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<sst xmlns="http://schemas.openxmlformats.org/spreadsheetml/2006/main" count="508" uniqueCount="165">
  <si>
    <t>Timestamp</t>
  </si>
  <si>
    <t>Email Address</t>
  </si>
  <si>
    <t>Full Name</t>
  </si>
  <si>
    <t>Penilaian untuk pekerjaan tanggal</t>
  </si>
  <si>
    <t>Security [Security Functions]</t>
  </si>
  <si>
    <t>Lantai 1 [Pantry ]</t>
  </si>
  <si>
    <t>Lantai 1 [Kamar Depan]</t>
  </si>
  <si>
    <t>Lantai 1 [Kamar Belakang]</t>
  </si>
  <si>
    <t>Lantai 1 [Ruang Tamu]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</si>
  <si>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</si>
  <si>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</si>
  <si>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</si>
  <si>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</si>
  <si>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</si>
  <si>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Wisma [Koridor ]</t>
  </si>
  <si>
    <t>Wisma [Ruang Rapat/Pendopo]</t>
  </si>
  <si>
    <t>Wisma [Gudang]</t>
  </si>
  <si>
    <t>Wisma [Ruang Genset]</t>
  </si>
  <si>
    <t>Wisma [Ruang Alat Meteorologi]</t>
  </si>
  <si>
    <t>Wisma [Ruang Kerja]</t>
  </si>
  <si>
    <t>Wisma [Pantry]</t>
  </si>
  <si>
    <t>Wisma [Musholla]</t>
  </si>
  <si>
    <t>Wisma [Toilet Pria / Wanita]</t>
  </si>
  <si>
    <t>Halaman Wisma [Taman ]</t>
  </si>
  <si>
    <t>Halaman Wisma [Pos Satpam]</t>
  </si>
  <si>
    <t>Halaman Wisma [Halaman Utama Depan]</t>
  </si>
  <si>
    <t>Halaman Wisma [Halaman Samping Dan Belakang]</t>
  </si>
  <si>
    <t>Halaman Wisma [Tps]</t>
  </si>
  <si>
    <t>dwisuswianto1971@gmail.com</t>
  </si>
  <si>
    <t>Dwi Suswianto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</si>
  <si>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</si>
  <si>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</si>
  <si>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</si>
  <si>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</si>
  <si>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</si>
  <si>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</si>
  <si>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</si>
  <si>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</si>
  <si>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</si>
  <si>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</si>
  <si>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</si>
  <si>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</si>
  <si>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</si>
  <si>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</si>
  <si>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</si>
  <si>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</si>
  <si>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</si>
  <si>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</si>
  <si>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</si>
  <si>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</si>
  <si>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</si>
  <si>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</si>
  <si>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</si>
  <si>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</si>
  <si>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</si>
  <si>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</si>
  <si>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</si>
  <si>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</si>
  <si>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</si>
  <si>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</si>
  <si>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</si>
  <si>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</si>
  <si>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</si>
  <si>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</si>
  <si>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</si>
  <si>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</si>
  <si>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</si>
  <si>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</si>
  <si>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</si>
  <si>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</si>
  <si>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</si>
  <si>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</si>
  <si>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</si>
  <si>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</si>
  <si>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</si>
  <si>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</si>
  <si>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</si>
  <si>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</si>
  <si>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</si>
  <si>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</si>
  <si>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</si>
  <si>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</si>
  <si>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</si>
  <si>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</si>
  <si>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</si>
  <si>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</si>
  <si>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</si>
  <si>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</si>
  <si>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</si>
  <si>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</si>
  <si>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</si>
  <si>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</si>
  <si>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</si>
  <si>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</si>
  <si>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</si>
  <si>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</si>
  <si>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</si>
  <si>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</si>
  <si>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</si>
  <si>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</si>
  <si>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</si>
  <si>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</si>
  <si>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</si>
  <si>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</si>
  <si>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</si>
  <si>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</si>
  <si>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</si>
  <si>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</si>
  <si>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</si>
  <si>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</si>
  <si>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</si>
  <si>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</si>
  <si>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</si>
  <si>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</si>
  <si>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</si>
  <si>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</si>
  <si>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</si>
  <si>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</si>
  <si>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</si>
  <si>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</si>
  <si>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</si>
  <si>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</si>
  <si>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</si>
  <si>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</si>
  <si>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</si>
  <si>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</si>
  <si>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</si>
  <si>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</si>
  <si>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</si>
  <si>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</si>
  <si>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</si>
  <si>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</si>
  <si>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</si>
  <si>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</si>
  <si>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</si>
  <si>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</si>
  <si>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</si>
  <si>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</si>
  <si>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</si>
  <si>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</si>
  <si>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</si>
  <si>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</si>
  <si>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</si>
  <si>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</si>
  <si>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</si>
  <si>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</si>
  <si>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</si>
  <si>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</si>
  <si>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</si>
  <si>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</si>
  <si>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</si>
  <si>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</si>
  <si>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</si>
  <si>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</si>
  <si>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</si>
  <si>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</si>
  <si>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</si>
  <si>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</si>
  <si>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</si>
  <si>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</si>
  <si>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JEPARA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</si>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</sst>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6" borderId="1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9" borderId="2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2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22" borderId="21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79.3376851852" refreshedBy="asus" recordCount="999">
  <cacheSource type="worksheet">
    <worksheetSource ref="A1:Q1000" sheet="DATA"/>
  </cacheSource>
  <cacheFields count="17">
    <cacheField name="Timestamp" numFmtId="0">
      <sharedItems containsBlank="1" containsDate="1" containsMixedTypes="1" count="13">
        <d v="2023-04-18T12:19:49"/>
        <d v="2023-05-12T00:57:06"/>
        <d v="2023-05-17T21:06:38"/>
        <d v="2023-05-17T21:08:35"/>
        <d v="2023-05-25T08:33:22"/>
        <d v="2023-05-25T08:36:11"/>
        <n v="0"/>
        <d v="2023-04-18T12:19:50" u="1"/>
        <d v="2023-05-17T21:06:37" u="1"/>
        <s v="" u="1"/>
        <m u="1"/>
        <d v="2023-05-12T00:57:05" u="1"/>
        <d v="2023-05-25T08:36:10" u="1"/>
      </sharedItems>
    </cacheField>
    <cacheField name="Email Address" numFmtId="0">
      <sharedItems containsBlank="1" containsNumber="1" containsInteger="1" containsMixedTypes="1" count="4">
        <s v="dwisuswianto1971@gmail.com"/>
        <n v="0"/>
        <s v="" u="1"/>
        <m u="1"/>
      </sharedItems>
    </cacheField>
    <cacheField name="Full Name" numFmtId="0">
      <sharedItems containsBlank="1" containsNumber="1" containsInteger="1" containsMixedTypes="1" count="4">
        <s v="Dwi Suswianto"/>
        <n v="0"/>
        <s v="" u="1"/>
        <m u="1"/>
      </sharedItems>
    </cacheField>
    <cacheField name="Penilaian untuk pekerjaan tanggal" numFmtId="0">
      <sharedItems containsBlank="1" containsDate="1" containsMixedTypes="1" count="9">
        <d v="2023-01-31T00:00:00"/>
        <d v="2023-04-01T00:00:00"/>
        <d v="2023-01-02T00:00:00"/>
        <d v="2023-01-03T00:00:00"/>
        <d v="2023-02-28T00:00:00"/>
        <d v="2023-03-31T00:00:00"/>
        <n v="0"/>
        <s v="" u="1"/>
        <m u="1"/>
      </sharedItems>
    </cacheField>
    <cacheField name="weekday" numFmtId="49">
      <sharedItems containsSemiMixedTypes="0" containsString="0" containsNumber="1" containsInteger="1" minValue="1" maxValue="6" count="4">
        <n v="2"/>
        <n v="6"/>
        <n v="1"/>
        <n v="5"/>
      </sharedItems>
    </cacheField>
    <cacheField name="Sub Area" numFmtId="0">
      <sharedItems count="26">
        <s v="Security [Security Functions]"/>
        <s v="Lantai 1 [Pantry ]"/>
        <s v="Lantai 1 [Kamar Depan]"/>
        <s v="Lantai 1 [Kamar Belakang]"/>
        <s v="Lantai 1 [Ruang Tamu]"/>
        <s v="Lantai 1 [Toilet Pria / Wanita]"/>
        <s v="Halaman [Taman ]"/>
        <s v="Halaman [Halaman Utama Depan]"/>
        <s v="Halaman [Halaman Samping Dan Belakang]"/>
        <s v="Halaman [Tps]"/>
        <s v="Wisma [Koridor ]"/>
        <s v="Wisma [Ruang Rapat/Pendopo]"/>
        <s v="Wisma [Gudang]"/>
        <s v="Wisma [Ruang Genset]"/>
        <s v="Wisma [Ruang Alat Meteorologi]"/>
        <s v="Wisma [Ruang Kerja]"/>
        <s v="Wisma [Pantry]"/>
        <s v="Wisma [Musholla]"/>
        <s v="Wisma [Toilet Pria / Wanita]"/>
        <s v="Halaman Wisma [Taman ]"/>
        <s v="Halaman Wisma [Pos Satpam]"/>
        <s v="Halaman Wisma [Halaman Utama Depan]"/>
        <s v="Halaman Wisma [Halaman Samping Dan Belakang]"/>
        <s v="Halaman Wisma [Tps]"/>
        <s v="" u="1"/>
        <s v=" " u="1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5">
        <s v="Security"/>
        <s v="Lantai 1"/>
        <s v="Halaman"/>
        <s v="Wisma"/>
        <s v="Halaman Wisma"/>
      </sharedItems>
    </cacheField>
    <cacheField name="Category" numFmtId="10">
      <sharedItems count="4">
        <s v="SECURITY SERVICE"/>
        <s v="CLEANING SERVICE"/>
        <s v="" u="1"/>
        <s v=" " u="1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3" count="5">
        <n v="5"/>
        <n v="13"/>
        <n v="1"/>
        <n v="9"/>
        <n v="0"/>
      </sharedItems>
    </cacheField>
    <cacheField name="Week" numFmtId="0">
      <sharedItems count="7">
        <s v="2023 - WEEK 05"/>
        <s v="2023 - WEEK 13"/>
        <s v="2023 - WEEK 01"/>
        <s v="2023 - WEEK 09"/>
        <s v="1900 - WEEK 00"/>
        <s v="" u="1"/>
        <s v=" " u="1"/>
      </sharedItems>
    </cacheField>
    <cacheField name="Month" numFmtId="0">
      <sharedItems count="7">
        <s v="2023 - MONTH 01"/>
        <s v="2023 - MONTH 04"/>
        <s v="2023 - MONTH 02"/>
        <s v="2023 - MONTH 03"/>
        <s v="1900 - MONTH 01"/>
        <s v="" u="1"/>
        <s v=" " u="1"/>
      </sharedItems>
    </cacheField>
    <cacheField name="Average Week" numFmtId="10">
      <sharedItems containsNumber="1" containsMixedTypes="1" count="5">
        <n v="0.9275"/>
        <n v="0.90875"/>
        <n v="0.915000000000001"/>
        <n v="0.9125"/>
        <s v=" "/>
      </sharedItems>
    </cacheField>
    <cacheField name="Average Value Month" numFmtId="10">
      <sharedItems containsNumber="1" containsMixedTypes="1" count="5">
        <n v="0.919166666666667"/>
        <n v="0.9075"/>
        <n v="0.9125"/>
        <n v="0.9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1"/>
    <x v="2"/>
    <x v="1"/>
    <x v="1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1"/>
    <x v="2"/>
    <x v="1"/>
    <x v="1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3"/>
    <x v="1"/>
    <x v="0"/>
    <x v="0"/>
    <x v="0"/>
    <x v="0"/>
    <x v="0"/>
    <x v="0"/>
    <x v="0"/>
    <x v="0"/>
  </r>
  <r>
    <x v="0"/>
    <x v="0"/>
    <x v="0"/>
    <x v="0"/>
    <x v="0"/>
    <x v="12"/>
    <x v="0"/>
    <x v="3"/>
    <x v="1"/>
    <x v="0"/>
    <x v="0"/>
    <x v="0"/>
    <x v="0"/>
    <x v="0"/>
    <x v="0"/>
    <x v="0"/>
    <x v="0"/>
  </r>
  <r>
    <x v="0"/>
    <x v="0"/>
    <x v="0"/>
    <x v="0"/>
    <x v="0"/>
    <x v="13"/>
    <x v="1"/>
    <x v="3"/>
    <x v="1"/>
    <x v="1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0"/>
    <x v="3"/>
    <x v="1"/>
    <x v="0"/>
    <x v="0"/>
    <x v="0"/>
    <x v="0"/>
    <x v="0"/>
    <x v="0"/>
    <x v="0"/>
    <x v="0"/>
  </r>
  <r>
    <x v="0"/>
    <x v="0"/>
    <x v="0"/>
    <x v="0"/>
    <x v="0"/>
    <x v="17"/>
    <x v="1"/>
    <x v="3"/>
    <x v="1"/>
    <x v="1"/>
    <x v="0"/>
    <x v="0"/>
    <x v="0"/>
    <x v="0"/>
    <x v="0"/>
    <x v="0"/>
    <x v="0"/>
  </r>
  <r>
    <x v="0"/>
    <x v="0"/>
    <x v="0"/>
    <x v="0"/>
    <x v="0"/>
    <x v="18"/>
    <x v="0"/>
    <x v="3"/>
    <x v="1"/>
    <x v="0"/>
    <x v="0"/>
    <x v="0"/>
    <x v="0"/>
    <x v="0"/>
    <x v="0"/>
    <x v="0"/>
    <x v="0"/>
  </r>
  <r>
    <x v="0"/>
    <x v="0"/>
    <x v="0"/>
    <x v="0"/>
    <x v="0"/>
    <x v="19"/>
    <x v="0"/>
    <x v="4"/>
    <x v="1"/>
    <x v="0"/>
    <x v="0"/>
    <x v="0"/>
    <x v="0"/>
    <x v="0"/>
    <x v="0"/>
    <x v="0"/>
    <x v="0"/>
  </r>
  <r>
    <x v="0"/>
    <x v="0"/>
    <x v="0"/>
    <x v="0"/>
    <x v="0"/>
    <x v="20"/>
    <x v="1"/>
    <x v="4"/>
    <x v="1"/>
    <x v="1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1"/>
    <x v="4"/>
    <x v="1"/>
    <x v="1"/>
    <x v="0"/>
    <x v="0"/>
    <x v="0"/>
    <x v="0"/>
    <x v="0"/>
    <x v="0"/>
    <x v="0"/>
  </r>
  <r>
    <x v="0"/>
    <x v="0"/>
    <x v="0"/>
    <x v="0"/>
    <x v="0"/>
    <x v="23"/>
    <x v="1"/>
    <x v="4"/>
    <x v="1"/>
    <x v="1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1"/>
    <x v="1"/>
    <x v="1"/>
    <x v="1"/>
    <x v="1"/>
    <x v="0"/>
    <x v="0"/>
  </r>
  <r>
    <x v="1"/>
    <x v="0"/>
    <x v="0"/>
    <x v="1"/>
    <x v="1"/>
    <x v="1"/>
    <x v="1"/>
    <x v="1"/>
    <x v="1"/>
    <x v="1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1"/>
    <x v="1"/>
    <x v="0"/>
    <x v="1"/>
    <x v="1"/>
    <x v="1"/>
    <x v="1"/>
    <x v="1"/>
    <x v="0"/>
    <x v="0"/>
  </r>
  <r>
    <x v="1"/>
    <x v="0"/>
    <x v="0"/>
    <x v="1"/>
    <x v="1"/>
    <x v="4"/>
    <x v="1"/>
    <x v="1"/>
    <x v="1"/>
    <x v="1"/>
    <x v="1"/>
    <x v="1"/>
    <x v="1"/>
    <x v="1"/>
    <x v="1"/>
    <x v="0"/>
    <x v="0"/>
  </r>
  <r>
    <x v="1"/>
    <x v="0"/>
    <x v="0"/>
    <x v="1"/>
    <x v="1"/>
    <x v="5"/>
    <x v="1"/>
    <x v="1"/>
    <x v="1"/>
    <x v="1"/>
    <x v="1"/>
    <x v="1"/>
    <x v="1"/>
    <x v="1"/>
    <x v="1"/>
    <x v="0"/>
    <x v="0"/>
  </r>
  <r>
    <x v="1"/>
    <x v="0"/>
    <x v="0"/>
    <x v="1"/>
    <x v="1"/>
    <x v="6"/>
    <x v="1"/>
    <x v="2"/>
    <x v="1"/>
    <x v="1"/>
    <x v="1"/>
    <x v="1"/>
    <x v="1"/>
    <x v="1"/>
    <x v="1"/>
    <x v="0"/>
    <x v="0"/>
  </r>
  <r>
    <x v="1"/>
    <x v="0"/>
    <x v="0"/>
    <x v="1"/>
    <x v="1"/>
    <x v="7"/>
    <x v="1"/>
    <x v="2"/>
    <x v="1"/>
    <x v="1"/>
    <x v="1"/>
    <x v="1"/>
    <x v="1"/>
    <x v="1"/>
    <x v="1"/>
    <x v="0"/>
    <x v="0"/>
  </r>
  <r>
    <x v="1"/>
    <x v="0"/>
    <x v="0"/>
    <x v="1"/>
    <x v="1"/>
    <x v="8"/>
    <x v="1"/>
    <x v="2"/>
    <x v="1"/>
    <x v="1"/>
    <x v="1"/>
    <x v="1"/>
    <x v="1"/>
    <x v="1"/>
    <x v="1"/>
    <x v="0"/>
    <x v="0"/>
  </r>
  <r>
    <x v="1"/>
    <x v="0"/>
    <x v="0"/>
    <x v="1"/>
    <x v="1"/>
    <x v="9"/>
    <x v="0"/>
    <x v="2"/>
    <x v="1"/>
    <x v="0"/>
    <x v="1"/>
    <x v="1"/>
    <x v="1"/>
    <x v="1"/>
    <x v="1"/>
    <x v="0"/>
    <x v="0"/>
  </r>
  <r>
    <x v="1"/>
    <x v="0"/>
    <x v="0"/>
    <x v="1"/>
    <x v="1"/>
    <x v="10"/>
    <x v="1"/>
    <x v="3"/>
    <x v="1"/>
    <x v="1"/>
    <x v="1"/>
    <x v="1"/>
    <x v="1"/>
    <x v="1"/>
    <x v="1"/>
    <x v="0"/>
    <x v="0"/>
  </r>
  <r>
    <x v="1"/>
    <x v="0"/>
    <x v="0"/>
    <x v="1"/>
    <x v="1"/>
    <x v="11"/>
    <x v="0"/>
    <x v="3"/>
    <x v="1"/>
    <x v="0"/>
    <x v="1"/>
    <x v="1"/>
    <x v="1"/>
    <x v="1"/>
    <x v="1"/>
    <x v="0"/>
    <x v="0"/>
  </r>
  <r>
    <x v="1"/>
    <x v="0"/>
    <x v="0"/>
    <x v="1"/>
    <x v="1"/>
    <x v="12"/>
    <x v="1"/>
    <x v="3"/>
    <x v="1"/>
    <x v="1"/>
    <x v="1"/>
    <x v="1"/>
    <x v="1"/>
    <x v="1"/>
    <x v="1"/>
    <x v="0"/>
    <x v="0"/>
  </r>
  <r>
    <x v="1"/>
    <x v="0"/>
    <x v="0"/>
    <x v="1"/>
    <x v="1"/>
    <x v="13"/>
    <x v="1"/>
    <x v="3"/>
    <x v="1"/>
    <x v="1"/>
    <x v="1"/>
    <x v="1"/>
    <x v="1"/>
    <x v="1"/>
    <x v="1"/>
    <x v="0"/>
    <x v="0"/>
  </r>
  <r>
    <x v="1"/>
    <x v="0"/>
    <x v="0"/>
    <x v="1"/>
    <x v="1"/>
    <x v="14"/>
    <x v="1"/>
    <x v="3"/>
    <x v="1"/>
    <x v="1"/>
    <x v="1"/>
    <x v="1"/>
    <x v="1"/>
    <x v="1"/>
    <x v="1"/>
    <x v="0"/>
    <x v="0"/>
  </r>
  <r>
    <x v="1"/>
    <x v="0"/>
    <x v="0"/>
    <x v="1"/>
    <x v="1"/>
    <x v="15"/>
    <x v="0"/>
    <x v="3"/>
    <x v="1"/>
    <x v="0"/>
    <x v="1"/>
    <x v="1"/>
    <x v="1"/>
    <x v="1"/>
    <x v="1"/>
    <x v="0"/>
    <x v="0"/>
  </r>
  <r>
    <x v="1"/>
    <x v="0"/>
    <x v="0"/>
    <x v="1"/>
    <x v="1"/>
    <x v="16"/>
    <x v="0"/>
    <x v="3"/>
    <x v="1"/>
    <x v="0"/>
    <x v="1"/>
    <x v="1"/>
    <x v="1"/>
    <x v="1"/>
    <x v="1"/>
    <x v="0"/>
    <x v="0"/>
  </r>
  <r>
    <x v="1"/>
    <x v="0"/>
    <x v="0"/>
    <x v="1"/>
    <x v="1"/>
    <x v="17"/>
    <x v="1"/>
    <x v="3"/>
    <x v="1"/>
    <x v="1"/>
    <x v="1"/>
    <x v="1"/>
    <x v="1"/>
    <x v="1"/>
    <x v="1"/>
    <x v="0"/>
    <x v="0"/>
  </r>
  <r>
    <x v="1"/>
    <x v="0"/>
    <x v="0"/>
    <x v="1"/>
    <x v="1"/>
    <x v="18"/>
    <x v="1"/>
    <x v="3"/>
    <x v="1"/>
    <x v="1"/>
    <x v="1"/>
    <x v="1"/>
    <x v="1"/>
    <x v="1"/>
    <x v="1"/>
    <x v="0"/>
    <x v="0"/>
  </r>
  <r>
    <x v="1"/>
    <x v="0"/>
    <x v="0"/>
    <x v="1"/>
    <x v="1"/>
    <x v="19"/>
    <x v="0"/>
    <x v="4"/>
    <x v="1"/>
    <x v="0"/>
    <x v="1"/>
    <x v="1"/>
    <x v="1"/>
    <x v="1"/>
    <x v="1"/>
    <x v="0"/>
    <x v="0"/>
  </r>
  <r>
    <x v="1"/>
    <x v="0"/>
    <x v="0"/>
    <x v="1"/>
    <x v="1"/>
    <x v="20"/>
    <x v="1"/>
    <x v="4"/>
    <x v="1"/>
    <x v="1"/>
    <x v="1"/>
    <x v="1"/>
    <x v="1"/>
    <x v="1"/>
    <x v="1"/>
    <x v="0"/>
    <x v="0"/>
  </r>
  <r>
    <x v="1"/>
    <x v="0"/>
    <x v="0"/>
    <x v="1"/>
    <x v="1"/>
    <x v="21"/>
    <x v="1"/>
    <x v="4"/>
    <x v="1"/>
    <x v="1"/>
    <x v="1"/>
    <x v="1"/>
    <x v="1"/>
    <x v="1"/>
    <x v="1"/>
    <x v="0"/>
    <x v="0"/>
  </r>
  <r>
    <x v="1"/>
    <x v="0"/>
    <x v="0"/>
    <x v="1"/>
    <x v="1"/>
    <x v="22"/>
    <x v="1"/>
    <x v="4"/>
    <x v="1"/>
    <x v="1"/>
    <x v="1"/>
    <x v="1"/>
    <x v="1"/>
    <x v="1"/>
    <x v="1"/>
    <x v="0"/>
    <x v="0"/>
  </r>
  <r>
    <x v="1"/>
    <x v="0"/>
    <x v="0"/>
    <x v="1"/>
    <x v="1"/>
    <x v="23"/>
    <x v="1"/>
    <x v="4"/>
    <x v="1"/>
    <x v="1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0"/>
    <x v="2"/>
    <x v="0"/>
    <x v="0"/>
    <x v="0"/>
  </r>
  <r>
    <x v="2"/>
    <x v="0"/>
    <x v="0"/>
    <x v="2"/>
    <x v="2"/>
    <x v="1"/>
    <x v="1"/>
    <x v="1"/>
    <x v="1"/>
    <x v="1"/>
    <x v="2"/>
    <x v="2"/>
    <x v="0"/>
    <x v="2"/>
    <x v="0"/>
    <x v="0"/>
    <x v="0"/>
  </r>
  <r>
    <x v="2"/>
    <x v="0"/>
    <x v="0"/>
    <x v="2"/>
    <x v="2"/>
    <x v="2"/>
    <x v="0"/>
    <x v="1"/>
    <x v="1"/>
    <x v="0"/>
    <x v="2"/>
    <x v="2"/>
    <x v="0"/>
    <x v="2"/>
    <x v="0"/>
    <x v="0"/>
    <x v="0"/>
  </r>
  <r>
    <x v="2"/>
    <x v="0"/>
    <x v="0"/>
    <x v="2"/>
    <x v="2"/>
    <x v="3"/>
    <x v="1"/>
    <x v="1"/>
    <x v="1"/>
    <x v="1"/>
    <x v="2"/>
    <x v="2"/>
    <x v="0"/>
    <x v="2"/>
    <x v="0"/>
    <x v="0"/>
    <x v="0"/>
  </r>
  <r>
    <x v="2"/>
    <x v="0"/>
    <x v="0"/>
    <x v="2"/>
    <x v="2"/>
    <x v="4"/>
    <x v="0"/>
    <x v="1"/>
    <x v="1"/>
    <x v="0"/>
    <x v="2"/>
    <x v="2"/>
    <x v="0"/>
    <x v="2"/>
    <x v="0"/>
    <x v="0"/>
    <x v="0"/>
  </r>
  <r>
    <x v="2"/>
    <x v="0"/>
    <x v="0"/>
    <x v="2"/>
    <x v="2"/>
    <x v="5"/>
    <x v="0"/>
    <x v="1"/>
    <x v="1"/>
    <x v="0"/>
    <x v="2"/>
    <x v="2"/>
    <x v="0"/>
    <x v="2"/>
    <x v="0"/>
    <x v="0"/>
    <x v="0"/>
  </r>
  <r>
    <x v="2"/>
    <x v="0"/>
    <x v="0"/>
    <x v="2"/>
    <x v="2"/>
    <x v="6"/>
    <x v="1"/>
    <x v="2"/>
    <x v="1"/>
    <x v="1"/>
    <x v="2"/>
    <x v="2"/>
    <x v="0"/>
    <x v="2"/>
    <x v="0"/>
    <x v="0"/>
    <x v="0"/>
  </r>
  <r>
    <x v="2"/>
    <x v="0"/>
    <x v="0"/>
    <x v="2"/>
    <x v="2"/>
    <x v="7"/>
    <x v="0"/>
    <x v="2"/>
    <x v="1"/>
    <x v="0"/>
    <x v="2"/>
    <x v="2"/>
    <x v="0"/>
    <x v="2"/>
    <x v="0"/>
    <x v="0"/>
    <x v="0"/>
  </r>
  <r>
    <x v="2"/>
    <x v="0"/>
    <x v="0"/>
    <x v="2"/>
    <x v="2"/>
    <x v="8"/>
    <x v="1"/>
    <x v="2"/>
    <x v="1"/>
    <x v="1"/>
    <x v="2"/>
    <x v="2"/>
    <x v="0"/>
    <x v="2"/>
    <x v="0"/>
    <x v="0"/>
    <x v="0"/>
  </r>
  <r>
    <x v="2"/>
    <x v="0"/>
    <x v="0"/>
    <x v="2"/>
    <x v="2"/>
    <x v="9"/>
    <x v="1"/>
    <x v="2"/>
    <x v="1"/>
    <x v="1"/>
    <x v="2"/>
    <x v="2"/>
    <x v="0"/>
    <x v="2"/>
    <x v="0"/>
    <x v="0"/>
    <x v="0"/>
  </r>
  <r>
    <x v="2"/>
    <x v="0"/>
    <x v="0"/>
    <x v="2"/>
    <x v="2"/>
    <x v="10"/>
    <x v="1"/>
    <x v="3"/>
    <x v="1"/>
    <x v="1"/>
    <x v="2"/>
    <x v="2"/>
    <x v="0"/>
    <x v="2"/>
    <x v="0"/>
    <x v="0"/>
    <x v="0"/>
  </r>
  <r>
    <x v="2"/>
    <x v="0"/>
    <x v="0"/>
    <x v="2"/>
    <x v="2"/>
    <x v="11"/>
    <x v="0"/>
    <x v="3"/>
    <x v="1"/>
    <x v="0"/>
    <x v="2"/>
    <x v="2"/>
    <x v="0"/>
    <x v="2"/>
    <x v="0"/>
    <x v="0"/>
    <x v="0"/>
  </r>
  <r>
    <x v="2"/>
    <x v="0"/>
    <x v="0"/>
    <x v="2"/>
    <x v="2"/>
    <x v="12"/>
    <x v="1"/>
    <x v="3"/>
    <x v="1"/>
    <x v="1"/>
    <x v="2"/>
    <x v="2"/>
    <x v="0"/>
    <x v="2"/>
    <x v="0"/>
    <x v="0"/>
    <x v="0"/>
  </r>
  <r>
    <x v="2"/>
    <x v="0"/>
    <x v="0"/>
    <x v="2"/>
    <x v="2"/>
    <x v="13"/>
    <x v="1"/>
    <x v="3"/>
    <x v="1"/>
    <x v="1"/>
    <x v="2"/>
    <x v="2"/>
    <x v="0"/>
    <x v="2"/>
    <x v="0"/>
    <x v="0"/>
    <x v="0"/>
  </r>
  <r>
    <x v="2"/>
    <x v="0"/>
    <x v="0"/>
    <x v="2"/>
    <x v="2"/>
    <x v="14"/>
    <x v="0"/>
    <x v="3"/>
    <x v="1"/>
    <x v="0"/>
    <x v="2"/>
    <x v="2"/>
    <x v="0"/>
    <x v="2"/>
    <x v="0"/>
    <x v="0"/>
    <x v="0"/>
  </r>
  <r>
    <x v="2"/>
    <x v="0"/>
    <x v="0"/>
    <x v="2"/>
    <x v="2"/>
    <x v="15"/>
    <x v="0"/>
    <x v="3"/>
    <x v="1"/>
    <x v="0"/>
    <x v="2"/>
    <x v="2"/>
    <x v="0"/>
    <x v="2"/>
    <x v="0"/>
    <x v="0"/>
    <x v="0"/>
  </r>
  <r>
    <x v="2"/>
    <x v="0"/>
    <x v="0"/>
    <x v="2"/>
    <x v="2"/>
    <x v="16"/>
    <x v="1"/>
    <x v="3"/>
    <x v="1"/>
    <x v="1"/>
    <x v="2"/>
    <x v="2"/>
    <x v="0"/>
    <x v="2"/>
    <x v="0"/>
    <x v="0"/>
    <x v="0"/>
  </r>
  <r>
    <x v="2"/>
    <x v="0"/>
    <x v="0"/>
    <x v="2"/>
    <x v="2"/>
    <x v="17"/>
    <x v="0"/>
    <x v="3"/>
    <x v="1"/>
    <x v="0"/>
    <x v="2"/>
    <x v="2"/>
    <x v="0"/>
    <x v="2"/>
    <x v="0"/>
    <x v="0"/>
    <x v="0"/>
  </r>
  <r>
    <x v="2"/>
    <x v="0"/>
    <x v="0"/>
    <x v="2"/>
    <x v="2"/>
    <x v="18"/>
    <x v="0"/>
    <x v="3"/>
    <x v="1"/>
    <x v="0"/>
    <x v="2"/>
    <x v="2"/>
    <x v="0"/>
    <x v="2"/>
    <x v="0"/>
    <x v="0"/>
    <x v="0"/>
  </r>
  <r>
    <x v="2"/>
    <x v="0"/>
    <x v="0"/>
    <x v="2"/>
    <x v="2"/>
    <x v="19"/>
    <x v="1"/>
    <x v="4"/>
    <x v="1"/>
    <x v="1"/>
    <x v="2"/>
    <x v="2"/>
    <x v="0"/>
    <x v="2"/>
    <x v="0"/>
    <x v="0"/>
    <x v="0"/>
  </r>
  <r>
    <x v="2"/>
    <x v="0"/>
    <x v="0"/>
    <x v="2"/>
    <x v="2"/>
    <x v="20"/>
    <x v="1"/>
    <x v="4"/>
    <x v="1"/>
    <x v="1"/>
    <x v="2"/>
    <x v="2"/>
    <x v="0"/>
    <x v="2"/>
    <x v="0"/>
    <x v="0"/>
    <x v="0"/>
  </r>
  <r>
    <x v="2"/>
    <x v="0"/>
    <x v="0"/>
    <x v="2"/>
    <x v="2"/>
    <x v="21"/>
    <x v="0"/>
    <x v="4"/>
    <x v="1"/>
    <x v="0"/>
    <x v="2"/>
    <x v="2"/>
    <x v="0"/>
    <x v="2"/>
    <x v="0"/>
    <x v="0"/>
    <x v="0"/>
  </r>
  <r>
    <x v="2"/>
    <x v="0"/>
    <x v="0"/>
    <x v="2"/>
    <x v="2"/>
    <x v="22"/>
    <x v="1"/>
    <x v="4"/>
    <x v="1"/>
    <x v="1"/>
    <x v="2"/>
    <x v="2"/>
    <x v="0"/>
    <x v="2"/>
    <x v="0"/>
    <x v="0"/>
    <x v="0"/>
  </r>
  <r>
    <x v="2"/>
    <x v="0"/>
    <x v="0"/>
    <x v="2"/>
    <x v="2"/>
    <x v="23"/>
    <x v="1"/>
    <x v="4"/>
    <x v="1"/>
    <x v="1"/>
    <x v="2"/>
    <x v="2"/>
    <x v="0"/>
    <x v="2"/>
    <x v="0"/>
    <x v="0"/>
    <x v="0"/>
  </r>
  <r>
    <x v="3"/>
    <x v="0"/>
    <x v="0"/>
    <x v="3"/>
    <x v="0"/>
    <x v="0"/>
    <x v="1"/>
    <x v="0"/>
    <x v="0"/>
    <x v="1"/>
    <x v="2"/>
    <x v="2"/>
    <x v="0"/>
    <x v="2"/>
    <x v="0"/>
    <x v="0"/>
    <x v="0"/>
  </r>
  <r>
    <x v="3"/>
    <x v="0"/>
    <x v="0"/>
    <x v="3"/>
    <x v="0"/>
    <x v="1"/>
    <x v="1"/>
    <x v="1"/>
    <x v="1"/>
    <x v="1"/>
    <x v="2"/>
    <x v="2"/>
    <x v="0"/>
    <x v="2"/>
    <x v="0"/>
    <x v="0"/>
    <x v="0"/>
  </r>
  <r>
    <x v="3"/>
    <x v="0"/>
    <x v="0"/>
    <x v="3"/>
    <x v="0"/>
    <x v="2"/>
    <x v="0"/>
    <x v="1"/>
    <x v="1"/>
    <x v="0"/>
    <x v="2"/>
    <x v="2"/>
    <x v="0"/>
    <x v="2"/>
    <x v="0"/>
    <x v="0"/>
    <x v="0"/>
  </r>
  <r>
    <x v="3"/>
    <x v="0"/>
    <x v="0"/>
    <x v="3"/>
    <x v="0"/>
    <x v="3"/>
    <x v="1"/>
    <x v="1"/>
    <x v="1"/>
    <x v="1"/>
    <x v="2"/>
    <x v="2"/>
    <x v="0"/>
    <x v="2"/>
    <x v="0"/>
    <x v="0"/>
    <x v="0"/>
  </r>
  <r>
    <x v="3"/>
    <x v="0"/>
    <x v="0"/>
    <x v="3"/>
    <x v="0"/>
    <x v="4"/>
    <x v="0"/>
    <x v="1"/>
    <x v="1"/>
    <x v="0"/>
    <x v="2"/>
    <x v="2"/>
    <x v="0"/>
    <x v="2"/>
    <x v="0"/>
    <x v="0"/>
    <x v="0"/>
  </r>
  <r>
    <x v="3"/>
    <x v="0"/>
    <x v="0"/>
    <x v="3"/>
    <x v="0"/>
    <x v="5"/>
    <x v="1"/>
    <x v="1"/>
    <x v="1"/>
    <x v="1"/>
    <x v="2"/>
    <x v="2"/>
    <x v="0"/>
    <x v="2"/>
    <x v="0"/>
    <x v="0"/>
    <x v="0"/>
  </r>
  <r>
    <x v="3"/>
    <x v="0"/>
    <x v="0"/>
    <x v="3"/>
    <x v="0"/>
    <x v="6"/>
    <x v="1"/>
    <x v="2"/>
    <x v="1"/>
    <x v="1"/>
    <x v="2"/>
    <x v="2"/>
    <x v="0"/>
    <x v="2"/>
    <x v="0"/>
    <x v="0"/>
    <x v="0"/>
  </r>
  <r>
    <x v="3"/>
    <x v="0"/>
    <x v="0"/>
    <x v="3"/>
    <x v="0"/>
    <x v="7"/>
    <x v="0"/>
    <x v="2"/>
    <x v="1"/>
    <x v="0"/>
    <x v="2"/>
    <x v="2"/>
    <x v="0"/>
    <x v="2"/>
    <x v="0"/>
    <x v="0"/>
    <x v="0"/>
  </r>
  <r>
    <x v="3"/>
    <x v="0"/>
    <x v="0"/>
    <x v="3"/>
    <x v="0"/>
    <x v="8"/>
    <x v="1"/>
    <x v="2"/>
    <x v="1"/>
    <x v="1"/>
    <x v="2"/>
    <x v="2"/>
    <x v="0"/>
    <x v="2"/>
    <x v="0"/>
    <x v="0"/>
    <x v="0"/>
  </r>
  <r>
    <x v="3"/>
    <x v="0"/>
    <x v="0"/>
    <x v="3"/>
    <x v="0"/>
    <x v="9"/>
    <x v="1"/>
    <x v="2"/>
    <x v="1"/>
    <x v="1"/>
    <x v="2"/>
    <x v="2"/>
    <x v="0"/>
    <x v="2"/>
    <x v="0"/>
    <x v="0"/>
    <x v="0"/>
  </r>
  <r>
    <x v="3"/>
    <x v="0"/>
    <x v="0"/>
    <x v="3"/>
    <x v="0"/>
    <x v="10"/>
    <x v="1"/>
    <x v="3"/>
    <x v="1"/>
    <x v="1"/>
    <x v="2"/>
    <x v="2"/>
    <x v="0"/>
    <x v="2"/>
    <x v="0"/>
    <x v="0"/>
    <x v="0"/>
  </r>
  <r>
    <x v="3"/>
    <x v="0"/>
    <x v="0"/>
    <x v="3"/>
    <x v="0"/>
    <x v="11"/>
    <x v="1"/>
    <x v="3"/>
    <x v="1"/>
    <x v="1"/>
    <x v="2"/>
    <x v="2"/>
    <x v="0"/>
    <x v="2"/>
    <x v="0"/>
    <x v="0"/>
    <x v="0"/>
  </r>
  <r>
    <x v="3"/>
    <x v="0"/>
    <x v="0"/>
    <x v="3"/>
    <x v="0"/>
    <x v="12"/>
    <x v="1"/>
    <x v="3"/>
    <x v="1"/>
    <x v="1"/>
    <x v="2"/>
    <x v="2"/>
    <x v="0"/>
    <x v="2"/>
    <x v="0"/>
    <x v="0"/>
    <x v="0"/>
  </r>
  <r>
    <x v="3"/>
    <x v="0"/>
    <x v="0"/>
    <x v="3"/>
    <x v="0"/>
    <x v="13"/>
    <x v="1"/>
    <x v="3"/>
    <x v="1"/>
    <x v="1"/>
    <x v="2"/>
    <x v="2"/>
    <x v="0"/>
    <x v="2"/>
    <x v="0"/>
    <x v="0"/>
    <x v="0"/>
  </r>
  <r>
    <x v="3"/>
    <x v="0"/>
    <x v="0"/>
    <x v="3"/>
    <x v="0"/>
    <x v="14"/>
    <x v="0"/>
    <x v="3"/>
    <x v="1"/>
    <x v="0"/>
    <x v="2"/>
    <x v="2"/>
    <x v="0"/>
    <x v="2"/>
    <x v="0"/>
    <x v="0"/>
    <x v="0"/>
  </r>
  <r>
    <x v="3"/>
    <x v="0"/>
    <x v="0"/>
    <x v="3"/>
    <x v="0"/>
    <x v="15"/>
    <x v="0"/>
    <x v="3"/>
    <x v="1"/>
    <x v="0"/>
    <x v="2"/>
    <x v="2"/>
    <x v="0"/>
    <x v="2"/>
    <x v="0"/>
    <x v="0"/>
    <x v="0"/>
  </r>
  <r>
    <x v="3"/>
    <x v="0"/>
    <x v="0"/>
    <x v="3"/>
    <x v="0"/>
    <x v="16"/>
    <x v="1"/>
    <x v="3"/>
    <x v="1"/>
    <x v="1"/>
    <x v="2"/>
    <x v="2"/>
    <x v="0"/>
    <x v="2"/>
    <x v="0"/>
    <x v="0"/>
    <x v="0"/>
  </r>
  <r>
    <x v="3"/>
    <x v="0"/>
    <x v="0"/>
    <x v="3"/>
    <x v="0"/>
    <x v="17"/>
    <x v="0"/>
    <x v="3"/>
    <x v="1"/>
    <x v="0"/>
    <x v="2"/>
    <x v="2"/>
    <x v="0"/>
    <x v="2"/>
    <x v="0"/>
    <x v="0"/>
    <x v="0"/>
  </r>
  <r>
    <x v="3"/>
    <x v="0"/>
    <x v="0"/>
    <x v="3"/>
    <x v="0"/>
    <x v="18"/>
    <x v="0"/>
    <x v="3"/>
    <x v="1"/>
    <x v="0"/>
    <x v="2"/>
    <x v="2"/>
    <x v="0"/>
    <x v="2"/>
    <x v="0"/>
    <x v="0"/>
    <x v="0"/>
  </r>
  <r>
    <x v="3"/>
    <x v="0"/>
    <x v="0"/>
    <x v="3"/>
    <x v="0"/>
    <x v="19"/>
    <x v="0"/>
    <x v="4"/>
    <x v="1"/>
    <x v="0"/>
    <x v="2"/>
    <x v="2"/>
    <x v="0"/>
    <x v="2"/>
    <x v="0"/>
    <x v="0"/>
    <x v="0"/>
  </r>
  <r>
    <x v="3"/>
    <x v="0"/>
    <x v="0"/>
    <x v="3"/>
    <x v="0"/>
    <x v="20"/>
    <x v="1"/>
    <x v="4"/>
    <x v="1"/>
    <x v="1"/>
    <x v="2"/>
    <x v="2"/>
    <x v="0"/>
    <x v="2"/>
    <x v="0"/>
    <x v="0"/>
    <x v="0"/>
  </r>
  <r>
    <x v="3"/>
    <x v="0"/>
    <x v="0"/>
    <x v="3"/>
    <x v="0"/>
    <x v="21"/>
    <x v="0"/>
    <x v="4"/>
    <x v="1"/>
    <x v="0"/>
    <x v="2"/>
    <x v="2"/>
    <x v="0"/>
    <x v="2"/>
    <x v="0"/>
    <x v="0"/>
    <x v="0"/>
  </r>
  <r>
    <x v="3"/>
    <x v="0"/>
    <x v="0"/>
    <x v="3"/>
    <x v="0"/>
    <x v="22"/>
    <x v="1"/>
    <x v="4"/>
    <x v="1"/>
    <x v="1"/>
    <x v="2"/>
    <x v="2"/>
    <x v="0"/>
    <x v="2"/>
    <x v="0"/>
    <x v="0"/>
    <x v="0"/>
  </r>
  <r>
    <x v="3"/>
    <x v="0"/>
    <x v="0"/>
    <x v="3"/>
    <x v="0"/>
    <x v="23"/>
    <x v="1"/>
    <x v="4"/>
    <x v="1"/>
    <x v="1"/>
    <x v="2"/>
    <x v="2"/>
    <x v="0"/>
    <x v="2"/>
    <x v="0"/>
    <x v="0"/>
    <x v="0"/>
  </r>
  <r>
    <x v="4"/>
    <x v="0"/>
    <x v="0"/>
    <x v="4"/>
    <x v="0"/>
    <x v="0"/>
    <x v="0"/>
    <x v="0"/>
    <x v="0"/>
    <x v="0"/>
    <x v="3"/>
    <x v="3"/>
    <x v="2"/>
    <x v="3"/>
    <x v="2"/>
    <x v="0"/>
    <x v="0"/>
  </r>
  <r>
    <x v="4"/>
    <x v="0"/>
    <x v="0"/>
    <x v="4"/>
    <x v="0"/>
    <x v="1"/>
    <x v="1"/>
    <x v="1"/>
    <x v="1"/>
    <x v="1"/>
    <x v="3"/>
    <x v="3"/>
    <x v="2"/>
    <x v="3"/>
    <x v="2"/>
    <x v="0"/>
    <x v="0"/>
  </r>
  <r>
    <x v="4"/>
    <x v="0"/>
    <x v="0"/>
    <x v="4"/>
    <x v="0"/>
    <x v="2"/>
    <x v="0"/>
    <x v="1"/>
    <x v="1"/>
    <x v="0"/>
    <x v="3"/>
    <x v="3"/>
    <x v="2"/>
    <x v="3"/>
    <x v="2"/>
    <x v="0"/>
    <x v="0"/>
  </r>
  <r>
    <x v="4"/>
    <x v="0"/>
    <x v="0"/>
    <x v="4"/>
    <x v="0"/>
    <x v="3"/>
    <x v="1"/>
    <x v="1"/>
    <x v="1"/>
    <x v="1"/>
    <x v="3"/>
    <x v="3"/>
    <x v="2"/>
    <x v="3"/>
    <x v="2"/>
    <x v="0"/>
    <x v="0"/>
  </r>
  <r>
    <x v="4"/>
    <x v="0"/>
    <x v="0"/>
    <x v="4"/>
    <x v="0"/>
    <x v="4"/>
    <x v="0"/>
    <x v="1"/>
    <x v="1"/>
    <x v="0"/>
    <x v="3"/>
    <x v="3"/>
    <x v="2"/>
    <x v="3"/>
    <x v="2"/>
    <x v="0"/>
    <x v="0"/>
  </r>
  <r>
    <x v="4"/>
    <x v="0"/>
    <x v="0"/>
    <x v="4"/>
    <x v="0"/>
    <x v="5"/>
    <x v="1"/>
    <x v="1"/>
    <x v="1"/>
    <x v="1"/>
    <x v="3"/>
    <x v="3"/>
    <x v="2"/>
    <x v="3"/>
    <x v="2"/>
    <x v="0"/>
    <x v="0"/>
  </r>
  <r>
    <x v="4"/>
    <x v="0"/>
    <x v="0"/>
    <x v="4"/>
    <x v="0"/>
    <x v="6"/>
    <x v="1"/>
    <x v="2"/>
    <x v="1"/>
    <x v="1"/>
    <x v="3"/>
    <x v="3"/>
    <x v="2"/>
    <x v="3"/>
    <x v="2"/>
    <x v="0"/>
    <x v="0"/>
  </r>
  <r>
    <x v="4"/>
    <x v="0"/>
    <x v="0"/>
    <x v="4"/>
    <x v="0"/>
    <x v="7"/>
    <x v="0"/>
    <x v="2"/>
    <x v="1"/>
    <x v="0"/>
    <x v="3"/>
    <x v="3"/>
    <x v="2"/>
    <x v="3"/>
    <x v="2"/>
    <x v="0"/>
    <x v="0"/>
  </r>
  <r>
    <x v="4"/>
    <x v="0"/>
    <x v="0"/>
    <x v="4"/>
    <x v="0"/>
    <x v="8"/>
    <x v="1"/>
    <x v="2"/>
    <x v="1"/>
    <x v="1"/>
    <x v="3"/>
    <x v="3"/>
    <x v="2"/>
    <x v="3"/>
    <x v="2"/>
    <x v="0"/>
    <x v="0"/>
  </r>
  <r>
    <x v="4"/>
    <x v="0"/>
    <x v="0"/>
    <x v="4"/>
    <x v="0"/>
    <x v="9"/>
    <x v="1"/>
    <x v="2"/>
    <x v="1"/>
    <x v="1"/>
    <x v="3"/>
    <x v="3"/>
    <x v="2"/>
    <x v="3"/>
    <x v="2"/>
    <x v="0"/>
    <x v="0"/>
  </r>
  <r>
    <x v="4"/>
    <x v="0"/>
    <x v="0"/>
    <x v="4"/>
    <x v="0"/>
    <x v="10"/>
    <x v="1"/>
    <x v="3"/>
    <x v="1"/>
    <x v="1"/>
    <x v="3"/>
    <x v="3"/>
    <x v="2"/>
    <x v="3"/>
    <x v="2"/>
    <x v="0"/>
    <x v="0"/>
  </r>
  <r>
    <x v="4"/>
    <x v="0"/>
    <x v="0"/>
    <x v="4"/>
    <x v="0"/>
    <x v="11"/>
    <x v="0"/>
    <x v="3"/>
    <x v="1"/>
    <x v="0"/>
    <x v="3"/>
    <x v="3"/>
    <x v="2"/>
    <x v="3"/>
    <x v="2"/>
    <x v="0"/>
    <x v="0"/>
  </r>
  <r>
    <x v="4"/>
    <x v="0"/>
    <x v="0"/>
    <x v="4"/>
    <x v="0"/>
    <x v="12"/>
    <x v="1"/>
    <x v="3"/>
    <x v="1"/>
    <x v="1"/>
    <x v="3"/>
    <x v="3"/>
    <x v="2"/>
    <x v="3"/>
    <x v="2"/>
    <x v="0"/>
    <x v="0"/>
  </r>
  <r>
    <x v="4"/>
    <x v="0"/>
    <x v="0"/>
    <x v="4"/>
    <x v="0"/>
    <x v="13"/>
    <x v="1"/>
    <x v="3"/>
    <x v="1"/>
    <x v="1"/>
    <x v="3"/>
    <x v="3"/>
    <x v="2"/>
    <x v="3"/>
    <x v="2"/>
    <x v="0"/>
    <x v="0"/>
  </r>
  <r>
    <x v="4"/>
    <x v="0"/>
    <x v="0"/>
    <x v="4"/>
    <x v="0"/>
    <x v="14"/>
    <x v="0"/>
    <x v="3"/>
    <x v="1"/>
    <x v="0"/>
    <x v="3"/>
    <x v="3"/>
    <x v="2"/>
    <x v="3"/>
    <x v="2"/>
    <x v="0"/>
    <x v="0"/>
  </r>
  <r>
    <x v="4"/>
    <x v="0"/>
    <x v="0"/>
    <x v="4"/>
    <x v="0"/>
    <x v="15"/>
    <x v="0"/>
    <x v="3"/>
    <x v="1"/>
    <x v="0"/>
    <x v="3"/>
    <x v="3"/>
    <x v="2"/>
    <x v="3"/>
    <x v="2"/>
    <x v="0"/>
    <x v="0"/>
  </r>
  <r>
    <x v="4"/>
    <x v="0"/>
    <x v="0"/>
    <x v="4"/>
    <x v="0"/>
    <x v="16"/>
    <x v="1"/>
    <x v="3"/>
    <x v="1"/>
    <x v="1"/>
    <x v="3"/>
    <x v="3"/>
    <x v="2"/>
    <x v="3"/>
    <x v="2"/>
    <x v="0"/>
    <x v="0"/>
  </r>
  <r>
    <x v="4"/>
    <x v="0"/>
    <x v="0"/>
    <x v="4"/>
    <x v="0"/>
    <x v="17"/>
    <x v="0"/>
    <x v="3"/>
    <x v="1"/>
    <x v="0"/>
    <x v="3"/>
    <x v="3"/>
    <x v="2"/>
    <x v="3"/>
    <x v="2"/>
    <x v="0"/>
    <x v="0"/>
  </r>
  <r>
    <x v="4"/>
    <x v="0"/>
    <x v="0"/>
    <x v="4"/>
    <x v="0"/>
    <x v="18"/>
    <x v="1"/>
    <x v="3"/>
    <x v="1"/>
    <x v="1"/>
    <x v="3"/>
    <x v="3"/>
    <x v="2"/>
    <x v="3"/>
    <x v="2"/>
    <x v="0"/>
    <x v="0"/>
  </r>
  <r>
    <x v="4"/>
    <x v="0"/>
    <x v="0"/>
    <x v="4"/>
    <x v="0"/>
    <x v="19"/>
    <x v="1"/>
    <x v="4"/>
    <x v="1"/>
    <x v="1"/>
    <x v="3"/>
    <x v="3"/>
    <x v="2"/>
    <x v="3"/>
    <x v="2"/>
    <x v="0"/>
    <x v="0"/>
  </r>
  <r>
    <x v="4"/>
    <x v="0"/>
    <x v="0"/>
    <x v="4"/>
    <x v="0"/>
    <x v="20"/>
    <x v="1"/>
    <x v="4"/>
    <x v="1"/>
    <x v="1"/>
    <x v="3"/>
    <x v="3"/>
    <x v="2"/>
    <x v="3"/>
    <x v="2"/>
    <x v="0"/>
    <x v="0"/>
  </r>
  <r>
    <x v="4"/>
    <x v="0"/>
    <x v="0"/>
    <x v="4"/>
    <x v="0"/>
    <x v="21"/>
    <x v="0"/>
    <x v="4"/>
    <x v="1"/>
    <x v="0"/>
    <x v="3"/>
    <x v="3"/>
    <x v="2"/>
    <x v="3"/>
    <x v="2"/>
    <x v="0"/>
    <x v="0"/>
  </r>
  <r>
    <x v="4"/>
    <x v="0"/>
    <x v="0"/>
    <x v="4"/>
    <x v="0"/>
    <x v="22"/>
    <x v="1"/>
    <x v="4"/>
    <x v="1"/>
    <x v="1"/>
    <x v="3"/>
    <x v="3"/>
    <x v="2"/>
    <x v="3"/>
    <x v="2"/>
    <x v="0"/>
    <x v="0"/>
  </r>
  <r>
    <x v="4"/>
    <x v="0"/>
    <x v="0"/>
    <x v="4"/>
    <x v="0"/>
    <x v="23"/>
    <x v="1"/>
    <x v="4"/>
    <x v="1"/>
    <x v="1"/>
    <x v="3"/>
    <x v="3"/>
    <x v="2"/>
    <x v="3"/>
    <x v="2"/>
    <x v="0"/>
    <x v="0"/>
  </r>
  <r>
    <x v="5"/>
    <x v="0"/>
    <x v="0"/>
    <x v="5"/>
    <x v="3"/>
    <x v="0"/>
    <x v="1"/>
    <x v="0"/>
    <x v="0"/>
    <x v="1"/>
    <x v="1"/>
    <x v="1"/>
    <x v="3"/>
    <x v="1"/>
    <x v="3"/>
    <x v="0"/>
    <x v="0"/>
  </r>
  <r>
    <x v="5"/>
    <x v="0"/>
    <x v="0"/>
    <x v="5"/>
    <x v="3"/>
    <x v="1"/>
    <x v="1"/>
    <x v="1"/>
    <x v="1"/>
    <x v="1"/>
    <x v="1"/>
    <x v="1"/>
    <x v="3"/>
    <x v="1"/>
    <x v="3"/>
    <x v="0"/>
    <x v="0"/>
  </r>
  <r>
    <x v="5"/>
    <x v="0"/>
    <x v="0"/>
    <x v="5"/>
    <x v="3"/>
    <x v="2"/>
    <x v="0"/>
    <x v="1"/>
    <x v="1"/>
    <x v="0"/>
    <x v="1"/>
    <x v="1"/>
    <x v="3"/>
    <x v="1"/>
    <x v="3"/>
    <x v="0"/>
    <x v="0"/>
  </r>
  <r>
    <x v="5"/>
    <x v="0"/>
    <x v="0"/>
    <x v="5"/>
    <x v="3"/>
    <x v="3"/>
    <x v="1"/>
    <x v="1"/>
    <x v="1"/>
    <x v="1"/>
    <x v="1"/>
    <x v="1"/>
    <x v="3"/>
    <x v="1"/>
    <x v="3"/>
    <x v="0"/>
    <x v="0"/>
  </r>
  <r>
    <x v="5"/>
    <x v="0"/>
    <x v="0"/>
    <x v="5"/>
    <x v="3"/>
    <x v="4"/>
    <x v="0"/>
    <x v="1"/>
    <x v="1"/>
    <x v="0"/>
    <x v="1"/>
    <x v="1"/>
    <x v="3"/>
    <x v="1"/>
    <x v="3"/>
    <x v="0"/>
    <x v="0"/>
  </r>
  <r>
    <x v="5"/>
    <x v="0"/>
    <x v="0"/>
    <x v="5"/>
    <x v="3"/>
    <x v="5"/>
    <x v="1"/>
    <x v="1"/>
    <x v="1"/>
    <x v="1"/>
    <x v="1"/>
    <x v="1"/>
    <x v="3"/>
    <x v="1"/>
    <x v="3"/>
    <x v="0"/>
    <x v="0"/>
  </r>
  <r>
    <x v="5"/>
    <x v="0"/>
    <x v="0"/>
    <x v="5"/>
    <x v="3"/>
    <x v="6"/>
    <x v="1"/>
    <x v="2"/>
    <x v="1"/>
    <x v="1"/>
    <x v="1"/>
    <x v="1"/>
    <x v="3"/>
    <x v="1"/>
    <x v="3"/>
    <x v="0"/>
    <x v="0"/>
  </r>
  <r>
    <x v="5"/>
    <x v="0"/>
    <x v="0"/>
    <x v="5"/>
    <x v="3"/>
    <x v="7"/>
    <x v="0"/>
    <x v="2"/>
    <x v="1"/>
    <x v="0"/>
    <x v="1"/>
    <x v="1"/>
    <x v="3"/>
    <x v="1"/>
    <x v="3"/>
    <x v="0"/>
    <x v="0"/>
  </r>
  <r>
    <x v="5"/>
    <x v="0"/>
    <x v="0"/>
    <x v="5"/>
    <x v="3"/>
    <x v="8"/>
    <x v="1"/>
    <x v="2"/>
    <x v="1"/>
    <x v="1"/>
    <x v="1"/>
    <x v="1"/>
    <x v="3"/>
    <x v="1"/>
    <x v="3"/>
    <x v="0"/>
    <x v="0"/>
  </r>
  <r>
    <x v="5"/>
    <x v="0"/>
    <x v="0"/>
    <x v="5"/>
    <x v="3"/>
    <x v="9"/>
    <x v="1"/>
    <x v="2"/>
    <x v="1"/>
    <x v="1"/>
    <x v="1"/>
    <x v="1"/>
    <x v="3"/>
    <x v="1"/>
    <x v="3"/>
    <x v="0"/>
    <x v="0"/>
  </r>
  <r>
    <x v="5"/>
    <x v="0"/>
    <x v="0"/>
    <x v="5"/>
    <x v="3"/>
    <x v="10"/>
    <x v="1"/>
    <x v="3"/>
    <x v="1"/>
    <x v="1"/>
    <x v="1"/>
    <x v="1"/>
    <x v="3"/>
    <x v="1"/>
    <x v="3"/>
    <x v="0"/>
    <x v="0"/>
  </r>
  <r>
    <x v="5"/>
    <x v="0"/>
    <x v="0"/>
    <x v="5"/>
    <x v="3"/>
    <x v="11"/>
    <x v="0"/>
    <x v="3"/>
    <x v="1"/>
    <x v="0"/>
    <x v="1"/>
    <x v="1"/>
    <x v="3"/>
    <x v="1"/>
    <x v="3"/>
    <x v="0"/>
    <x v="0"/>
  </r>
  <r>
    <x v="5"/>
    <x v="0"/>
    <x v="0"/>
    <x v="5"/>
    <x v="3"/>
    <x v="12"/>
    <x v="1"/>
    <x v="3"/>
    <x v="1"/>
    <x v="1"/>
    <x v="1"/>
    <x v="1"/>
    <x v="3"/>
    <x v="1"/>
    <x v="3"/>
    <x v="0"/>
    <x v="0"/>
  </r>
  <r>
    <x v="5"/>
    <x v="0"/>
    <x v="0"/>
    <x v="5"/>
    <x v="3"/>
    <x v="13"/>
    <x v="1"/>
    <x v="3"/>
    <x v="1"/>
    <x v="1"/>
    <x v="1"/>
    <x v="1"/>
    <x v="3"/>
    <x v="1"/>
    <x v="3"/>
    <x v="0"/>
    <x v="0"/>
  </r>
  <r>
    <x v="5"/>
    <x v="0"/>
    <x v="0"/>
    <x v="5"/>
    <x v="3"/>
    <x v="14"/>
    <x v="0"/>
    <x v="3"/>
    <x v="1"/>
    <x v="0"/>
    <x v="1"/>
    <x v="1"/>
    <x v="3"/>
    <x v="1"/>
    <x v="3"/>
    <x v="0"/>
    <x v="0"/>
  </r>
  <r>
    <x v="5"/>
    <x v="0"/>
    <x v="0"/>
    <x v="5"/>
    <x v="3"/>
    <x v="15"/>
    <x v="0"/>
    <x v="3"/>
    <x v="1"/>
    <x v="0"/>
    <x v="1"/>
    <x v="1"/>
    <x v="3"/>
    <x v="1"/>
    <x v="3"/>
    <x v="0"/>
    <x v="0"/>
  </r>
  <r>
    <x v="5"/>
    <x v="0"/>
    <x v="0"/>
    <x v="5"/>
    <x v="3"/>
    <x v="16"/>
    <x v="1"/>
    <x v="3"/>
    <x v="1"/>
    <x v="1"/>
    <x v="1"/>
    <x v="1"/>
    <x v="3"/>
    <x v="1"/>
    <x v="3"/>
    <x v="0"/>
    <x v="0"/>
  </r>
  <r>
    <x v="5"/>
    <x v="0"/>
    <x v="0"/>
    <x v="5"/>
    <x v="3"/>
    <x v="17"/>
    <x v="0"/>
    <x v="3"/>
    <x v="1"/>
    <x v="0"/>
    <x v="1"/>
    <x v="1"/>
    <x v="3"/>
    <x v="1"/>
    <x v="3"/>
    <x v="0"/>
    <x v="0"/>
  </r>
  <r>
    <x v="5"/>
    <x v="0"/>
    <x v="0"/>
    <x v="5"/>
    <x v="3"/>
    <x v="18"/>
    <x v="1"/>
    <x v="3"/>
    <x v="1"/>
    <x v="1"/>
    <x v="1"/>
    <x v="1"/>
    <x v="3"/>
    <x v="1"/>
    <x v="3"/>
    <x v="0"/>
    <x v="0"/>
  </r>
  <r>
    <x v="5"/>
    <x v="0"/>
    <x v="0"/>
    <x v="5"/>
    <x v="3"/>
    <x v="19"/>
    <x v="1"/>
    <x v="4"/>
    <x v="1"/>
    <x v="1"/>
    <x v="1"/>
    <x v="1"/>
    <x v="3"/>
    <x v="1"/>
    <x v="3"/>
    <x v="0"/>
    <x v="0"/>
  </r>
  <r>
    <x v="5"/>
    <x v="0"/>
    <x v="0"/>
    <x v="5"/>
    <x v="3"/>
    <x v="20"/>
    <x v="1"/>
    <x v="4"/>
    <x v="1"/>
    <x v="1"/>
    <x v="1"/>
    <x v="1"/>
    <x v="3"/>
    <x v="1"/>
    <x v="3"/>
    <x v="0"/>
    <x v="0"/>
  </r>
  <r>
    <x v="5"/>
    <x v="0"/>
    <x v="0"/>
    <x v="5"/>
    <x v="3"/>
    <x v="21"/>
    <x v="0"/>
    <x v="4"/>
    <x v="1"/>
    <x v="0"/>
    <x v="1"/>
    <x v="1"/>
    <x v="3"/>
    <x v="1"/>
    <x v="3"/>
    <x v="0"/>
    <x v="0"/>
  </r>
  <r>
    <x v="5"/>
    <x v="0"/>
    <x v="0"/>
    <x v="5"/>
    <x v="3"/>
    <x v="22"/>
    <x v="1"/>
    <x v="4"/>
    <x v="1"/>
    <x v="1"/>
    <x v="1"/>
    <x v="1"/>
    <x v="3"/>
    <x v="1"/>
    <x v="3"/>
    <x v="0"/>
    <x v="0"/>
  </r>
  <r>
    <x v="5"/>
    <x v="0"/>
    <x v="0"/>
    <x v="5"/>
    <x v="3"/>
    <x v="23"/>
    <x v="1"/>
    <x v="4"/>
    <x v="1"/>
    <x v="1"/>
    <x v="1"/>
    <x v="1"/>
    <x v="3"/>
    <x v="1"/>
    <x v="3"/>
    <x v="0"/>
    <x v="0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C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3">
        <item x="6"/>
        <item m="1" x="9"/>
        <item x="0"/>
        <item m="1" x="7"/>
        <item m="1" x="11"/>
        <item x="1"/>
        <item m="1" x="8"/>
        <item x="2"/>
        <item x="3"/>
        <item x="4"/>
        <item m="1" x="12"/>
        <item x="5"/>
        <item m="1" x="10"/>
      </items>
    </pivotField>
    <pivotField axis="axisRow" compact="0" sortType="ascending" defaultSubtotal="0" outline="0" multipleItemSelectionAllowed="1" showAll="0">
      <items count="4">
        <item x="1"/>
        <item m="1" x="2"/>
        <item x="0"/>
        <item m="1" x="3"/>
      </items>
    </pivotField>
    <pivotField axis="axisRow" compact="0" sortType="ascending" defaultSubtotal="0" outline="0" multipleItemSelectionAllowed="1" showAll="0">
      <items count="4">
        <item x="1"/>
        <item m="1" x="2"/>
        <item x="0"/>
        <item m="1" x="3"/>
      </items>
    </pivotField>
    <pivotField axis="axisRow" compact="0" sortType="ascending" outline="0" multipleItemSelectionAllowed="1" numFmtId="58" showAll="0">
      <items count="10">
        <item x="6"/>
        <item m="1" x="7"/>
        <item x="2"/>
        <item x="3"/>
        <item x="0"/>
        <item x="4"/>
        <item x="5"/>
        <item x="1"/>
        <item m="1" x="8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27">
        <item m="1" x="24"/>
        <item m="1" x="25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8">
        <item h="1" x="0"/>
        <item h="1" x="1"/>
        <item x="2"/>
        <item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9"/>
      <x v="2"/>
      <x v="2"/>
      <x v="5"/>
    </i>
    <i>
      <x v="11"/>
      <x v="2"/>
      <x v="2"/>
      <x v="6"/>
    </i>
  </rowItems>
  <colFields count="1">
    <field x="5"/>
  </colFields>
  <colItems count="2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31" firstHeaderRow="1" firstDataRow="2" firstDataCol="2" rowPageCount="1" colPageCount="1"/>
  <pivotFields count="17">
    <pivotField compact="0" outline="0" multipleItemSelectionAllowed="1" numFmtId="177" showAll="0">
      <items count="14">
        <item m="1" x="9"/>
        <item x="0"/>
        <item m="1" x="7"/>
        <item m="1" x="11"/>
        <item x="1"/>
        <item m="1" x="8"/>
        <item x="3"/>
        <item x="4"/>
        <item m="1" x="12"/>
        <item x="5"/>
        <item m="1" x="10"/>
        <item x="2"/>
        <item x="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27">
        <item m="1" x="24"/>
        <item m="1" x="25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5">
        <item m="1" x="2"/>
        <item m="1" x="3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8">
        <item m="1" x="5"/>
        <item m="1" x="6"/>
        <item x="4"/>
        <item x="2"/>
        <item x="0"/>
        <item x="3"/>
        <item x="1"/>
        <item t="default"/>
      </items>
    </pivotField>
    <pivotField axis="axisPage" compact="0" outline="0" multipleItemSelectionAllowed="1" showAll="0">
      <items count="8">
        <item h="1" x="0"/>
        <item h="1" x="1"/>
        <item x="2"/>
        <item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7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default">
      <x v="2"/>
    </i>
    <i>
      <x v="3"/>
      <x v="16"/>
    </i>
    <i t="default">
      <x v="3"/>
    </i>
    <i t="grand">
      <x/>
    </i>
  </rowItems>
  <colFields count="1">
    <field x="11"/>
  </colFields>
  <colItems count="3"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9">
        <item x="6"/>
        <item m="1" x="7"/>
        <item x="2"/>
        <item x="3"/>
        <item x="0"/>
        <item x="4"/>
        <item x="5"/>
        <item x="1"/>
        <item m="1" x="8"/>
      </items>
    </pivotField>
    <pivotField axis="axisRow" compact="0" sortType="ascending" defaultSubtotal="0" outline="0" multipleItemSelectionAllowed="1" showAll="0">
      <items count="4">
        <item x="2"/>
        <item x="0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2"/>
        <item x="0"/>
        <item x="3"/>
        <item x="1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 v="2"/>
    </i>
    <i>
      <x v="2"/>
      <x/>
      <x v="1"/>
      <x v="3"/>
    </i>
    <i>
      <x v="3"/>
      <x v="1"/>
      <x v="1"/>
      <x v="3"/>
    </i>
    <i>
      <x v="4"/>
      <x v="1"/>
      <x v="2"/>
      <x v="3"/>
    </i>
    <i>
      <x v="5"/>
      <x v="1"/>
      <x v="3"/>
      <x v="4"/>
    </i>
    <i>
      <x v="6"/>
      <x v="2"/>
      <x v="4"/>
      <x v="5"/>
    </i>
    <i>
      <x v="7"/>
      <x v="3"/>
      <x v="4"/>
      <x v="6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9">
        <item x="6"/>
        <item m="1" x="7"/>
        <item x="2"/>
        <item x="3"/>
        <item x="0"/>
        <item x="4"/>
        <item x="5"/>
        <item x="1"/>
        <item m="1" x="8"/>
      </items>
    </pivotField>
    <pivotField axis="axisRow" compact="0" sortType="ascending" defaultSubtotal="0" outline="0" multipleItemSelectionAllowed="1" showAll="0">
      <items count="4">
        <item x="2"/>
        <item x="0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2"/>
        <item x="0"/>
        <item x="3"/>
        <item x="1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 v="2"/>
    </i>
    <i>
      <x v="2"/>
      <x/>
      <x v="1"/>
      <x v="3"/>
    </i>
    <i>
      <x v="3"/>
      <x v="1"/>
      <x v="1"/>
      <x v="3"/>
    </i>
    <i>
      <x v="4"/>
      <x v="1"/>
      <x v="2"/>
      <x v="3"/>
    </i>
    <i>
      <x v="5"/>
      <x v="1"/>
      <x v="3"/>
      <x v="4"/>
    </i>
    <i>
      <x v="6"/>
      <x v="2"/>
      <x v="4"/>
      <x v="5"/>
    </i>
    <i>
      <x v="7"/>
      <x v="3"/>
      <x v="4"/>
      <x v="6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9">
        <item x="6"/>
        <item m="1" x="7"/>
        <item x="2"/>
        <item x="3"/>
        <item x="0"/>
        <item x="4"/>
        <item x="5"/>
        <item x="1"/>
        <item m="1" x="8"/>
      </items>
    </pivotField>
    <pivotField axis="axisRow" compact="0" sortType="ascending" defaultSubtotal="0" outline="0" multipleItemSelectionAllowed="1" showAll="0">
      <items count="4">
        <item x="2"/>
        <item x="0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2"/>
        <item x="0"/>
        <item x="3"/>
        <item x="1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 v="2"/>
    </i>
    <i>
      <x v="2"/>
      <x/>
      <x v="1"/>
      <x v="3"/>
    </i>
    <i>
      <x v="3"/>
      <x v="1"/>
      <x v="1"/>
      <x v="3"/>
    </i>
    <i>
      <x v="4"/>
      <x v="1"/>
      <x v="2"/>
      <x v="3"/>
    </i>
    <i>
      <x v="5"/>
      <x v="1"/>
      <x v="3"/>
      <x v="4"/>
    </i>
    <i>
      <x v="6"/>
      <x v="2"/>
      <x v="4"/>
      <x v="5"/>
    </i>
    <i>
      <x v="7"/>
      <x v="3"/>
      <x v="4"/>
      <x v="6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6"/>
  <cols>
    <col min="1" max="34" width="18.8857142857143" customWidth="1"/>
  </cols>
  <sheetData>
    <row r="1" customHeight="1" spans="1:28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</row>
    <row r="2" customHeight="1" spans="1:28">
      <c r="A2" s="80">
        <v>45034.5137650694</v>
      </c>
      <c r="B2" s="67" t="s">
        <v>28</v>
      </c>
      <c r="C2" s="67" t="s">
        <v>29</v>
      </c>
      <c r="D2" s="81">
        <v>44957</v>
      </c>
      <c r="E2" s="67" t="s">
        <v>30</v>
      </c>
      <c r="F2" s="67" t="s">
        <v>31</v>
      </c>
      <c r="G2" s="67" t="s">
        <v>30</v>
      </c>
      <c r="H2" s="67" t="s">
        <v>31</v>
      </c>
      <c r="I2" s="67" t="s">
        <v>30</v>
      </c>
      <c r="J2" s="67" t="s">
        <v>30</v>
      </c>
      <c r="K2" s="67" t="s">
        <v>31</v>
      </c>
      <c r="L2" s="67" t="s">
        <v>30</v>
      </c>
      <c r="M2" s="67" t="s">
        <v>30</v>
      </c>
      <c r="N2" s="67" t="s">
        <v>31</v>
      </c>
      <c r="O2" s="67" t="s">
        <v>30</v>
      </c>
      <c r="P2" s="67" t="s">
        <v>30</v>
      </c>
      <c r="Q2" s="67" t="s">
        <v>30</v>
      </c>
      <c r="R2" s="67" t="s">
        <v>31</v>
      </c>
      <c r="S2" s="67" t="s">
        <v>30</v>
      </c>
      <c r="T2" s="67" t="s">
        <v>30</v>
      </c>
      <c r="U2" s="67" t="s">
        <v>30</v>
      </c>
      <c r="V2" s="67" t="s">
        <v>31</v>
      </c>
      <c r="W2" s="67" t="s">
        <v>30</v>
      </c>
      <c r="X2" s="67" t="s">
        <v>30</v>
      </c>
      <c r="Y2" s="67" t="s">
        <v>31</v>
      </c>
      <c r="Z2" s="67" t="s">
        <v>30</v>
      </c>
      <c r="AA2" s="67" t="s">
        <v>31</v>
      </c>
      <c r="AB2" s="67" t="s">
        <v>31</v>
      </c>
    </row>
    <row r="3" customHeight="1" spans="1:28">
      <c r="A3" s="80">
        <v>45058.03965125</v>
      </c>
      <c r="B3" s="67" t="s">
        <v>28</v>
      </c>
      <c r="C3" s="67" t="s">
        <v>29</v>
      </c>
      <c r="D3" s="81">
        <v>45017</v>
      </c>
      <c r="E3" s="67" t="s">
        <v>31</v>
      </c>
      <c r="F3" s="67" t="s">
        <v>31</v>
      </c>
      <c r="G3" s="67" t="s">
        <v>30</v>
      </c>
      <c r="H3" s="67" t="s">
        <v>30</v>
      </c>
      <c r="I3" s="67" t="s">
        <v>31</v>
      </c>
      <c r="J3" s="67" t="s">
        <v>31</v>
      </c>
      <c r="K3" s="67" t="s">
        <v>31</v>
      </c>
      <c r="L3" s="67" t="s">
        <v>31</v>
      </c>
      <c r="M3" s="67" t="s">
        <v>31</v>
      </c>
      <c r="N3" s="67" t="s">
        <v>30</v>
      </c>
      <c r="O3" s="67" t="s">
        <v>31</v>
      </c>
      <c r="P3" s="67" t="s">
        <v>30</v>
      </c>
      <c r="Q3" s="67" t="s">
        <v>31</v>
      </c>
      <c r="R3" s="67" t="s">
        <v>31</v>
      </c>
      <c r="S3" s="67" t="s">
        <v>31</v>
      </c>
      <c r="T3" s="67" t="s">
        <v>30</v>
      </c>
      <c r="U3" s="67" t="s">
        <v>30</v>
      </c>
      <c r="V3" s="67" t="s">
        <v>31</v>
      </c>
      <c r="W3" s="67" t="s">
        <v>31</v>
      </c>
      <c r="X3" s="67" t="s">
        <v>30</v>
      </c>
      <c r="Y3" s="67" t="s">
        <v>31</v>
      </c>
      <c r="Z3" s="67" t="s">
        <v>31</v>
      </c>
      <c r="AA3" s="67" t="s">
        <v>31</v>
      </c>
      <c r="AB3" s="67" t="s">
        <v>31</v>
      </c>
    </row>
    <row r="4" customHeight="1" spans="1:28">
      <c r="A4" s="80">
        <v>45063.879604294</v>
      </c>
      <c r="B4" s="67" t="s">
        <v>28</v>
      </c>
      <c r="C4" s="67" t="s">
        <v>29</v>
      </c>
      <c r="D4" s="81">
        <v>44928</v>
      </c>
      <c r="E4" s="67" t="s">
        <v>30</v>
      </c>
      <c r="F4" s="67" t="s">
        <v>31</v>
      </c>
      <c r="G4" s="67" t="s">
        <v>30</v>
      </c>
      <c r="H4" s="67" t="s">
        <v>31</v>
      </c>
      <c r="I4" s="67" t="s">
        <v>30</v>
      </c>
      <c r="J4" s="67" t="s">
        <v>30</v>
      </c>
      <c r="K4" s="67" t="s">
        <v>31</v>
      </c>
      <c r="L4" s="67" t="s">
        <v>30</v>
      </c>
      <c r="M4" s="67" t="s">
        <v>31</v>
      </c>
      <c r="N4" s="67" t="s">
        <v>31</v>
      </c>
      <c r="O4" s="67" t="s">
        <v>31</v>
      </c>
      <c r="P4" s="67" t="s">
        <v>30</v>
      </c>
      <c r="Q4" s="67" t="s">
        <v>31</v>
      </c>
      <c r="R4" s="67" t="s">
        <v>31</v>
      </c>
      <c r="S4" s="67" t="s">
        <v>30</v>
      </c>
      <c r="T4" s="67" t="s">
        <v>30</v>
      </c>
      <c r="U4" s="67" t="s">
        <v>31</v>
      </c>
      <c r="V4" s="67" t="s">
        <v>30</v>
      </c>
      <c r="W4" s="67" t="s">
        <v>30</v>
      </c>
      <c r="X4" s="67" t="s">
        <v>31</v>
      </c>
      <c r="Y4" s="67" t="s">
        <v>31</v>
      </c>
      <c r="Z4" s="67" t="s">
        <v>30</v>
      </c>
      <c r="AA4" s="67" t="s">
        <v>31</v>
      </c>
      <c r="AB4" s="67" t="s">
        <v>31</v>
      </c>
    </row>
    <row r="5" customHeight="1" spans="1:28">
      <c r="A5" s="80">
        <v>45063.8809621759</v>
      </c>
      <c r="B5" s="67" t="s">
        <v>28</v>
      </c>
      <c r="C5" s="67" t="s">
        <v>29</v>
      </c>
      <c r="D5" s="81">
        <v>44929</v>
      </c>
      <c r="E5" s="67" t="s">
        <v>31</v>
      </c>
      <c r="F5" s="67" t="s">
        <v>31</v>
      </c>
      <c r="G5" s="67" t="s">
        <v>30</v>
      </c>
      <c r="H5" s="67" t="s">
        <v>31</v>
      </c>
      <c r="I5" s="67" t="s">
        <v>30</v>
      </c>
      <c r="J5" s="67" t="s">
        <v>31</v>
      </c>
      <c r="K5" s="67" t="s">
        <v>31</v>
      </c>
      <c r="L5" s="67" t="s">
        <v>30</v>
      </c>
      <c r="M5" s="67" t="s">
        <v>31</v>
      </c>
      <c r="N5" s="67" t="s">
        <v>31</v>
      </c>
      <c r="O5" s="67" t="s">
        <v>31</v>
      </c>
      <c r="P5" s="67" t="s">
        <v>31</v>
      </c>
      <c r="Q5" s="67" t="s">
        <v>31</v>
      </c>
      <c r="R5" s="67" t="s">
        <v>31</v>
      </c>
      <c r="S5" s="67" t="s">
        <v>30</v>
      </c>
      <c r="T5" s="67" t="s">
        <v>30</v>
      </c>
      <c r="U5" s="67" t="s">
        <v>31</v>
      </c>
      <c r="V5" s="67" t="s">
        <v>30</v>
      </c>
      <c r="W5" s="67" t="s">
        <v>30</v>
      </c>
      <c r="X5" s="67" t="s">
        <v>30</v>
      </c>
      <c r="Y5" s="67" t="s">
        <v>31</v>
      </c>
      <c r="Z5" s="67" t="s">
        <v>30</v>
      </c>
      <c r="AA5" s="67" t="s">
        <v>31</v>
      </c>
      <c r="AB5" s="67" t="s">
        <v>31</v>
      </c>
    </row>
    <row r="6" customHeight="1" spans="1:28">
      <c r="A6" s="80">
        <v>45071.3565059028</v>
      </c>
      <c r="B6" s="67" t="s">
        <v>28</v>
      </c>
      <c r="C6" s="67" t="s">
        <v>29</v>
      </c>
      <c r="D6" s="81">
        <v>44985</v>
      </c>
      <c r="E6" s="67" t="s">
        <v>30</v>
      </c>
      <c r="F6" s="67" t="s">
        <v>31</v>
      </c>
      <c r="G6" s="67" t="s">
        <v>30</v>
      </c>
      <c r="H6" s="67" t="s">
        <v>31</v>
      </c>
      <c r="I6" s="67" t="s">
        <v>30</v>
      </c>
      <c r="J6" s="67" t="s">
        <v>31</v>
      </c>
      <c r="K6" s="67" t="s">
        <v>31</v>
      </c>
      <c r="L6" s="67" t="s">
        <v>30</v>
      </c>
      <c r="M6" s="67" t="s">
        <v>31</v>
      </c>
      <c r="N6" s="67" t="s">
        <v>31</v>
      </c>
      <c r="O6" s="67" t="s">
        <v>31</v>
      </c>
      <c r="P6" s="67" t="s">
        <v>30</v>
      </c>
      <c r="Q6" s="67" t="s">
        <v>31</v>
      </c>
      <c r="R6" s="67" t="s">
        <v>31</v>
      </c>
      <c r="S6" s="67" t="s">
        <v>30</v>
      </c>
      <c r="T6" s="67" t="s">
        <v>30</v>
      </c>
      <c r="U6" s="67" t="s">
        <v>31</v>
      </c>
      <c r="V6" s="67" t="s">
        <v>30</v>
      </c>
      <c r="W6" s="67" t="s">
        <v>31</v>
      </c>
      <c r="X6" s="67" t="s">
        <v>31</v>
      </c>
      <c r="Y6" s="67" t="s">
        <v>31</v>
      </c>
      <c r="Z6" s="67" t="s">
        <v>30</v>
      </c>
      <c r="AA6" s="67" t="s">
        <v>31</v>
      </c>
      <c r="AB6" s="67" t="s">
        <v>31</v>
      </c>
    </row>
    <row r="7" customHeight="1" spans="1:28">
      <c r="A7" s="80">
        <v>45071.3584560185</v>
      </c>
      <c r="B7" s="67" t="s">
        <v>28</v>
      </c>
      <c r="C7" s="67" t="s">
        <v>29</v>
      </c>
      <c r="D7" s="81">
        <v>45016</v>
      </c>
      <c r="E7" s="67" t="s">
        <v>31</v>
      </c>
      <c r="F7" s="67" t="s">
        <v>31</v>
      </c>
      <c r="G7" s="67" t="s">
        <v>30</v>
      </c>
      <c r="H7" s="67" t="s">
        <v>31</v>
      </c>
      <c r="I7" s="67" t="s">
        <v>30</v>
      </c>
      <c r="J7" s="67" t="s">
        <v>31</v>
      </c>
      <c r="K7" s="67" t="s">
        <v>31</v>
      </c>
      <c r="L7" s="67" t="s">
        <v>30</v>
      </c>
      <c r="M7" s="67" t="s">
        <v>31</v>
      </c>
      <c r="N7" s="67" t="s">
        <v>31</v>
      </c>
      <c r="O7" s="67" t="s">
        <v>31</v>
      </c>
      <c r="P7" s="67" t="s">
        <v>30</v>
      </c>
      <c r="Q7" s="67" t="s">
        <v>31</v>
      </c>
      <c r="R7" s="67" t="s">
        <v>31</v>
      </c>
      <c r="S7" s="67" t="s">
        <v>30</v>
      </c>
      <c r="T7" s="67" t="s">
        <v>30</v>
      </c>
      <c r="U7" s="67" t="s">
        <v>31</v>
      </c>
      <c r="V7" s="67" t="s">
        <v>30</v>
      </c>
      <c r="W7" s="67" t="s">
        <v>31</v>
      </c>
      <c r="X7" s="67" t="s">
        <v>31</v>
      </c>
      <c r="Y7" s="67" t="s">
        <v>31</v>
      </c>
      <c r="Z7" s="67" t="s">
        <v>30</v>
      </c>
      <c r="AA7" s="67" t="s">
        <v>31</v>
      </c>
      <c r="AB7" s="67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7" t="s">
        <v>32</v>
      </c>
      <c r="B1" s="67" t="s">
        <v>33</v>
      </c>
      <c r="C1" s="67" t="s">
        <v>34</v>
      </c>
      <c r="E1" s="67" t="s">
        <v>35</v>
      </c>
      <c r="F1" s="67" t="s">
        <v>36</v>
      </c>
      <c r="G1" s="67" t="s">
        <v>37</v>
      </c>
      <c r="I1" s="67" t="s">
        <v>38</v>
      </c>
    </row>
    <row r="2" customHeight="1" spans="1:9">
      <c r="A2" s="67" t="s">
        <v>39</v>
      </c>
      <c r="B2" s="67">
        <v>100</v>
      </c>
      <c r="C2" s="67" t="s">
        <v>40</v>
      </c>
      <c r="E2" s="67" t="s">
        <v>41</v>
      </c>
      <c r="F2" s="67" t="s">
        <v>42</v>
      </c>
      <c r="G2" s="67">
        <v>1</v>
      </c>
      <c r="I2" s="67" t="s">
        <v>43</v>
      </c>
    </row>
    <row r="3" customHeight="1" spans="1:9">
      <c r="A3" s="67" t="s">
        <v>30</v>
      </c>
      <c r="B3" s="67">
        <v>95</v>
      </c>
      <c r="C3" s="67" t="s">
        <v>44</v>
      </c>
      <c r="E3" s="67" t="s">
        <v>45</v>
      </c>
      <c r="F3" s="67" t="s">
        <v>46</v>
      </c>
      <c r="G3" s="67">
        <v>2</v>
      </c>
      <c r="I3" s="67" t="s">
        <v>47</v>
      </c>
    </row>
    <row r="4" customHeight="1" spans="1:9">
      <c r="A4" s="67" t="s">
        <v>31</v>
      </c>
      <c r="B4" s="67">
        <v>89</v>
      </c>
      <c r="C4" s="67" t="s">
        <v>48</v>
      </c>
      <c r="E4" s="67" t="s">
        <v>49</v>
      </c>
      <c r="F4" s="67" t="s">
        <v>50</v>
      </c>
      <c r="G4" s="67">
        <v>3</v>
      </c>
      <c r="I4" s="67" t="s">
        <v>51</v>
      </c>
    </row>
    <row r="5" customHeight="1" spans="1:9">
      <c r="A5" s="67" t="s">
        <v>52</v>
      </c>
      <c r="B5" s="67">
        <v>74</v>
      </c>
      <c r="C5" s="67" t="s">
        <v>53</v>
      </c>
      <c r="E5" s="67" t="s">
        <v>54</v>
      </c>
      <c r="F5" s="67" t="s">
        <v>55</v>
      </c>
      <c r="G5" s="67">
        <v>4</v>
      </c>
      <c r="I5" s="67" t="s">
        <v>56</v>
      </c>
    </row>
    <row r="6" customHeight="1" spans="5:9">
      <c r="E6" s="67" t="s">
        <v>57</v>
      </c>
      <c r="F6" s="67" t="s">
        <v>58</v>
      </c>
      <c r="G6" s="67">
        <v>5</v>
      </c>
      <c r="I6" s="67" t="s">
        <v>59</v>
      </c>
    </row>
    <row r="7" customHeight="1" spans="5:9">
      <c r="E7" s="67" t="s">
        <v>60</v>
      </c>
      <c r="F7" s="67" t="s">
        <v>61</v>
      </c>
      <c r="G7" s="67">
        <v>6</v>
      </c>
      <c r="I7" s="67" t="s">
        <v>62</v>
      </c>
    </row>
    <row r="8" customHeight="1" spans="5:9">
      <c r="E8" s="67" t="s">
        <v>63</v>
      </c>
      <c r="F8" s="67" t="s">
        <v>64</v>
      </c>
      <c r="G8" s="67">
        <v>7</v>
      </c>
      <c r="I8" s="67" t="s">
        <v>65</v>
      </c>
    </row>
    <row r="9" customHeight="1" spans="5:9">
      <c r="E9" s="67" t="s">
        <v>66</v>
      </c>
      <c r="F9" s="67" t="s">
        <v>67</v>
      </c>
      <c r="G9" s="67">
        <v>8</v>
      </c>
      <c r="I9" s="67" t="s">
        <v>68</v>
      </c>
    </row>
    <row r="10" customHeight="1" spans="5:9">
      <c r="E10" s="67" t="s">
        <v>69</v>
      </c>
      <c r="F10" s="67" t="s">
        <v>70</v>
      </c>
      <c r="G10" s="67">
        <v>9</v>
      </c>
      <c r="I10" s="67" t="s">
        <v>71</v>
      </c>
    </row>
    <row r="11" customHeight="1" spans="5:9">
      <c r="E11" s="67" t="s">
        <v>72</v>
      </c>
      <c r="F11" s="67" t="s">
        <v>73</v>
      </c>
      <c r="G11" s="67">
        <v>10</v>
      </c>
      <c r="I11" s="67" t="s">
        <v>74</v>
      </c>
    </row>
    <row r="12" customHeight="1" spans="5:9">
      <c r="E12" s="67" t="s">
        <v>75</v>
      </c>
      <c r="F12" s="67" t="s">
        <v>76</v>
      </c>
      <c r="G12" s="67">
        <v>11</v>
      </c>
      <c r="I12" s="67" t="s">
        <v>77</v>
      </c>
    </row>
    <row r="13" customHeight="1" spans="5:9">
      <c r="E13" s="67" t="s">
        <v>78</v>
      </c>
      <c r="F13" s="67" t="s">
        <v>79</v>
      </c>
      <c r="G13" s="67">
        <v>12</v>
      </c>
      <c r="I13" s="67" t="s">
        <v>80</v>
      </c>
    </row>
    <row r="14" customHeight="1" spans="9:9">
      <c r="I14" s="67" t="s">
        <v>81</v>
      </c>
    </row>
    <row r="15" customHeight="1" spans="9:9">
      <c r="I15" s="67" t="s">
        <v>82</v>
      </c>
    </row>
    <row r="16" customHeight="1" spans="9:9">
      <c r="I16" s="67" t="s">
        <v>83</v>
      </c>
    </row>
    <row r="17" customHeight="1" spans="9:9">
      <c r="I17" s="67" t="s">
        <v>84</v>
      </c>
    </row>
    <row r="18" customHeight="1" spans="9:9">
      <c r="I18" s="67" t="s">
        <v>85</v>
      </c>
    </row>
    <row r="19" customHeight="1" spans="9:9">
      <c r="I19" s="67" t="s">
        <v>86</v>
      </c>
    </row>
    <row r="20" customHeight="1" spans="9:9">
      <c r="I20" s="67" t="s">
        <v>87</v>
      </c>
    </row>
    <row r="21" customHeight="1" spans="9:9">
      <c r="I21" s="67" t="s">
        <v>88</v>
      </c>
    </row>
    <row r="22" customHeight="1" spans="9:9">
      <c r="I22" s="67" t="s">
        <v>89</v>
      </c>
    </row>
    <row r="23" customHeight="1" spans="9:9">
      <c r="I23" s="67" t="s">
        <v>90</v>
      </c>
    </row>
    <row r="24" customHeight="1" spans="9:9">
      <c r="I24" s="67" t="s">
        <v>91</v>
      </c>
    </row>
    <row r="25" customHeight="1" spans="9:9">
      <c r="I25" s="67" t="s">
        <v>92</v>
      </c>
    </row>
    <row r="26" customHeight="1" spans="9:9">
      <c r="I26" s="67" t="s">
        <v>93</v>
      </c>
    </row>
    <row r="27" customHeight="1" spans="9:9">
      <c r="I27" s="67" t="s">
        <v>94</v>
      </c>
    </row>
    <row r="28" customHeight="1" spans="9:9">
      <c r="I28" s="67" t="s">
        <v>95</v>
      </c>
    </row>
    <row r="29" customHeight="1" spans="9:9">
      <c r="I29" s="67" t="s">
        <v>96</v>
      </c>
    </row>
    <row r="30" customHeight="1" spans="9:9">
      <c r="I30" s="67" t="s">
        <v>97</v>
      </c>
    </row>
    <row r="31" customHeight="1" spans="9:9">
      <c r="I31" s="67" t="s">
        <v>98</v>
      </c>
    </row>
    <row r="32" customHeight="1" spans="9:9">
      <c r="I32" s="67" t="s">
        <v>99</v>
      </c>
    </row>
    <row r="33" customHeight="1" spans="9:9">
      <c r="I33" s="67" t="s">
        <v>100</v>
      </c>
    </row>
    <row r="34" customHeight="1" spans="9:9">
      <c r="I34" s="67" t="s">
        <v>101</v>
      </c>
    </row>
    <row r="35" customHeight="1" spans="9:9">
      <c r="I35" s="67" t="s">
        <v>102</v>
      </c>
    </row>
    <row r="36" customHeight="1" spans="9:9">
      <c r="I36" s="67" t="s">
        <v>103</v>
      </c>
    </row>
    <row r="37" customHeight="1" spans="9:9">
      <c r="I37" s="67" t="s">
        <v>104</v>
      </c>
    </row>
    <row r="38" customHeight="1" spans="9:9">
      <c r="I38" s="67" t="s">
        <v>105</v>
      </c>
    </row>
    <row r="39" customHeight="1" spans="9:9">
      <c r="I39" s="67" t="s">
        <v>106</v>
      </c>
    </row>
    <row r="40" customHeight="1" spans="9:9">
      <c r="I40" s="67" t="s">
        <v>107</v>
      </c>
    </row>
    <row r="41" customHeight="1" spans="9:9">
      <c r="I41" s="67" t="s">
        <v>108</v>
      </c>
    </row>
    <row r="42" customHeight="1" spans="9:9">
      <c r="I42" s="67" t="s">
        <v>109</v>
      </c>
    </row>
    <row r="43" customHeight="1" spans="9:9">
      <c r="I43" s="67" t="s">
        <v>110</v>
      </c>
    </row>
    <row r="44" customHeight="1" spans="9:9">
      <c r="I44" s="67" t="s">
        <v>111</v>
      </c>
    </row>
    <row r="45" customHeight="1" spans="9:9">
      <c r="I45" s="67" t="s">
        <v>112</v>
      </c>
    </row>
    <row r="46" customHeight="1" spans="9:9">
      <c r="I46" s="67" t="s">
        <v>113</v>
      </c>
    </row>
    <row r="47" customHeight="1" spans="9:9">
      <c r="I47" s="67" t="s">
        <v>114</v>
      </c>
    </row>
    <row r="48" customHeight="1" spans="9:9">
      <c r="I48" s="67" t="s">
        <v>115</v>
      </c>
    </row>
    <row r="49" customHeight="1" spans="9:9">
      <c r="I49" s="67" t="s">
        <v>116</v>
      </c>
    </row>
    <row r="50" customHeight="1" spans="9:9">
      <c r="I50" s="67" t="s">
        <v>117</v>
      </c>
    </row>
    <row r="51" customHeight="1" spans="9:9">
      <c r="I51" s="67" t="s">
        <v>118</v>
      </c>
    </row>
    <row r="52" customHeight="1" spans="9:9">
      <c r="I52" s="67" t="s">
        <v>119</v>
      </c>
    </row>
    <row r="53" customHeight="1" spans="9:9">
      <c r="I53" s="67" t="s">
        <v>120</v>
      </c>
    </row>
    <row r="54" customHeight="1" spans="9:9">
      <c r="I54" s="67" t="s">
        <v>121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0" width="20.4380952380952" customWidth="1"/>
    <col min="11" max="34" width="18.8857142857143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67" t="s">
        <v>122</v>
      </c>
      <c r="F1" s="67" t="s">
        <v>123</v>
      </c>
      <c r="G1" s="67" t="s">
        <v>124</v>
      </c>
      <c r="H1" s="67" t="s">
        <v>125</v>
      </c>
      <c r="I1" s="67" t="s">
        <v>126</v>
      </c>
      <c r="J1" s="83" t="s">
        <v>127</v>
      </c>
      <c r="K1" s="67" t="s">
        <v>128</v>
      </c>
      <c r="L1" s="67" t="s">
        <v>129</v>
      </c>
      <c r="M1" s="67" t="s">
        <v>130</v>
      </c>
      <c r="N1" s="67" t="s">
        <v>131</v>
      </c>
      <c r="O1" s="67" t="s">
        <v>132</v>
      </c>
      <c r="P1" s="67" t="s">
        <v>133</v>
      </c>
      <c r="Q1" s="67" t="s">
        <v>134</v>
      </c>
      <c r="R1" s="67"/>
      <c r="S1" s="67"/>
    </row>
    <row r="2" customHeight="1" spans="1:17">
      <c r="A2" s="80">
        <f ca="1">INDIRECT(ADDRESS(2+QUOTIENT(ROW()-2,COUNTA('Form Responses 1'!$1:$1)-4),1,,TRUE,"Form Responses 1"))</f>
        <v>45034.5137650694</v>
      </c>
      <c r="B2" s="67" t="str">
        <f ca="1">INDIRECT(ADDRESS(2+QUOTIENT(ROW()-2,COUNTA('Form Responses 1'!$1:$1)-4),2,,TRUE,"Form Responses 1"))</f>
        <v>dwisuswianto1971@gmail.com</v>
      </c>
      <c r="C2" s="67" t="str">
        <f ca="1">INDIRECT(ADDRESS(2+QUOTIENT(ROW()-2,COUNTA('Form Responses 1'!$1:$1)-4),3,,TRUE,"Form Responses 1"))</f>
        <v>Dwi Suswianto</v>
      </c>
      <c r="D2" s="81">
        <f ca="1">INDIRECT(ADDRESS(2+QUOTIENT(ROW()-2,COUNTA('Form Responses 1'!$1:$1)-4),4,,TRUE,"Form Responses 1"))</f>
        <v>44957</v>
      </c>
      <c r="E2" s="82">
        <f ca="1" t="shared" ref="E2:E256" si="0">IF(ISBLANK(D2)," ",WEEKDAY(D2,2))</f>
        <v>2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256" si="1">IFERROR(LEFT(F2,FIND("[",F2)-2)," ")</f>
        <v>Security</v>
      </c>
      <c r="I2" s="83" t="str">
        <f ca="1" t="shared" ref="I2:I256" si="2">IF(H2=" "," ",IF(UPPER(H2)="SECURITY","SECURITY SERVICE",IF(UPPER(H2)="DRIVER","LABOR SERVICE","CLEANING SERVICE")))</f>
        <v>SECURITY SERVICE</v>
      </c>
      <c r="J2" s="83">
        <f ca="1" t="array" ref="J2">IFERROR(INDEX(MASTER!B:B,MATCH(G2,MASTER!A:A,0))/100," ")</f>
        <v>0.95</v>
      </c>
      <c r="K2" s="67">
        <f ca="1" t="shared" ref="K2:K256" si="3">IF(ISBLANK(D2)," ",WEEKNUM(D2))</f>
        <v>5</v>
      </c>
      <c r="L2" s="67" t="str">
        <f ca="1" t="shared" ref="L2:L256" si="4">IF(ISBLANK(A2)," ",CONCATENATE(TEXT($D2,"YYY")," - WEEK ",TEXT(WEEKNUM($D2),"00")))</f>
        <v>2023 - WEEK 05</v>
      </c>
      <c r="M2" s="67" t="str">
        <f ca="1" t="shared" ref="M2:M256" si="5">IF(ISBLANK(A2)," ",CONCATENATE(TEXT($D2,"YYY")," - MONTH ",TEXT($D2,"MM")))</f>
        <v>2023 - MONTH 01</v>
      </c>
      <c r="N2" s="83">
        <f ca="1" t="shared" ref="N2:O2" si="6">IFERROR(AVERAGEIF(L:L,L2,$J:$J)," ")</f>
        <v>0.9275</v>
      </c>
      <c r="O2" s="83">
        <f ca="1" t="shared" si="6"/>
        <v>0.919166666666667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0">
        <f ca="1">INDIRECT(ADDRESS(2+QUOTIENT(ROW()-2,COUNTA('Form Responses 1'!$1:$1)-4),1,,TRUE,"Form Responses 1"))</f>
        <v>45034.5137650694</v>
      </c>
      <c r="B3" s="67" t="str">
        <f ca="1">INDIRECT(ADDRESS(2+QUOTIENT(ROW()-2,COUNTA('Form Responses 1'!$1:$1)-4),2,,TRUE,"Form Responses 1"))</f>
        <v>dwisuswianto1971@gmail.com</v>
      </c>
      <c r="C3" s="67" t="str">
        <f ca="1">INDIRECT(ADDRESS(2+QUOTIENT(ROW()-2,COUNTA('Form Responses 1'!$1:$1)-4),3,,TRUE,"Form Responses 1"))</f>
        <v>Dwi Suswianto</v>
      </c>
      <c r="D3" s="81">
        <f ca="1">INDIRECT(ADDRESS(2+QUOTIENT(ROW()-2,COUNTA('Form Responses 1'!$1:$1)-4),4,,TRUE,"Form Responses 1"))</f>
        <v>44957</v>
      </c>
      <c r="E3" s="82">
        <f ca="1" t="shared" si="0"/>
        <v>2</v>
      </c>
      <c r="F3" s="67" t="str">
        <f ca="1">IF(ISBLANK(A3)," ",INDIRECT(ADDRESS(1,5+MOD(ROW()-2,COUNTA('Form Responses 1'!$1:$1)-4),,TRUE,"Form Responses 1")))</f>
        <v>Lantai 1 [Pantry ]</v>
      </c>
      <c r="G3" s="67" t="str">
        <f ca="1">IF(ISBLANK(A3)," ",INDIRECT(ADDRESS(MATCH(A3,'Form Responses 1'!A:A,0),5+MOD(ROW()-2,COUNTA('Form Responses 1'!$1:$1)-4),,TRUE,"Form Responses 1")))</f>
        <v>CUKUP BAIK</v>
      </c>
      <c r="H3" s="83" t="str">
        <f ca="1" t="shared" si="1"/>
        <v>Lantai 1</v>
      </c>
      <c r="I3" s="83" t="str">
        <f ca="1" t="shared" si="2"/>
        <v>CLEANING SERVICE</v>
      </c>
      <c r="J3" s="83">
        <f ca="1" t="array" ref="J3">IFERROR(INDEX(MASTER!B:B,MATCH(G3,MASTER!A:A,0))/100," ")</f>
        <v>0.89</v>
      </c>
      <c r="K3" s="67">
        <f ca="1" t="shared" si="3"/>
        <v>5</v>
      </c>
      <c r="L3" s="67" t="str">
        <f ca="1" t="shared" si="4"/>
        <v>2023 - WEEK 05</v>
      </c>
      <c r="M3" s="67" t="str">
        <f ca="1" t="shared" si="5"/>
        <v>2023 - MONTH 01</v>
      </c>
      <c r="N3" s="83">
        <f ca="1" t="shared" ref="N3:O3" si="7">IFERROR(AVERAGEIF(L:L,L3,$J:$J)," ")</f>
        <v>0.9275</v>
      </c>
      <c r="O3" s="83">
        <f ca="1" t="shared" si="7"/>
        <v>0.919166666666667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0">
        <f ca="1">INDIRECT(ADDRESS(2+QUOTIENT(ROW()-2,COUNTA('Form Responses 1'!$1:$1)-4),1,,TRUE,"Form Responses 1"))</f>
        <v>45034.5137650694</v>
      </c>
      <c r="B4" s="67" t="str">
        <f ca="1">INDIRECT(ADDRESS(2+QUOTIENT(ROW()-2,COUNTA('Form Responses 1'!$1:$1)-4),2,,TRUE,"Form Responses 1"))</f>
        <v>dwisuswianto1971@gmail.com</v>
      </c>
      <c r="C4" s="67" t="str">
        <f ca="1">INDIRECT(ADDRESS(2+QUOTIENT(ROW()-2,COUNTA('Form Responses 1'!$1:$1)-4),3,,TRUE,"Form Responses 1"))</f>
        <v>Dwi Suswianto</v>
      </c>
      <c r="D4" s="81">
        <f ca="1">INDIRECT(ADDRESS(2+QUOTIENT(ROW()-2,COUNTA('Form Responses 1'!$1:$1)-4),4,,TRUE,"Form Responses 1"))</f>
        <v>44957</v>
      </c>
      <c r="E4" s="82">
        <f ca="1" t="shared" si="0"/>
        <v>2</v>
      </c>
      <c r="F4" s="67" t="str">
        <f ca="1">IF(ISBLANK(A4)," ",INDIRECT(ADDRESS(1,5+MOD(ROW()-2,COUNTA('Form Responses 1'!$1:$1)-4),,TRUE,"Form Responses 1")))</f>
        <v>Lantai 1 [Kamar Depan]</v>
      </c>
      <c r="G4" s="67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Lantai 1</v>
      </c>
      <c r="I4" s="83" t="str">
        <f ca="1" t="shared" si="2"/>
        <v>CLEANING SERVICE</v>
      </c>
      <c r="J4" s="83">
        <f ca="1" t="array" ref="J4">IFERROR(INDEX(MASTER!B:B,MATCH(G4,MASTER!A:A,0))/100," ")</f>
        <v>0.95</v>
      </c>
      <c r="K4" s="67">
        <f ca="1" t="shared" si="3"/>
        <v>5</v>
      </c>
      <c r="L4" s="67" t="str">
        <f ca="1" t="shared" si="4"/>
        <v>2023 - WEEK 05</v>
      </c>
      <c r="M4" s="67" t="str">
        <f ca="1" t="shared" si="5"/>
        <v>2023 - MONTH 01</v>
      </c>
      <c r="N4" s="83">
        <f ca="1" t="shared" ref="N4:O4" si="8">IFERROR(AVERAGEIF(L:L,L4,$J:$J)," ")</f>
        <v>0.9275</v>
      </c>
      <c r="O4" s="83">
        <f ca="1" t="shared" si="8"/>
        <v>0.919166666666667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0">
        <f ca="1">INDIRECT(ADDRESS(2+QUOTIENT(ROW()-2,COUNTA('Form Responses 1'!$1:$1)-4),1,,TRUE,"Form Responses 1"))</f>
        <v>45034.5137650694</v>
      </c>
      <c r="B5" s="67" t="str">
        <f ca="1">INDIRECT(ADDRESS(2+QUOTIENT(ROW()-2,COUNTA('Form Responses 1'!$1:$1)-4),2,,TRUE,"Form Responses 1"))</f>
        <v>dwisuswianto1971@gmail.com</v>
      </c>
      <c r="C5" s="67" t="str">
        <f ca="1">INDIRECT(ADDRESS(2+QUOTIENT(ROW()-2,COUNTA('Form Responses 1'!$1:$1)-4),3,,TRUE,"Form Responses 1"))</f>
        <v>Dwi Suswianto</v>
      </c>
      <c r="D5" s="81">
        <f ca="1">INDIRECT(ADDRESS(2+QUOTIENT(ROW()-2,COUNTA('Form Responses 1'!$1:$1)-4),4,,TRUE,"Form Responses 1"))</f>
        <v>44957</v>
      </c>
      <c r="E5" s="82">
        <f ca="1" t="shared" si="0"/>
        <v>2</v>
      </c>
      <c r="F5" s="67" t="str">
        <f ca="1">IF(ISBLANK(A5)," ",INDIRECT(ADDRESS(1,5+MOD(ROW()-2,COUNTA('Form Responses 1'!$1:$1)-4),,TRUE,"Form Responses 1")))</f>
        <v>Lantai 1 [Kamar Belakang]</v>
      </c>
      <c r="G5" s="67" t="str">
        <f ca="1">IF(ISBLANK(A5)," ",INDIRECT(ADDRESS(MATCH(A5,'Form Responses 1'!A:A,0),5+MOD(ROW()-2,COUNTA('Form Responses 1'!$1:$1)-4),,TRUE,"Form Responses 1")))</f>
        <v>CUKUP BAIK</v>
      </c>
      <c r="H5" s="83" t="str">
        <f ca="1" t="shared" si="1"/>
        <v>Lantai 1</v>
      </c>
      <c r="I5" s="83" t="str">
        <f ca="1" t="shared" si="2"/>
        <v>CLEANING SERVICE</v>
      </c>
      <c r="J5" s="83">
        <f ca="1" t="array" ref="J5">IFERROR(INDEX(MASTER!B:B,MATCH(G5,MASTER!A:A,0))/100," ")</f>
        <v>0.89</v>
      </c>
      <c r="K5" s="67">
        <f ca="1" t="shared" si="3"/>
        <v>5</v>
      </c>
      <c r="L5" s="67" t="str">
        <f ca="1" t="shared" si="4"/>
        <v>2023 - WEEK 05</v>
      </c>
      <c r="M5" s="67" t="str">
        <f ca="1" t="shared" si="5"/>
        <v>2023 - MONTH 01</v>
      </c>
      <c r="N5" s="83">
        <f ca="1" t="shared" ref="N5:O5" si="9">IFERROR(AVERAGEIF(L:L,L5,$J:$J)," ")</f>
        <v>0.9275</v>
      </c>
      <c r="O5" s="83">
        <f ca="1" t="shared" si="9"/>
        <v>0.919166666666667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0">
        <f ca="1">INDIRECT(ADDRESS(2+QUOTIENT(ROW()-2,COUNTA('Form Responses 1'!$1:$1)-4),1,,TRUE,"Form Responses 1"))</f>
        <v>45034.5137650694</v>
      </c>
      <c r="B6" s="67" t="str">
        <f ca="1">INDIRECT(ADDRESS(2+QUOTIENT(ROW()-2,COUNTA('Form Responses 1'!$1:$1)-4),2,,TRUE,"Form Responses 1"))</f>
        <v>dwisuswianto1971@gmail.com</v>
      </c>
      <c r="C6" s="67" t="str">
        <f ca="1">INDIRECT(ADDRESS(2+QUOTIENT(ROW()-2,COUNTA('Form Responses 1'!$1:$1)-4),3,,TRUE,"Form Responses 1"))</f>
        <v>Dwi Suswianto</v>
      </c>
      <c r="D6" s="81">
        <f ca="1">INDIRECT(ADDRESS(2+QUOTIENT(ROW()-2,COUNTA('Form Responses 1'!$1:$1)-4),4,,TRUE,"Form Responses 1"))</f>
        <v>44957</v>
      </c>
      <c r="E6" s="82">
        <f ca="1" t="shared" si="0"/>
        <v>2</v>
      </c>
      <c r="F6" s="67" t="str">
        <f ca="1">IF(ISBLANK(A6)," ",INDIRECT(ADDRESS(1,5+MOD(ROW()-2,COUNTA('Form Responses 1'!$1:$1)-4),,TRUE,"Form Responses 1")))</f>
        <v>Lantai 1 [Ruang Tamu]</v>
      </c>
      <c r="G6" s="67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Lantai 1</v>
      </c>
      <c r="I6" s="83" t="str">
        <f ca="1" t="shared" si="2"/>
        <v>CLEANING SERVICE</v>
      </c>
      <c r="J6" s="83">
        <f ca="1" t="array" ref="J6">IFERROR(INDEX(MASTER!B:B,MATCH(G6,MASTER!A:A,0))/100," ")</f>
        <v>0.95</v>
      </c>
      <c r="K6" s="67">
        <f ca="1" t="shared" si="3"/>
        <v>5</v>
      </c>
      <c r="L6" s="67" t="str">
        <f ca="1" t="shared" si="4"/>
        <v>2023 - WEEK 05</v>
      </c>
      <c r="M6" s="67" t="str">
        <f ca="1" t="shared" si="5"/>
        <v>2023 - MONTH 01</v>
      </c>
      <c r="N6" s="83">
        <f ca="1" t="shared" ref="N6:O6" si="10">IFERROR(AVERAGEIF(L:L,L6,$J:$J)," ")</f>
        <v>0.9275</v>
      </c>
      <c r="O6" s="83">
        <f ca="1" t="shared" si="10"/>
        <v>0.919166666666667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0">
        <f ca="1">INDIRECT(ADDRESS(2+QUOTIENT(ROW()-2,COUNTA('Form Responses 1'!$1:$1)-4),1,,TRUE,"Form Responses 1"))</f>
        <v>45034.5137650694</v>
      </c>
      <c r="B7" s="67" t="str">
        <f ca="1">INDIRECT(ADDRESS(2+QUOTIENT(ROW()-2,COUNTA('Form Responses 1'!$1:$1)-4),2,,TRUE,"Form Responses 1"))</f>
        <v>dwisuswianto1971@gmail.com</v>
      </c>
      <c r="C7" s="67" t="str">
        <f ca="1">INDIRECT(ADDRESS(2+QUOTIENT(ROW()-2,COUNTA('Form Responses 1'!$1:$1)-4),3,,TRUE,"Form Responses 1"))</f>
        <v>Dwi Suswianto</v>
      </c>
      <c r="D7" s="81">
        <f ca="1">INDIRECT(ADDRESS(2+QUOTIENT(ROW()-2,COUNTA('Form Responses 1'!$1:$1)-4),4,,TRUE,"Form Responses 1"))</f>
        <v>44957</v>
      </c>
      <c r="E7" s="82">
        <f ca="1" t="shared" si="0"/>
        <v>2</v>
      </c>
      <c r="F7" s="67" t="str">
        <f ca="1">IF(ISBLANK(A7)," ",INDIRECT(ADDRESS(1,5+MOD(ROW()-2,COUNTA('Form Responses 1'!$1:$1)-4),,TRUE,"Form Responses 1")))</f>
        <v>Lantai 1 [Toilet Pria / Wanita]</v>
      </c>
      <c r="G7" s="67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Lantai 1</v>
      </c>
      <c r="I7" s="83" t="str">
        <f ca="1" t="shared" si="2"/>
        <v>CLEANING SERVICE</v>
      </c>
      <c r="J7" s="83">
        <f ca="1" t="array" ref="J7">IFERROR(INDEX(MASTER!B:B,MATCH(G7,MASTER!A:A,0))/100," ")</f>
        <v>0.95</v>
      </c>
      <c r="K7" s="67">
        <f ca="1" t="shared" si="3"/>
        <v>5</v>
      </c>
      <c r="L7" s="67" t="str">
        <f ca="1" t="shared" si="4"/>
        <v>2023 - WEEK 05</v>
      </c>
      <c r="M7" s="67" t="str">
        <f ca="1" t="shared" si="5"/>
        <v>2023 - MONTH 01</v>
      </c>
      <c r="N7" s="83">
        <f ca="1" t="shared" ref="N7:O7" si="11">IFERROR(AVERAGEIF(L:L,L7,$J:$J)," ")</f>
        <v>0.9275</v>
      </c>
      <c r="O7" s="83">
        <f ca="1" t="shared" si="11"/>
        <v>0.919166666666667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5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0">
        <f ca="1">INDIRECT(ADDRESS(2+QUOTIENT(ROW()-2,COUNTA('Form Responses 1'!$1:$1)-4),1,,TRUE,"Form Responses 1"))</f>
        <v>45034.5137650694</v>
      </c>
      <c r="B8" s="67" t="str">
        <f ca="1">INDIRECT(ADDRESS(2+QUOTIENT(ROW()-2,COUNTA('Form Responses 1'!$1:$1)-4),2,,TRUE,"Form Responses 1"))</f>
        <v>dwisuswianto1971@gmail.com</v>
      </c>
      <c r="C8" s="67" t="str">
        <f ca="1">INDIRECT(ADDRESS(2+QUOTIENT(ROW()-2,COUNTA('Form Responses 1'!$1:$1)-4),3,,TRUE,"Form Responses 1"))</f>
        <v>Dwi Suswianto</v>
      </c>
      <c r="D8" s="81">
        <f ca="1">INDIRECT(ADDRESS(2+QUOTIENT(ROW()-2,COUNTA('Form Responses 1'!$1:$1)-4),4,,TRUE,"Form Responses 1"))</f>
        <v>44957</v>
      </c>
      <c r="E8" s="82">
        <f ca="1" t="shared" si="0"/>
        <v>2</v>
      </c>
      <c r="F8" s="67" t="str">
        <f ca="1">IF(ISBLANK(A8)," ",INDIRECT(ADDRESS(1,5+MOD(ROW()-2,COUNTA('Form Responses 1'!$1:$1)-4),,TRUE,"Form Responses 1")))</f>
        <v>Halaman [Taman ]</v>
      </c>
      <c r="G8" s="67" t="str">
        <f ca="1">IF(ISBLANK(A8)," ",INDIRECT(ADDRESS(MATCH(A8,'Form Responses 1'!A:A,0),5+MOD(ROW()-2,COUNTA('Form Responses 1'!$1:$1)-4),,TRUE,"Form Responses 1")))</f>
        <v>CUKUP BAIK</v>
      </c>
      <c r="H8" s="83" t="str">
        <f ca="1" t="shared" si="1"/>
        <v>Halaman</v>
      </c>
      <c r="I8" s="83" t="str">
        <f ca="1" t="shared" si="2"/>
        <v>CLEANING SERVICE</v>
      </c>
      <c r="J8" s="83">
        <f ca="1" t="array" ref="J8">IFERROR(INDEX(MASTER!B:B,MATCH(G8,MASTER!A:A,0))/100," ")</f>
        <v>0.89</v>
      </c>
      <c r="K8" s="67">
        <f ca="1" t="shared" si="3"/>
        <v>5</v>
      </c>
      <c r="L8" s="67" t="str">
        <f ca="1" t="shared" si="4"/>
        <v>2023 - WEEK 05</v>
      </c>
      <c r="M8" s="67" t="str">
        <f ca="1" t="shared" si="5"/>
        <v>2023 - MONTH 01</v>
      </c>
      <c r="N8" s="83">
        <f ca="1" t="shared" ref="N8:O8" si="16">IFERROR(AVERAGEIF(L:L,L8,$J:$J)," ")</f>
        <v>0.9275</v>
      </c>
      <c r="O8" s="83">
        <f ca="1" t="shared" si="16"/>
        <v>0.919166666666667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5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0">
        <f ca="1">INDIRECT(ADDRESS(2+QUOTIENT(ROW()-2,COUNTA('Form Responses 1'!$1:$1)-4),1,,TRUE,"Form Responses 1"))</f>
        <v>45034.5137650694</v>
      </c>
      <c r="B9" s="67" t="str">
        <f ca="1">INDIRECT(ADDRESS(2+QUOTIENT(ROW()-2,COUNTA('Form Responses 1'!$1:$1)-4),2,,TRUE,"Form Responses 1"))</f>
        <v>dwisuswianto1971@gmail.com</v>
      </c>
      <c r="C9" s="67" t="str">
        <f ca="1">INDIRECT(ADDRESS(2+QUOTIENT(ROW()-2,COUNTA('Form Responses 1'!$1:$1)-4),3,,TRUE,"Form Responses 1"))</f>
        <v>Dwi Suswianto</v>
      </c>
      <c r="D9" s="81">
        <f ca="1">INDIRECT(ADDRESS(2+QUOTIENT(ROW()-2,COUNTA('Form Responses 1'!$1:$1)-4),4,,TRUE,"Form Responses 1"))</f>
        <v>44957</v>
      </c>
      <c r="E9" s="82">
        <f ca="1" t="shared" si="0"/>
        <v>2</v>
      </c>
      <c r="F9" s="67" t="str">
        <f ca="1">IF(ISBLANK(A9)," ",INDIRECT(ADDRESS(1,5+MOD(ROW()-2,COUNTA('Form Responses 1'!$1:$1)-4),,TRUE,"Form Responses 1")))</f>
        <v>Halaman [Halaman Utama Depan]</v>
      </c>
      <c r="G9" s="67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Halaman</v>
      </c>
      <c r="I9" s="83" t="str">
        <f ca="1" t="shared" si="2"/>
        <v>CLEANING SERVICE</v>
      </c>
      <c r="J9" s="83">
        <f ca="1" t="array" ref="J9">IFERROR(INDEX(MASTER!B:B,MATCH(G9,MASTER!A:A,0))/100," ")</f>
        <v>0.95</v>
      </c>
      <c r="K9" s="67">
        <f ca="1" t="shared" si="3"/>
        <v>5</v>
      </c>
      <c r="L9" s="67" t="str">
        <f ca="1" t="shared" si="4"/>
        <v>2023 - WEEK 05</v>
      </c>
      <c r="M9" s="67" t="str">
        <f ca="1" t="shared" si="5"/>
        <v>2023 - MONTH 01</v>
      </c>
      <c r="N9" s="83">
        <f ca="1" t="shared" ref="N9:O9" si="17">IFERROR(AVERAGEIF(L:L,L9,$J:$J)," ")</f>
        <v>0.9275</v>
      </c>
      <c r="O9" s="83">
        <f ca="1" t="shared" si="17"/>
        <v>0.919166666666667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5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0">
        <f ca="1">INDIRECT(ADDRESS(2+QUOTIENT(ROW()-2,COUNTA('Form Responses 1'!$1:$1)-4),1,,TRUE,"Form Responses 1"))</f>
        <v>45034.5137650694</v>
      </c>
      <c r="B10" s="67" t="str">
        <f ca="1">INDIRECT(ADDRESS(2+QUOTIENT(ROW()-2,COUNTA('Form Responses 1'!$1:$1)-4),2,,TRUE,"Form Responses 1"))</f>
        <v>dwisuswianto1971@gmail.com</v>
      </c>
      <c r="C10" s="67" t="str">
        <f ca="1">INDIRECT(ADDRESS(2+QUOTIENT(ROW()-2,COUNTA('Form Responses 1'!$1:$1)-4),3,,TRUE,"Form Responses 1"))</f>
        <v>Dwi Suswianto</v>
      </c>
      <c r="D10" s="81">
        <f ca="1">INDIRECT(ADDRESS(2+QUOTIENT(ROW()-2,COUNTA('Form Responses 1'!$1:$1)-4),4,,TRUE,"Form Responses 1"))</f>
        <v>44957</v>
      </c>
      <c r="E10" s="82">
        <f ca="1" t="shared" si="0"/>
        <v>2</v>
      </c>
      <c r="F10" s="67" t="str">
        <f ca="1">IF(ISBLANK(A10)," ",INDIRECT(ADDRESS(1,5+MOD(ROW()-2,COUNTA('Form Responses 1'!$1:$1)-4),,TRUE,"Form Responses 1")))</f>
        <v>Halaman [Halaman Samping Dan Belakang]</v>
      </c>
      <c r="G10" s="67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Halaman</v>
      </c>
      <c r="I10" s="83" t="str">
        <f ca="1" t="shared" si="2"/>
        <v>CLEANING SERVICE</v>
      </c>
      <c r="J10" s="83">
        <f ca="1" t="array" ref="J10">IFERROR(INDEX(MASTER!B:B,MATCH(G10,MASTER!A:A,0))/100," ")</f>
        <v>0.95</v>
      </c>
      <c r="K10" s="67">
        <f ca="1" t="shared" si="3"/>
        <v>5</v>
      </c>
      <c r="L10" s="67" t="str">
        <f ca="1" t="shared" si="4"/>
        <v>2023 - WEEK 05</v>
      </c>
      <c r="M10" s="67" t="str">
        <f ca="1" t="shared" si="5"/>
        <v>2023 - MONTH 01</v>
      </c>
      <c r="N10" s="83">
        <f ca="1" t="shared" ref="N10:O10" si="18">IFERROR(AVERAGEIF(L:L,L10,$J:$J)," ")</f>
        <v>0.9275</v>
      </c>
      <c r="O10" s="83">
        <f ca="1" t="shared" si="18"/>
        <v>0.919166666666667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5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0">
        <f ca="1">INDIRECT(ADDRESS(2+QUOTIENT(ROW()-2,COUNTA('Form Responses 1'!$1:$1)-4),1,,TRUE,"Form Responses 1"))</f>
        <v>45034.5137650694</v>
      </c>
      <c r="B11" s="67" t="str">
        <f ca="1">INDIRECT(ADDRESS(2+QUOTIENT(ROW()-2,COUNTA('Form Responses 1'!$1:$1)-4),2,,TRUE,"Form Responses 1"))</f>
        <v>dwisuswianto1971@gmail.com</v>
      </c>
      <c r="C11" s="67" t="str">
        <f ca="1">INDIRECT(ADDRESS(2+QUOTIENT(ROW()-2,COUNTA('Form Responses 1'!$1:$1)-4),3,,TRUE,"Form Responses 1"))</f>
        <v>Dwi Suswianto</v>
      </c>
      <c r="D11" s="81">
        <f ca="1">INDIRECT(ADDRESS(2+QUOTIENT(ROW()-2,COUNTA('Form Responses 1'!$1:$1)-4),4,,TRUE,"Form Responses 1"))</f>
        <v>44957</v>
      </c>
      <c r="E11" s="82">
        <f ca="1" t="shared" si="0"/>
        <v>2</v>
      </c>
      <c r="F11" s="67" t="str">
        <f ca="1">IF(ISBLANK(A11)," ",INDIRECT(ADDRESS(1,5+MOD(ROW()-2,COUNTA('Form Responses 1'!$1:$1)-4),,TRUE,"Form Responses 1")))</f>
        <v>Halaman [Tps]</v>
      </c>
      <c r="G11" s="67" t="str">
        <f ca="1">IF(ISBLANK(A11)," ",INDIRECT(ADDRESS(MATCH(A11,'Form Responses 1'!A:A,0),5+MOD(ROW()-2,COUNTA('Form Responses 1'!$1:$1)-4),,TRUE,"Form Responses 1")))</f>
        <v>CUKUP BAIK</v>
      </c>
      <c r="H11" s="83" t="str">
        <f ca="1" t="shared" si="1"/>
        <v>Halaman</v>
      </c>
      <c r="I11" s="83" t="str">
        <f ca="1" t="shared" si="2"/>
        <v>CLEANING SERVICE</v>
      </c>
      <c r="J11" s="83">
        <f ca="1" t="array" ref="J11">IFERROR(INDEX(MASTER!B:B,MATCH(G11,MASTER!A:A,0))/100," ")</f>
        <v>0.89</v>
      </c>
      <c r="K11" s="67">
        <f ca="1" t="shared" si="3"/>
        <v>5</v>
      </c>
      <c r="L11" s="67" t="str">
        <f ca="1" t="shared" si="4"/>
        <v>2023 - WEEK 05</v>
      </c>
      <c r="M11" s="67" t="str">
        <f ca="1" t="shared" si="5"/>
        <v>2023 - MONTH 01</v>
      </c>
      <c r="N11" s="83">
        <f ca="1" t="shared" ref="N11:O11" si="19">IFERROR(AVERAGEIF(L:L,L11,$J:$J)," ")</f>
        <v>0.9275</v>
      </c>
      <c r="O11" s="83">
        <f ca="1" t="shared" si="19"/>
        <v>0.919166666666667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5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0">
        <f ca="1">INDIRECT(ADDRESS(2+QUOTIENT(ROW()-2,COUNTA('Form Responses 1'!$1:$1)-4),1,,TRUE,"Form Responses 1"))</f>
        <v>45034.5137650694</v>
      </c>
      <c r="B12" s="67" t="str">
        <f ca="1">INDIRECT(ADDRESS(2+QUOTIENT(ROW()-2,COUNTA('Form Responses 1'!$1:$1)-4),2,,TRUE,"Form Responses 1"))</f>
        <v>dwisuswianto1971@gmail.com</v>
      </c>
      <c r="C12" s="67" t="str">
        <f ca="1">INDIRECT(ADDRESS(2+QUOTIENT(ROW()-2,COUNTA('Form Responses 1'!$1:$1)-4),3,,TRUE,"Form Responses 1"))</f>
        <v>Dwi Suswianto</v>
      </c>
      <c r="D12" s="81">
        <f ca="1">INDIRECT(ADDRESS(2+QUOTIENT(ROW()-2,COUNTA('Form Responses 1'!$1:$1)-4),4,,TRUE,"Form Responses 1"))</f>
        <v>44957</v>
      </c>
      <c r="E12" s="82">
        <f ca="1" t="shared" si="0"/>
        <v>2</v>
      </c>
      <c r="F12" s="67" t="str">
        <f ca="1">IF(ISBLANK(A12)," ",INDIRECT(ADDRESS(1,5+MOD(ROW()-2,COUNTA('Form Responses 1'!$1:$1)-4),,TRUE,"Form Responses 1")))</f>
        <v>Wisma [Koridor ]</v>
      </c>
      <c r="G12" s="67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Wisma</v>
      </c>
      <c r="I12" s="83" t="str">
        <f ca="1" t="shared" si="2"/>
        <v>CLEANING SERVICE</v>
      </c>
      <c r="J12" s="83">
        <f ca="1" t="array" ref="J12">IFERROR(INDEX(MASTER!B:B,MATCH(G12,MASTER!A:A,0))/100," ")</f>
        <v>0.95</v>
      </c>
      <c r="K12" s="67">
        <f ca="1" t="shared" si="3"/>
        <v>5</v>
      </c>
      <c r="L12" s="67" t="str">
        <f ca="1" t="shared" si="4"/>
        <v>2023 - WEEK 05</v>
      </c>
      <c r="M12" s="67" t="str">
        <f ca="1" t="shared" si="5"/>
        <v>2023 - MONTH 01</v>
      </c>
      <c r="N12" s="83">
        <f ca="1" t="shared" ref="N12:O12" si="20">IFERROR(AVERAGEIF(L:L,L12,$J:$J)," ")</f>
        <v>0.9275</v>
      </c>
      <c r="O12" s="83">
        <f ca="1" t="shared" si="20"/>
        <v>0.919166666666667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5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0">
        <f ca="1">INDIRECT(ADDRESS(2+QUOTIENT(ROW()-2,COUNTA('Form Responses 1'!$1:$1)-4),1,,TRUE,"Form Responses 1"))</f>
        <v>45034.5137650694</v>
      </c>
      <c r="B13" s="67" t="str">
        <f ca="1">INDIRECT(ADDRESS(2+QUOTIENT(ROW()-2,COUNTA('Form Responses 1'!$1:$1)-4),2,,TRUE,"Form Responses 1"))</f>
        <v>dwisuswianto1971@gmail.com</v>
      </c>
      <c r="C13" s="67" t="str">
        <f ca="1">INDIRECT(ADDRESS(2+QUOTIENT(ROW()-2,COUNTA('Form Responses 1'!$1:$1)-4),3,,TRUE,"Form Responses 1"))</f>
        <v>Dwi Suswianto</v>
      </c>
      <c r="D13" s="81">
        <f ca="1">INDIRECT(ADDRESS(2+QUOTIENT(ROW()-2,COUNTA('Form Responses 1'!$1:$1)-4),4,,TRUE,"Form Responses 1"))</f>
        <v>44957</v>
      </c>
      <c r="E13" s="82">
        <f ca="1" t="shared" si="0"/>
        <v>2</v>
      </c>
      <c r="F13" s="67" t="str">
        <f ca="1">IF(ISBLANK(A13)," ",INDIRECT(ADDRESS(1,5+MOD(ROW()-2,COUNTA('Form Responses 1'!$1:$1)-4),,TRUE,"Form Responses 1")))</f>
        <v>Wisma [Ruang Rapat/Pendopo]</v>
      </c>
      <c r="G13" s="67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Wisma</v>
      </c>
      <c r="I13" s="83" t="str">
        <f ca="1" t="shared" si="2"/>
        <v>CLEANING SERVICE</v>
      </c>
      <c r="J13" s="83">
        <f ca="1" t="array" ref="J13">IFERROR(INDEX(MASTER!B:B,MATCH(G13,MASTER!A:A,0))/100," ")</f>
        <v>0.95</v>
      </c>
      <c r="K13" s="67">
        <f ca="1" t="shared" si="3"/>
        <v>5</v>
      </c>
      <c r="L13" s="67" t="str">
        <f ca="1" t="shared" si="4"/>
        <v>2023 - WEEK 05</v>
      </c>
      <c r="M13" s="67" t="str">
        <f ca="1" t="shared" si="5"/>
        <v>2023 - MONTH 01</v>
      </c>
      <c r="N13" s="83">
        <f ca="1" t="shared" ref="N13:O13" si="21">IFERROR(AVERAGEIF(L:L,L13,$J:$J)," ")</f>
        <v>0.9275</v>
      </c>
      <c r="O13" s="83">
        <f ca="1" t="shared" si="21"/>
        <v>0.919166666666667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5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0">
        <f ca="1">INDIRECT(ADDRESS(2+QUOTIENT(ROW()-2,COUNTA('Form Responses 1'!$1:$1)-4),1,,TRUE,"Form Responses 1"))</f>
        <v>45034.5137650694</v>
      </c>
      <c r="B14" s="67" t="str">
        <f ca="1">INDIRECT(ADDRESS(2+QUOTIENT(ROW()-2,COUNTA('Form Responses 1'!$1:$1)-4),2,,TRUE,"Form Responses 1"))</f>
        <v>dwisuswianto1971@gmail.com</v>
      </c>
      <c r="C14" s="67" t="str">
        <f ca="1">INDIRECT(ADDRESS(2+QUOTIENT(ROW()-2,COUNTA('Form Responses 1'!$1:$1)-4),3,,TRUE,"Form Responses 1"))</f>
        <v>Dwi Suswianto</v>
      </c>
      <c r="D14" s="81">
        <f ca="1">INDIRECT(ADDRESS(2+QUOTIENT(ROW()-2,COUNTA('Form Responses 1'!$1:$1)-4),4,,TRUE,"Form Responses 1"))</f>
        <v>44957</v>
      </c>
      <c r="E14" s="82">
        <f ca="1" t="shared" si="0"/>
        <v>2</v>
      </c>
      <c r="F14" s="67" t="str">
        <f ca="1">IF(ISBLANK(A14)," ",INDIRECT(ADDRESS(1,5+MOD(ROW()-2,COUNTA('Form Responses 1'!$1:$1)-4),,TRUE,"Form Responses 1")))</f>
        <v>Wisma [Gudang]</v>
      </c>
      <c r="G14" s="67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Wisma</v>
      </c>
      <c r="I14" s="83" t="str">
        <f ca="1" t="shared" si="2"/>
        <v>CLEANING SERVICE</v>
      </c>
      <c r="J14" s="83">
        <f ca="1" t="array" ref="J14">IFERROR(INDEX(MASTER!B:B,MATCH(G14,MASTER!A:A,0))/100," ")</f>
        <v>0.95</v>
      </c>
      <c r="K14" s="67">
        <f ca="1" t="shared" si="3"/>
        <v>5</v>
      </c>
      <c r="L14" s="67" t="str">
        <f ca="1" t="shared" si="4"/>
        <v>2023 - WEEK 05</v>
      </c>
      <c r="M14" s="67" t="str">
        <f ca="1" t="shared" si="5"/>
        <v>2023 - MONTH 01</v>
      </c>
      <c r="N14" s="83">
        <f ca="1" t="shared" ref="N14:O14" si="22">IFERROR(AVERAGEIF(L:L,L14,$J:$J)," ")</f>
        <v>0.9275</v>
      </c>
      <c r="O14" s="83">
        <f ca="1" t="shared" si="22"/>
        <v>0.919166666666667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5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0">
        <f ca="1">INDIRECT(ADDRESS(2+QUOTIENT(ROW()-2,COUNTA('Form Responses 1'!$1:$1)-4),1,,TRUE,"Form Responses 1"))</f>
        <v>45034.5137650694</v>
      </c>
      <c r="B15" s="67" t="str">
        <f ca="1">INDIRECT(ADDRESS(2+QUOTIENT(ROW()-2,COUNTA('Form Responses 1'!$1:$1)-4),2,,TRUE,"Form Responses 1"))</f>
        <v>dwisuswianto1971@gmail.com</v>
      </c>
      <c r="C15" s="67" t="str">
        <f ca="1">INDIRECT(ADDRESS(2+QUOTIENT(ROW()-2,COUNTA('Form Responses 1'!$1:$1)-4),3,,TRUE,"Form Responses 1"))</f>
        <v>Dwi Suswianto</v>
      </c>
      <c r="D15" s="81">
        <f ca="1">INDIRECT(ADDRESS(2+QUOTIENT(ROW()-2,COUNTA('Form Responses 1'!$1:$1)-4),4,,TRUE,"Form Responses 1"))</f>
        <v>44957</v>
      </c>
      <c r="E15" s="82">
        <f ca="1" t="shared" si="0"/>
        <v>2</v>
      </c>
      <c r="F15" s="67" t="str">
        <f ca="1">IF(ISBLANK(A15)," ",INDIRECT(ADDRESS(1,5+MOD(ROW()-2,COUNTA('Form Responses 1'!$1:$1)-4),,TRUE,"Form Responses 1")))</f>
        <v>Wisma [Ruang Genset]</v>
      </c>
      <c r="G15" s="67" t="str">
        <f ca="1">IF(ISBLANK(A15)," ",INDIRECT(ADDRESS(MATCH(A15,'Form Responses 1'!A:A,0),5+MOD(ROW()-2,COUNTA('Form Responses 1'!$1:$1)-4),,TRUE,"Form Responses 1")))</f>
        <v>CUKUP BAIK</v>
      </c>
      <c r="H15" s="83" t="str">
        <f ca="1" t="shared" si="1"/>
        <v>Wisma</v>
      </c>
      <c r="I15" s="83" t="str">
        <f ca="1" t="shared" si="2"/>
        <v>CLEANING SERVICE</v>
      </c>
      <c r="J15" s="83">
        <f ca="1" t="array" ref="J15">IFERROR(INDEX(MASTER!B:B,MATCH(G15,MASTER!A:A,0))/100," ")</f>
        <v>0.89</v>
      </c>
      <c r="K15" s="67">
        <f ca="1" t="shared" si="3"/>
        <v>5</v>
      </c>
      <c r="L15" s="67" t="str">
        <f ca="1" t="shared" si="4"/>
        <v>2023 - WEEK 05</v>
      </c>
      <c r="M15" s="67" t="str">
        <f ca="1" t="shared" si="5"/>
        <v>2023 - MONTH 01</v>
      </c>
      <c r="N15" s="83">
        <f ca="1" t="shared" ref="N15:O15" si="23">IFERROR(AVERAGEIF(L:L,L15,$J:$J)," ")</f>
        <v>0.9275</v>
      </c>
      <c r="O15" s="83">
        <f ca="1" t="shared" si="23"/>
        <v>0.919166666666667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5</v>
      </c>
      <c r="AF15" s="67" t="str">
        <f ca="1" t="shared" si="13"/>
        <v>2023 01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0">
        <f ca="1">INDIRECT(ADDRESS(2+QUOTIENT(ROW()-2,COUNTA('Form Responses 1'!$1:$1)-4),1,,TRUE,"Form Responses 1"))</f>
        <v>45034.5137650694</v>
      </c>
      <c r="B16" s="67" t="str">
        <f ca="1">INDIRECT(ADDRESS(2+QUOTIENT(ROW()-2,COUNTA('Form Responses 1'!$1:$1)-4),2,,TRUE,"Form Responses 1"))</f>
        <v>dwisuswianto1971@gmail.com</v>
      </c>
      <c r="C16" s="67" t="str">
        <f ca="1">INDIRECT(ADDRESS(2+QUOTIENT(ROW()-2,COUNTA('Form Responses 1'!$1:$1)-4),3,,TRUE,"Form Responses 1"))</f>
        <v>Dwi Suswianto</v>
      </c>
      <c r="D16" s="81">
        <f ca="1">INDIRECT(ADDRESS(2+QUOTIENT(ROW()-2,COUNTA('Form Responses 1'!$1:$1)-4),4,,TRUE,"Form Responses 1"))</f>
        <v>44957</v>
      </c>
      <c r="E16" s="82">
        <f ca="1" t="shared" si="0"/>
        <v>2</v>
      </c>
      <c r="F16" s="67" t="str">
        <f ca="1">IF(ISBLANK(A16)," ",INDIRECT(ADDRESS(1,5+MOD(ROW()-2,COUNTA('Form Responses 1'!$1:$1)-4),,TRUE,"Form Responses 1")))</f>
        <v>Wisma [Ruang Alat Meteorologi]</v>
      </c>
      <c r="G16" s="67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Wisma</v>
      </c>
      <c r="I16" s="83" t="str">
        <f ca="1" t="shared" si="2"/>
        <v>CLEANING SERVICE</v>
      </c>
      <c r="J16" s="83">
        <f ca="1" t="array" ref="J16">IFERROR(INDEX(MASTER!B:B,MATCH(G16,MASTER!A:A,0))/100," ")</f>
        <v>0.95</v>
      </c>
      <c r="K16" s="67">
        <f ca="1" t="shared" si="3"/>
        <v>5</v>
      </c>
      <c r="L16" s="67" t="str">
        <f ca="1" t="shared" si="4"/>
        <v>2023 - WEEK 05</v>
      </c>
      <c r="M16" s="67" t="str">
        <f ca="1" t="shared" si="5"/>
        <v>2023 - MONTH 01</v>
      </c>
      <c r="N16" s="83">
        <f ca="1" t="shared" ref="N16:O16" si="24">IFERROR(AVERAGEIF(L:L,L16,$J:$J)," ")</f>
        <v>0.9275</v>
      </c>
      <c r="O16" s="83">
        <f ca="1" t="shared" si="24"/>
        <v>0.919166666666667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5</v>
      </c>
      <c r="AF16" s="67" t="str">
        <f ca="1" t="shared" si="13"/>
        <v>2023 01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0">
        <f ca="1">INDIRECT(ADDRESS(2+QUOTIENT(ROW()-2,COUNTA('Form Responses 1'!$1:$1)-4),1,,TRUE,"Form Responses 1"))</f>
        <v>45034.5137650694</v>
      </c>
      <c r="B17" s="67" t="str">
        <f ca="1">INDIRECT(ADDRESS(2+QUOTIENT(ROW()-2,COUNTA('Form Responses 1'!$1:$1)-4),2,,TRUE,"Form Responses 1"))</f>
        <v>dwisuswianto1971@gmail.com</v>
      </c>
      <c r="C17" s="67" t="str">
        <f ca="1">INDIRECT(ADDRESS(2+QUOTIENT(ROW()-2,COUNTA('Form Responses 1'!$1:$1)-4),3,,TRUE,"Form Responses 1"))</f>
        <v>Dwi Suswianto</v>
      </c>
      <c r="D17" s="81">
        <f ca="1">INDIRECT(ADDRESS(2+QUOTIENT(ROW()-2,COUNTA('Form Responses 1'!$1:$1)-4),4,,TRUE,"Form Responses 1"))</f>
        <v>44957</v>
      </c>
      <c r="E17" s="82">
        <f ca="1" t="shared" si="0"/>
        <v>2</v>
      </c>
      <c r="F17" s="67" t="str">
        <f ca="1">IF(ISBLANK(A17)," ",INDIRECT(ADDRESS(1,5+MOD(ROW()-2,COUNTA('Form Responses 1'!$1:$1)-4),,TRUE,"Form Responses 1")))</f>
        <v>Wisma [Ruang Kerja]</v>
      </c>
      <c r="G17" s="67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Wisma</v>
      </c>
      <c r="I17" s="83" t="str">
        <f ca="1" t="shared" si="2"/>
        <v>CLEANING SERVICE</v>
      </c>
      <c r="J17" s="83">
        <f ca="1" t="array" ref="J17">IFERROR(INDEX(MASTER!B:B,MATCH(G17,MASTER!A:A,0))/100," ")</f>
        <v>0.95</v>
      </c>
      <c r="K17" s="67">
        <f ca="1" t="shared" si="3"/>
        <v>5</v>
      </c>
      <c r="L17" s="67" t="str">
        <f ca="1" t="shared" si="4"/>
        <v>2023 - WEEK 05</v>
      </c>
      <c r="M17" s="67" t="str">
        <f ca="1" t="shared" si="5"/>
        <v>2023 - MONTH 01</v>
      </c>
      <c r="N17" s="83">
        <f ca="1" t="shared" ref="N17:O17" si="25">IFERROR(AVERAGEIF(L:L,L17,$J:$J)," ")</f>
        <v>0.9275</v>
      </c>
      <c r="O17" s="83">
        <f ca="1" t="shared" si="25"/>
        <v>0.919166666666667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5</v>
      </c>
      <c r="AF17" s="67" t="str">
        <f ca="1" t="shared" si="13"/>
        <v>2023 01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0">
        <f ca="1">INDIRECT(ADDRESS(2+QUOTIENT(ROW()-2,COUNTA('Form Responses 1'!$1:$1)-4),1,,TRUE,"Form Responses 1"))</f>
        <v>45034.5137650694</v>
      </c>
      <c r="B18" s="67" t="str">
        <f ca="1">INDIRECT(ADDRESS(2+QUOTIENT(ROW()-2,COUNTA('Form Responses 1'!$1:$1)-4),2,,TRUE,"Form Responses 1"))</f>
        <v>dwisuswianto1971@gmail.com</v>
      </c>
      <c r="C18" s="67" t="str">
        <f ca="1">INDIRECT(ADDRESS(2+QUOTIENT(ROW()-2,COUNTA('Form Responses 1'!$1:$1)-4),3,,TRUE,"Form Responses 1"))</f>
        <v>Dwi Suswianto</v>
      </c>
      <c r="D18" s="81">
        <f ca="1">INDIRECT(ADDRESS(2+QUOTIENT(ROW()-2,COUNTA('Form Responses 1'!$1:$1)-4),4,,TRUE,"Form Responses 1"))</f>
        <v>44957</v>
      </c>
      <c r="E18" s="82">
        <f ca="1" t="shared" si="0"/>
        <v>2</v>
      </c>
      <c r="F18" s="67" t="str">
        <f ca="1">IF(ISBLANK(A18)," ",INDIRECT(ADDRESS(1,5+MOD(ROW()-2,COUNTA('Form Responses 1'!$1:$1)-4),,TRUE,"Form Responses 1")))</f>
        <v>Wisma [Pantry]</v>
      </c>
      <c r="G18" s="67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Wisma</v>
      </c>
      <c r="I18" s="83" t="str">
        <f ca="1" t="shared" si="2"/>
        <v>CLEANING SERVICE</v>
      </c>
      <c r="J18" s="83">
        <f ca="1" t="array" ref="J18">IFERROR(INDEX(MASTER!B:B,MATCH(G18,MASTER!A:A,0))/100," ")</f>
        <v>0.95</v>
      </c>
      <c r="K18" s="67">
        <f ca="1" t="shared" si="3"/>
        <v>5</v>
      </c>
      <c r="L18" s="67" t="str">
        <f ca="1" t="shared" si="4"/>
        <v>2023 - WEEK 05</v>
      </c>
      <c r="M18" s="67" t="str">
        <f ca="1" t="shared" si="5"/>
        <v>2023 - MONTH 01</v>
      </c>
      <c r="N18" s="83">
        <f ca="1" t="shared" ref="N18:O18" si="26">IFERROR(AVERAGEIF(L:L,L18,$J:$J)," ")</f>
        <v>0.9275</v>
      </c>
      <c r="O18" s="83">
        <f ca="1" t="shared" si="26"/>
        <v>0.919166666666667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5</v>
      </c>
      <c r="AF18" s="67" t="str">
        <f ca="1" t="shared" si="13"/>
        <v>2023 01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0">
        <f ca="1">INDIRECT(ADDRESS(2+QUOTIENT(ROW()-2,COUNTA('Form Responses 1'!$1:$1)-4),1,,TRUE,"Form Responses 1"))</f>
        <v>45034.5137650694</v>
      </c>
      <c r="B19" s="67" t="str">
        <f ca="1">INDIRECT(ADDRESS(2+QUOTIENT(ROW()-2,COUNTA('Form Responses 1'!$1:$1)-4),2,,TRUE,"Form Responses 1"))</f>
        <v>dwisuswianto1971@gmail.com</v>
      </c>
      <c r="C19" s="67" t="str">
        <f ca="1">INDIRECT(ADDRESS(2+QUOTIENT(ROW()-2,COUNTA('Form Responses 1'!$1:$1)-4),3,,TRUE,"Form Responses 1"))</f>
        <v>Dwi Suswianto</v>
      </c>
      <c r="D19" s="81">
        <f ca="1">INDIRECT(ADDRESS(2+QUOTIENT(ROW()-2,COUNTA('Form Responses 1'!$1:$1)-4),4,,TRUE,"Form Responses 1"))</f>
        <v>44957</v>
      </c>
      <c r="E19" s="82">
        <f ca="1" t="shared" si="0"/>
        <v>2</v>
      </c>
      <c r="F19" s="67" t="str">
        <f ca="1">IF(ISBLANK(A19)," ",INDIRECT(ADDRESS(1,5+MOD(ROW()-2,COUNTA('Form Responses 1'!$1:$1)-4),,TRUE,"Form Responses 1")))</f>
        <v>Wisma [Musholla]</v>
      </c>
      <c r="G19" s="67" t="str">
        <f ca="1">IF(ISBLANK(A19)," ",INDIRECT(ADDRESS(MATCH(A19,'Form Responses 1'!A:A,0),5+MOD(ROW()-2,COUNTA('Form Responses 1'!$1:$1)-4),,TRUE,"Form Responses 1")))</f>
        <v>CUKUP BAIK</v>
      </c>
      <c r="H19" s="83" t="str">
        <f ca="1" t="shared" si="1"/>
        <v>Wisma</v>
      </c>
      <c r="I19" s="83" t="str">
        <f ca="1" t="shared" si="2"/>
        <v>CLEANING SERVICE</v>
      </c>
      <c r="J19" s="83">
        <f ca="1" t="array" ref="J19">IFERROR(INDEX(MASTER!B:B,MATCH(G19,MASTER!A:A,0))/100," ")</f>
        <v>0.89</v>
      </c>
      <c r="K19" s="67">
        <f ca="1" t="shared" si="3"/>
        <v>5</v>
      </c>
      <c r="L19" s="67" t="str">
        <f ca="1" t="shared" si="4"/>
        <v>2023 - WEEK 05</v>
      </c>
      <c r="M19" s="67" t="str">
        <f ca="1" t="shared" si="5"/>
        <v>2023 - MONTH 01</v>
      </c>
      <c r="N19" s="83">
        <f ca="1" t="shared" ref="N19:O19" si="27">IFERROR(AVERAGEIF(L:L,L19,$J:$J)," ")</f>
        <v>0.9275</v>
      </c>
      <c r="O19" s="83">
        <f ca="1" t="shared" si="27"/>
        <v>0.919166666666667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5</v>
      </c>
      <c r="AF19" s="67" t="str">
        <f ca="1" t="shared" si="13"/>
        <v>2023 01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0">
        <f ca="1">INDIRECT(ADDRESS(2+QUOTIENT(ROW()-2,COUNTA('Form Responses 1'!$1:$1)-4),1,,TRUE,"Form Responses 1"))</f>
        <v>45034.5137650694</v>
      </c>
      <c r="B20" s="67" t="str">
        <f ca="1">INDIRECT(ADDRESS(2+QUOTIENT(ROW()-2,COUNTA('Form Responses 1'!$1:$1)-4),2,,TRUE,"Form Responses 1"))</f>
        <v>dwisuswianto1971@gmail.com</v>
      </c>
      <c r="C20" s="67" t="str">
        <f ca="1">INDIRECT(ADDRESS(2+QUOTIENT(ROW()-2,COUNTA('Form Responses 1'!$1:$1)-4),3,,TRUE,"Form Responses 1"))</f>
        <v>Dwi Suswianto</v>
      </c>
      <c r="D20" s="81">
        <f ca="1">INDIRECT(ADDRESS(2+QUOTIENT(ROW()-2,COUNTA('Form Responses 1'!$1:$1)-4),4,,TRUE,"Form Responses 1"))</f>
        <v>44957</v>
      </c>
      <c r="E20" s="82">
        <f ca="1" t="shared" si="0"/>
        <v>2</v>
      </c>
      <c r="F20" s="67" t="str">
        <f ca="1">IF(ISBLANK(A20)," ",INDIRECT(ADDRESS(1,5+MOD(ROW()-2,COUNTA('Form Responses 1'!$1:$1)-4),,TRUE,"Form Responses 1")))</f>
        <v>Wisma [Toilet Pria / Wanita]</v>
      </c>
      <c r="G20" s="67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Wisma</v>
      </c>
      <c r="I20" s="83" t="str">
        <f ca="1" t="shared" si="2"/>
        <v>CLEANING SERVICE</v>
      </c>
      <c r="J20" s="83">
        <f ca="1" t="array" ref="J20">IFERROR(INDEX(MASTER!B:B,MATCH(G20,MASTER!A:A,0))/100," ")</f>
        <v>0.95</v>
      </c>
      <c r="K20" s="67">
        <f ca="1" t="shared" si="3"/>
        <v>5</v>
      </c>
      <c r="L20" s="67" t="str">
        <f ca="1" t="shared" si="4"/>
        <v>2023 - WEEK 05</v>
      </c>
      <c r="M20" s="67" t="str">
        <f ca="1" t="shared" si="5"/>
        <v>2023 - MONTH 01</v>
      </c>
      <c r="N20" s="83">
        <f ca="1" t="shared" ref="N20:O20" si="28">IFERROR(AVERAGEIF(L:L,L20,$J:$J)," ")</f>
        <v>0.9275</v>
      </c>
      <c r="O20" s="83">
        <f ca="1" t="shared" si="28"/>
        <v>0.919166666666667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5</v>
      </c>
      <c r="AF20" s="67" t="str">
        <f ca="1" t="shared" si="13"/>
        <v>2023 01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0">
        <f ca="1">INDIRECT(ADDRESS(2+QUOTIENT(ROW()-2,COUNTA('Form Responses 1'!$1:$1)-4),1,,TRUE,"Form Responses 1"))</f>
        <v>45034.5137650694</v>
      </c>
      <c r="B21" s="67" t="str">
        <f ca="1">INDIRECT(ADDRESS(2+QUOTIENT(ROW()-2,COUNTA('Form Responses 1'!$1:$1)-4),2,,TRUE,"Form Responses 1"))</f>
        <v>dwisuswianto1971@gmail.com</v>
      </c>
      <c r="C21" s="67" t="str">
        <f ca="1">INDIRECT(ADDRESS(2+QUOTIENT(ROW()-2,COUNTA('Form Responses 1'!$1:$1)-4),3,,TRUE,"Form Responses 1"))</f>
        <v>Dwi Suswianto</v>
      </c>
      <c r="D21" s="81">
        <f ca="1">INDIRECT(ADDRESS(2+QUOTIENT(ROW()-2,COUNTA('Form Responses 1'!$1:$1)-4),4,,TRUE,"Form Responses 1"))</f>
        <v>44957</v>
      </c>
      <c r="E21" s="82">
        <f ca="1" t="shared" si="0"/>
        <v>2</v>
      </c>
      <c r="F21" s="67" t="str">
        <f ca="1">IF(ISBLANK(A21)," ",INDIRECT(ADDRESS(1,5+MOD(ROW()-2,COUNTA('Form Responses 1'!$1:$1)-4),,TRUE,"Form Responses 1")))</f>
        <v>Halaman Wisma [Taman ]</v>
      </c>
      <c r="G21" s="67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Halaman Wisma</v>
      </c>
      <c r="I21" s="83" t="str">
        <f ca="1" t="shared" si="2"/>
        <v>CLEANING SERVICE</v>
      </c>
      <c r="J21" s="83">
        <f ca="1" t="array" ref="J21">IFERROR(INDEX(MASTER!B:B,MATCH(G21,MASTER!A:A,0))/100," ")</f>
        <v>0.95</v>
      </c>
      <c r="K21" s="67">
        <f ca="1" t="shared" si="3"/>
        <v>5</v>
      </c>
      <c r="L21" s="67" t="str">
        <f ca="1" t="shared" si="4"/>
        <v>2023 - WEEK 05</v>
      </c>
      <c r="M21" s="67" t="str">
        <f ca="1" t="shared" si="5"/>
        <v>2023 - MONTH 01</v>
      </c>
      <c r="N21" s="83">
        <f ca="1" t="shared" ref="N21:O21" si="29">IFERROR(AVERAGEIF(L:L,L21,$J:$J)," ")</f>
        <v>0.9275</v>
      </c>
      <c r="O21" s="83">
        <f ca="1" t="shared" si="29"/>
        <v>0.919166666666667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5</v>
      </c>
      <c r="AF21" s="67" t="str">
        <f ca="1" t="shared" si="13"/>
        <v>2023 01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0">
        <f ca="1">INDIRECT(ADDRESS(2+QUOTIENT(ROW()-2,COUNTA('Form Responses 1'!$1:$1)-4),1,,TRUE,"Form Responses 1"))</f>
        <v>45034.5137650694</v>
      </c>
      <c r="B22" s="67" t="str">
        <f ca="1">INDIRECT(ADDRESS(2+QUOTIENT(ROW()-2,COUNTA('Form Responses 1'!$1:$1)-4),2,,TRUE,"Form Responses 1"))</f>
        <v>dwisuswianto1971@gmail.com</v>
      </c>
      <c r="C22" s="67" t="str">
        <f ca="1">INDIRECT(ADDRESS(2+QUOTIENT(ROW()-2,COUNTA('Form Responses 1'!$1:$1)-4),3,,TRUE,"Form Responses 1"))</f>
        <v>Dwi Suswianto</v>
      </c>
      <c r="D22" s="81">
        <f ca="1">INDIRECT(ADDRESS(2+QUOTIENT(ROW()-2,COUNTA('Form Responses 1'!$1:$1)-4),4,,TRUE,"Form Responses 1"))</f>
        <v>44957</v>
      </c>
      <c r="E22" s="82">
        <f ca="1" t="shared" si="0"/>
        <v>2</v>
      </c>
      <c r="F22" s="67" t="str">
        <f ca="1">IF(ISBLANK(A22)," ",INDIRECT(ADDRESS(1,5+MOD(ROW()-2,COUNTA('Form Responses 1'!$1:$1)-4),,TRUE,"Form Responses 1")))</f>
        <v>Halaman Wisma [Pos Satpam]</v>
      </c>
      <c r="G22" s="67" t="str">
        <f ca="1">IF(ISBLANK(A22)," ",INDIRECT(ADDRESS(MATCH(A22,'Form Responses 1'!A:A,0),5+MOD(ROW()-2,COUNTA('Form Responses 1'!$1:$1)-4),,TRUE,"Form Responses 1")))</f>
        <v>CUKUP BAIK</v>
      </c>
      <c r="H22" s="83" t="str">
        <f ca="1" t="shared" si="1"/>
        <v>Halaman Wisma</v>
      </c>
      <c r="I22" s="83" t="str">
        <f ca="1" t="shared" si="2"/>
        <v>CLEANING SERVICE</v>
      </c>
      <c r="J22" s="83">
        <f ca="1" t="array" ref="J22">IFERROR(INDEX(MASTER!B:B,MATCH(G22,MASTER!A:A,0))/100," ")</f>
        <v>0.89</v>
      </c>
      <c r="K22" s="67">
        <f ca="1" t="shared" si="3"/>
        <v>5</v>
      </c>
      <c r="L22" s="67" t="str">
        <f ca="1" t="shared" si="4"/>
        <v>2023 - WEEK 05</v>
      </c>
      <c r="M22" s="67" t="str">
        <f ca="1" t="shared" si="5"/>
        <v>2023 - MONTH 01</v>
      </c>
      <c r="N22" s="83">
        <f ca="1" t="shared" ref="N22:O22" si="30">IFERROR(AVERAGEIF(L:L,L22,$J:$J)," ")</f>
        <v>0.9275</v>
      </c>
      <c r="O22" s="83">
        <f ca="1" t="shared" si="30"/>
        <v>0.919166666666667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5</v>
      </c>
      <c r="AF22" s="67" t="str">
        <f ca="1" t="shared" si="13"/>
        <v>2023 01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0">
        <f ca="1">INDIRECT(ADDRESS(2+QUOTIENT(ROW()-2,COUNTA('Form Responses 1'!$1:$1)-4),1,,TRUE,"Form Responses 1"))</f>
        <v>45034.5137650694</v>
      </c>
      <c r="B23" s="67" t="str">
        <f ca="1">INDIRECT(ADDRESS(2+QUOTIENT(ROW()-2,COUNTA('Form Responses 1'!$1:$1)-4),2,,TRUE,"Form Responses 1"))</f>
        <v>dwisuswianto1971@gmail.com</v>
      </c>
      <c r="C23" s="67" t="str">
        <f ca="1">INDIRECT(ADDRESS(2+QUOTIENT(ROW()-2,COUNTA('Form Responses 1'!$1:$1)-4),3,,TRUE,"Form Responses 1"))</f>
        <v>Dwi Suswianto</v>
      </c>
      <c r="D23" s="81">
        <f ca="1">INDIRECT(ADDRESS(2+QUOTIENT(ROW()-2,COUNTA('Form Responses 1'!$1:$1)-4),4,,TRUE,"Form Responses 1"))</f>
        <v>44957</v>
      </c>
      <c r="E23" s="82">
        <f ca="1" t="shared" si="0"/>
        <v>2</v>
      </c>
      <c r="F23" s="67" t="str">
        <f ca="1">IF(ISBLANK(A23)," ",INDIRECT(ADDRESS(1,5+MOD(ROW()-2,COUNTA('Form Responses 1'!$1:$1)-4),,TRUE,"Form Responses 1")))</f>
        <v>Halaman Wisma [Halaman Utama Depan]</v>
      </c>
      <c r="G23" s="67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Halaman Wisma</v>
      </c>
      <c r="I23" s="83" t="str">
        <f ca="1" t="shared" si="2"/>
        <v>CLEANING SERVICE</v>
      </c>
      <c r="J23" s="83">
        <f ca="1" t="array" ref="J23">IFERROR(INDEX(MASTER!B:B,MATCH(G23,MASTER!A:A,0))/100," ")</f>
        <v>0.95</v>
      </c>
      <c r="K23" s="67">
        <f ca="1" t="shared" si="3"/>
        <v>5</v>
      </c>
      <c r="L23" s="67" t="str">
        <f ca="1" t="shared" si="4"/>
        <v>2023 - WEEK 05</v>
      </c>
      <c r="M23" s="67" t="str">
        <f ca="1" t="shared" si="5"/>
        <v>2023 - MONTH 01</v>
      </c>
      <c r="N23" s="83">
        <f ca="1" t="shared" ref="N23:O23" si="31">IFERROR(AVERAGEIF(L:L,L23,$J:$J)," ")</f>
        <v>0.9275</v>
      </c>
      <c r="O23" s="83">
        <f ca="1" t="shared" si="31"/>
        <v>0.919166666666667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5</v>
      </c>
      <c r="AF23" s="67" t="str">
        <f ca="1" t="shared" si="13"/>
        <v>2023 01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0">
        <f ca="1">INDIRECT(ADDRESS(2+QUOTIENT(ROW()-2,COUNTA('Form Responses 1'!$1:$1)-4),1,,TRUE,"Form Responses 1"))</f>
        <v>45034.5137650694</v>
      </c>
      <c r="B24" s="67" t="str">
        <f ca="1">INDIRECT(ADDRESS(2+QUOTIENT(ROW()-2,COUNTA('Form Responses 1'!$1:$1)-4),2,,TRUE,"Form Responses 1"))</f>
        <v>dwisuswianto1971@gmail.com</v>
      </c>
      <c r="C24" s="67" t="str">
        <f ca="1">INDIRECT(ADDRESS(2+QUOTIENT(ROW()-2,COUNTA('Form Responses 1'!$1:$1)-4),3,,TRUE,"Form Responses 1"))</f>
        <v>Dwi Suswianto</v>
      </c>
      <c r="D24" s="81">
        <f ca="1">INDIRECT(ADDRESS(2+QUOTIENT(ROW()-2,COUNTA('Form Responses 1'!$1:$1)-4),4,,TRUE,"Form Responses 1"))</f>
        <v>44957</v>
      </c>
      <c r="E24" s="82">
        <f ca="1" t="shared" si="0"/>
        <v>2</v>
      </c>
      <c r="F24" s="67" t="str">
        <f ca="1">IF(ISBLANK(A24)," ",INDIRECT(ADDRESS(1,5+MOD(ROW()-2,COUNTA('Form Responses 1'!$1:$1)-4),,TRUE,"Form Responses 1")))</f>
        <v>Halaman Wisma [Halaman Samping Dan Belakang]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3" t="str">
        <f ca="1" t="shared" si="1"/>
        <v>Halaman Wisma</v>
      </c>
      <c r="I24" s="83" t="str">
        <f ca="1" t="shared" si="2"/>
        <v>CLEANING SERVICE</v>
      </c>
      <c r="J24" s="83">
        <f ca="1" t="array" ref="J24">IFERROR(INDEX(MASTER!B:B,MATCH(G24,MASTER!A:A,0))/100," ")</f>
        <v>0.89</v>
      </c>
      <c r="K24" s="67">
        <f ca="1" t="shared" si="3"/>
        <v>5</v>
      </c>
      <c r="L24" s="67" t="str">
        <f ca="1" t="shared" si="4"/>
        <v>2023 - WEEK 05</v>
      </c>
      <c r="M24" s="67" t="str">
        <f ca="1" t="shared" si="5"/>
        <v>2023 - MONTH 01</v>
      </c>
      <c r="N24" s="83">
        <f ca="1" t="shared" ref="N24:O24" si="32">IFERROR(AVERAGEIF(L:L,L24,$J:$J)," ")</f>
        <v>0.9275</v>
      </c>
      <c r="O24" s="83">
        <f ca="1" t="shared" si="32"/>
        <v>0.919166666666667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5</v>
      </c>
      <c r="AF24" s="67" t="str">
        <f ca="1" t="shared" si="13"/>
        <v>2023 01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0">
        <f ca="1">INDIRECT(ADDRESS(2+QUOTIENT(ROW()-2,COUNTA('Form Responses 1'!$1:$1)-4),1,,TRUE,"Form Responses 1"))</f>
        <v>45034.5137650694</v>
      </c>
      <c r="B25" s="67" t="str">
        <f ca="1">INDIRECT(ADDRESS(2+QUOTIENT(ROW()-2,COUNTA('Form Responses 1'!$1:$1)-4),2,,TRUE,"Form Responses 1"))</f>
        <v>dwisuswianto1971@gmail.com</v>
      </c>
      <c r="C25" s="67" t="str">
        <f ca="1">INDIRECT(ADDRESS(2+QUOTIENT(ROW()-2,COUNTA('Form Responses 1'!$1:$1)-4),3,,TRUE,"Form Responses 1"))</f>
        <v>Dwi Suswianto</v>
      </c>
      <c r="D25" s="81">
        <f ca="1">INDIRECT(ADDRESS(2+QUOTIENT(ROW()-2,COUNTA('Form Responses 1'!$1:$1)-4),4,,TRUE,"Form Responses 1"))</f>
        <v>44957</v>
      </c>
      <c r="E25" s="82">
        <f ca="1" t="shared" si="0"/>
        <v>2</v>
      </c>
      <c r="F25" s="67" t="str">
        <f ca="1">IF(ISBLANK(A25)," ",INDIRECT(ADDRESS(1,5+MOD(ROW()-2,COUNTA('Form Responses 1'!$1:$1)-4),,TRUE,"Form Responses 1")))</f>
        <v>Halaman Wisma [Tps]</v>
      </c>
      <c r="G25" s="67" t="str">
        <f ca="1">IF(ISBLANK(A25)," ",INDIRECT(ADDRESS(MATCH(A25,'Form Responses 1'!A:A,0),5+MOD(ROW()-2,COUNTA('Form Responses 1'!$1:$1)-4),,TRUE,"Form Responses 1")))</f>
        <v>CUKUP BAIK</v>
      </c>
      <c r="H25" s="83" t="str">
        <f ca="1" t="shared" si="1"/>
        <v>Halaman Wisma</v>
      </c>
      <c r="I25" s="83" t="str">
        <f ca="1" t="shared" si="2"/>
        <v>CLEANING SERVICE</v>
      </c>
      <c r="J25" s="83">
        <f ca="1" t="array" ref="J25">IFERROR(INDEX(MASTER!B:B,MATCH(G25,MASTER!A:A,0))/100," ")</f>
        <v>0.89</v>
      </c>
      <c r="K25" s="67">
        <f ca="1" t="shared" si="3"/>
        <v>5</v>
      </c>
      <c r="L25" s="67" t="str">
        <f ca="1" t="shared" si="4"/>
        <v>2023 - WEEK 05</v>
      </c>
      <c r="M25" s="67" t="str">
        <f ca="1" t="shared" si="5"/>
        <v>2023 - MONTH 01</v>
      </c>
      <c r="N25" s="83">
        <f ca="1" t="shared" ref="N25:O25" si="33">IFERROR(AVERAGEIF(L:L,L25,$J:$J)," ")</f>
        <v>0.9275</v>
      </c>
      <c r="O25" s="83">
        <f ca="1" t="shared" si="33"/>
        <v>0.919166666666667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5</v>
      </c>
      <c r="AF25" s="67" t="str">
        <f ca="1" t="shared" si="13"/>
        <v>2023 01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0">
        <f ca="1">INDIRECT(ADDRESS(2+QUOTIENT(ROW()-2,COUNTA('Form Responses 1'!$1:$1)-4),1,,TRUE,"Form Responses 1"))</f>
        <v>45058.03965125</v>
      </c>
      <c r="B26" s="67" t="str">
        <f ca="1">INDIRECT(ADDRESS(2+QUOTIENT(ROW()-2,COUNTA('Form Responses 1'!$1:$1)-4),2,,TRUE,"Form Responses 1"))</f>
        <v>dwisuswianto1971@gmail.com</v>
      </c>
      <c r="C26" s="67" t="str">
        <f ca="1">INDIRECT(ADDRESS(2+QUOTIENT(ROW()-2,COUNTA('Form Responses 1'!$1:$1)-4),3,,TRUE,"Form Responses 1"))</f>
        <v>Dwi Suswianto</v>
      </c>
      <c r="D26" s="81">
        <f ca="1">INDIRECT(ADDRESS(2+QUOTIENT(ROW()-2,COUNTA('Form Responses 1'!$1:$1)-4),4,,TRUE,"Form Responses 1"))</f>
        <v>45017</v>
      </c>
      <c r="E26" s="82">
        <f ca="1" t="shared" si="0"/>
        <v>6</v>
      </c>
      <c r="F26" s="67" t="str">
        <f ca="1">IF(ISBLANK(A26)," ",INDIRECT(ADDRESS(1,5+MOD(ROW()-2,COUNTA('Form Responses 1'!$1:$1)-4),,TRUE,"Form Responses 1")))</f>
        <v>Security [Security Functions]</v>
      </c>
      <c r="G26" s="67" t="str">
        <f ca="1">IF(ISBLANK(A26)," ",INDIRECT(ADDRESS(MATCH(A26,'Form Responses 1'!A:A,0),5+MOD(ROW()-2,COUNTA('Form Responses 1'!$1:$1)-4),,TRUE,"Form Responses 1")))</f>
        <v>CUKUP BAIK</v>
      </c>
      <c r="H26" s="83" t="str">
        <f ca="1" t="shared" si="1"/>
        <v>Security</v>
      </c>
      <c r="I26" s="83" t="str">
        <f ca="1" t="shared" si="2"/>
        <v>SECURITY SERVICE</v>
      </c>
      <c r="J26" s="83">
        <f ca="1" t="array" ref="J26">IFERROR(INDEX(MASTER!B:B,MATCH(G26,MASTER!A:A,0))/100," ")</f>
        <v>0.89</v>
      </c>
      <c r="K26" s="67">
        <f ca="1" t="shared" si="3"/>
        <v>13</v>
      </c>
      <c r="L26" s="67" t="str">
        <f ca="1" t="shared" si="4"/>
        <v>2023 - WEEK 13</v>
      </c>
      <c r="M26" s="67" t="str">
        <f ca="1" t="shared" si="5"/>
        <v>2023 - MONTH 04</v>
      </c>
      <c r="N26" s="83">
        <f ca="1" t="shared" ref="N26:O26" si="34">IFERROR(AVERAGEIF(L:L,L26,$J:$J)," ")</f>
        <v>0.90875</v>
      </c>
      <c r="O26" s="83">
        <f ca="1" t="shared" si="34"/>
        <v>0.9075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13</v>
      </c>
      <c r="AF26" s="67" t="str">
        <f ca="1" t="shared" si="13"/>
        <v>2023 04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0">
        <f ca="1">INDIRECT(ADDRESS(2+QUOTIENT(ROW()-2,COUNTA('Form Responses 1'!$1:$1)-4),1,,TRUE,"Form Responses 1"))</f>
        <v>45058.03965125</v>
      </c>
      <c r="B27" s="67" t="str">
        <f ca="1">INDIRECT(ADDRESS(2+QUOTIENT(ROW()-2,COUNTA('Form Responses 1'!$1:$1)-4),2,,TRUE,"Form Responses 1"))</f>
        <v>dwisuswianto1971@gmail.com</v>
      </c>
      <c r="C27" s="67" t="str">
        <f ca="1">INDIRECT(ADDRESS(2+QUOTIENT(ROW()-2,COUNTA('Form Responses 1'!$1:$1)-4),3,,TRUE,"Form Responses 1"))</f>
        <v>Dwi Suswianto</v>
      </c>
      <c r="D27" s="81">
        <f ca="1">INDIRECT(ADDRESS(2+QUOTIENT(ROW()-2,COUNTA('Form Responses 1'!$1:$1)-4),4,,TRUE,"Form Responses 1"))</f>
        <v>45017</v>
      </c>
      <c r="E27" s="82">
        <f ca="1" t="shared" si="0"/>
        <v>6</v>
      </c>
      <c r="F27" s="67" t="str">
        <f ca="1">IF(ISBLANK(A27)," ",INDIRECT(ADDRESS(1,5+MOD(ROW()-2,COUNTA('Form Responses 1'!$1:$1)-4),,TRUE,"Form Responses 1")))</f>
        <v>Lantai 1 [Pantry ]</v>
      </c>
      <c r="G27" s="67" t="str">
        <f ca="1">IF(ISBLANK(A27)," ",INDIRECT(ADDRESS(MATCH(A27,'Form Responses 1'!A:A,0),5+MOD(ROW()-2,COUNTA('Form Responses 1'!$1:$1)-4),,TRUE,"Form Responses 1")))</f>
        <v>CUKUP BAIK</v>
      </c>
      <c r="H27" s="83" t="str">
        <f ca="1" t="shared" si="1"/>
        <v>Lantai 1</v>
      </c>
      <c r="I27" s="83" t="str">
        <f ca="1" t="shared" si="2"/>
        <v>CLEANING SERVICE</v>
      </c>
      <c r="J27" s="83">
        <f ca="1" t="array" ref="J27">IFERROR(INDEX(MASTER!B:B,MATCH(G27,MASTER!A:A,0))/100," ")</f>
        <v>0.89</v>
      </c>
      <c r="K27" s="67">
        <f ca="1" t="shared" si="3"/>
        <v>13</v>
      </c>
      <c r="L27" s="67" t="str">
        <f ca="1" t="shared" si="4"/>
        <v>2023 - WEEK 13</v>
      </c>
      <c r="M27" s="67" t="str">
        <f ca="1" t="shared" si="5"/>
        <v>2023 - MONTH 04</v>
      </c>
      <c r="N27" s="83">
        <f ca="1" t="shared" ref="N27:O27" si="35">IFERROR(AVERAGEIF(L:L,L27,$J:$J)," ")</f>
        <v>0.90875</v>
      </c>
      <c r="O27" s="83">
        <f ca="1" t="shared" si="35"/>
        <v>0.9075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13</v>
      </c>
      <c r="AF27" s="67" t="str">
        <f ca="1" t="shared" si="13"/>
        <v>2023 04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0">
        <f ca="1">INDIRECT(ADDRESS(2+QUOTIENT(ROW()-2,COUNTA('Form Responses 1'!$1:$1)-4),1,,TRUE,"Form Responses 1"))</f>
        <v>45058.03965125</v>
      </c>
      <c r="B28" s="67" t="str">
        <f ca="1">INDIRECT(ADDRESS(2+QUOTIENT(ROW()-2,COUNTA('Form Responses 1'!$1:$1)-4),2,,TRUE,"Form Responses 1"))</f>
        <v>dwisuswianto1971@gmail.com</v>
      </c>
      <c r="C28" s="67" t="str">
        <f ca="1">INDIRECT(ADDRESS(2+QUOTIENT(ROW()-2,COUNTA('Form Responses 1'!$1:$1)-4),3,,TRUE,"Form Responses 1"))</f>
        <v>Dwi Suswianto</v>
      </c>
      <c r="D28" s="81">
        <f ca="1">INDIRECT(ADDRESS(2+QUOTIENT(ROW()-2,COUNTA('Form Responses 1'!$1:$1)-4),4,,TRUE,"Form Responses 1"))</f>
        <v>45017</v>
      </c>
      <c r="E28" s="82">
        <f ca="1" t="shared" si="0"/>
        <v>6</v>
      </c>
      <c r="F28" s="67" t="str">
        <f ca="1">IF(ISBLANK(A28)," ",INDIRECT(ADDRESS(1,5+MOD(ROW()-2,COUNTA('Form Responses 1'!$1:$1)-4),,TRUE,"Form Responses 1")))</f>
        <v>Lantai 1 [Kamar Depan]</v>
      </c>
      <c r="G28" s="67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Lantai 1</v>
      </c>
      <c r="I28" s="83" t="str">
        <f ca="1" t="shared" si="2"/>
        <v>CLEANING SERVICE</v>
      </c>
      <c r="J28" s="83">
        <f ca="1" t="array" ref="J28">IFERROR(INDEX(MASTER!B:B,MATCH(G28,MASTER!A:A,0))/100," ")</f>
        <v>0.95</v>
      </c>
      <c r="K28" s="67">
        <f ca="1" t="shared" si="3"/>
        <v>13</v>
      </c>
      <c r="L28" s="67" t="str">
        <f ca="1" t="shared" si="4"/>
        <v>2023 - WEEK 13</v>
      </c>
      <c r="M28" s="67" t="str">
        <f ca="1" t="shared" si="5"/>
        <v>2023 - MONTH 04</v>
      </c>
      <c r="N28" s="83">
        <f ca="1" t="shared" ref="N28:O28" si="36">IFERROR(AVERAGEIF(L:L,L28,$J:$J)," ")</f>
        <v>0.90875</v>
      </c>
      <c r="O28" s="83">
        <f ca="1" t="shared" si="36"/>
        <v>0.9075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13</v>
      </c>
      <c r="AF28" s="67" t="str">
        <f ca="1" t="shared" si="13"/>
        <v>2023 04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0">
        <f ca="1">INDIRECT(ADDRESS(2+QUOTIENT(ROW()-2,COUNTA('Form Responses 1'!$1:$1)-4),1,,TRUE,"Form Responses 1"))</f>
        <v>45058.03965125</v>
      </c>
      <c r="B29" s="67" t="str">
        <f ca="1">INDIRECT(ADDRESS(2+QUOTIENT(ROW()-2,COUNTA('Form Responses 1'!$1:$1)-4),2,,TRUE,"Form Responses 1"))</f>
        <v>dwisuswianto1971@gmail.com</v>
      </c>
      <c r="C29" s="67" t="str">
        <f ca="1">INDIRECT(ADDRESS(2+QUOTIENT(ROW()-2,COUNTA('Form Responses 1'!$1:$1)-4),3,,TRUE,"Form Responses 1"))</f>
        <v>Dwi Suswianto</v>
      </c>
      <c r="D29" s="81">
        <f ca="1">INDIRECT(ADDRESS(2+QUOTIENT(ROW()-2,COUNTA('Form Responses 1'!$1:$1)-4),4,,TRUE,"Form Responses 1"))</f>
        <v>45017</v>
      </c>
      <c r="E29" s="82">
        <f ca="1" t="shared" si="0"/>
        <v>6</v>
      </c>
      <c r="F29" s="67" t="str">
        <f ca="1">IF(ISBLANK(A29)," ",INDIRECT(ADDRESS(1,5+MOD(ROW()-2,COUNTA('Form Responses 1'!$1:$1)-4),,TRUE,"Form Responses 1")))</f>
        <v>Lantai 1 [Kamar Belakang]</v>
      </c>
      <c r="G29" s="67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Lantai 1</v>
      </c>
      <c r="I29" s="83" t="str">
        <f ca="1" t="shared" si="2"/>
        <v>CLEANING SERVICE</v>
      </c>
      <c r="J29" s="83">
        <f ca="1" t="array" ref="J29">IFERROR(INDEX(MASTER!B:B,MATCH(G29,MASTER!A:A,0))/100," ")</f>
        <v>0.95</v>
      </c>
      <c r="K29" s="67">
        <f ca="1" t="shared" si="3"/>
        <v>13</v>
      </c>
      <c r="L29" s="67" t="str">
        <f ca="1" t="shared" si="4"/>
        <v>2023 - WEEK 13</v>
      </c>
      <c r="M29" s="67" t="str">
        <f ca="1" t="shared" si="5"/>
        <v>2023 - MONTH 04</v>
      </c>
      <c r="N29" s="83">
        <f ca="1" t="shared" ref="N29:O29" si="37">IFERROR(AVERAGEIF(L:L,L29,$J:$J)," ")</f>
        <v>0.90875</v>
      </c>
      <c r="O29" s="83">
        <f ca="1" t="shared" si="37"/>
        <v>0.9075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13</v>
      </c>
      <c r="AF29" s="67" t="str">
        <f ca="1" t="shared" si="13"/>
        <v>2023 04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0">
        <f ca="1">INDIRECT(ADDRESS(2+QUOTIENT(ROW()-2,COUNTA('Form Responses 1'!$1:$1)-4),1,,TRUE,"Form Responses 1"))</f>
        <v>45058.03965125</v>
      </c>
      <c r="B30" s="67" t="str">
        <f ca="1">INDIRECT(ADDRESS(2+QUOTIENT(ROW()-2,COUNTA('Form Responses 1'!$1:$1)-4),2,,TRUE,"Form Responses 1"))</f>
        <v>dwisuswianto1971@gmail.com</v>
      </c>
      <c r="C30" s="67" t="str">
        <f ca="1">INDIRECT(ADDRESS(2+QUOTIENT(ROW()-2,COUNTA('Form Responses 1'!$1:$1)-4),3,,TRUE,"Form Responses 1"))</f>
        <v>Dwi Suswianto</v>
      </c>
      <c r="D30" s="81">
        <f ca="1">INDIRECT(ADDRESS(2+QUOTIENT(ROW()-2,COUNTA('Form Responses 1'!$1:$1)-4),4,,TRUE,"Form Responses 1"))</f>
        <v>45017</v>
      </c>
      <c r="E30" s="82">
        <f ca="1" t="shared" si="0"/>
        <v>6</v>
      </c>
      <c r="F30" s="67" t="str">
        <f ca="1">IF(ISBLANK(A30)," ",INDIRECT(ADDRESS(1,5+MOD(ROW()-2,COUNTA('Form Responses 1'!$1:$1)-4),,TRUE,"Form Responses 1")))</f>
        <v>Lantai 1 [Ruang Tamu]</v>
      </c>
      <c r="G30" s="67" t="str">
        <f ca="1">IF(ISBLANK(A30)," ",INDIRECT(ADDRESS(MATCH(A30,'Form Responses 1'!A:A,0),5+MOD(ROW()-2,COUNTA('Form Responses 1'!$1:$1)-4),,TRUE,"Form Responses 1")))</f>
        <v>CUKUP BAIK</v>
      </c>
      <c r="H30" s="83" t="str">
        <f ca="1" t="shared" si="1"/>
        <v>Lantai 1</v>
      </c>
      <c r="I30" s="83" t="str">
        <f ca="1" t="shared" si="2"/>
        <v>CLEANING SERVICE</v>
      </c>
      <c r="J30" s="83">
        <f ca="1" t="array" ref="J30">IFERROR(INDEX(MASTER!B:B,MATCH(G30,MASTER!A:A,0))/100," ")</f>
        <v>0.89</v>
      </c>
      <c r="K30" s="67">
        <f ca="1" t="shared" si="3"/>
        <v>13</v>
      </c>
      <c r="L30" s="67" t="str">
        <f ca="1" t="shared" si="4"/>
        <v>2023 - WEEK 13</v>
      </c>
      <c r="M30" s="67" t="str">
        <f ca="1" t="shared" si="5"/>
        <v>2023 - MONTH 04</v>
      </c>
      <c r="N30" s="83">
        <f ca="1" t="shared" ref="N30:O30" si="38">IFERROR(AVERAGEIF(L:L,L30,$J:$J)," ")</f>
        <v>0.90875</v>
      </c>
      <c r="O30" s="83">
        <f ca="1" t="shared" si="38"/>
        <v>0.9075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13</v>
      </c>
      <c r="AF30" s="67" t="str">
        <f ca="1" t="shared" si="13"/>
        <v>2023 04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0">
        <f ca="1">INDIRECT(ADDRESS(2+QUOTIENT(ROW()-2,COUNTA('Form Responses 1'!$1:$1)-4),1,,TRUE,"Form Responses 1"))</f>
        <v>45058.03965125</v>
      </c>
      <c r="B31" s="67" t="str">
        <f ca="1">INDIRECT(ADDRESS(2+QUOTIENT(ROW()-2,COUNTA('Form Responses 1'!$1:$1)-4),2,,TRUE,"Form Responses 1"))</f>
        <v>dwisuswianto1971@gmail.com</v>
      </c>
      <c r="C31" s="67" t="str">
        <f ca="1">INDIRECT(ADDRESS(2+QUOTIENT(ROW()-2,COUNTA('Form Responses 1'!$1:$1)-4),3,,TRUE,"Form Responses 1"))</f>
        <v>Dwi Suswianto</v>
      </c>
      <c r="D31" s="81">
        <f ca="1">INDIRECT(ADDRESS(2+QUOTIENT(ROW()-2,COUNTA('Form Responses 1'!$1:$1)-4),4,,TRUE,"Form Responses 1"))</f>
        <v>45017</v>
      </c>
      <c r="E31" s="82">
        <f ca="1" t="shared" si="0"/>
        <v>6</v>
      </c>
      <c r="F31" s="67" t="str">
        <f ca="1">IF(ISBLANK(A31)," ",INDIRECT(ADDRESS(1,5+MOD(ROW()-2,COUNTA('Form Responses 1'!$1:$1)-4),,TRUE,"Form Responses 1")))</f>
        <v>Lantai 1 [Toilet Pria / Wanita]</v>
      </c>
      <c r="G31" s="67" t="str">
        <f ca="1">IF(ISBLANK(A31)," ",INDIRECT(ADDRESS(MATCH(A31,'Form Responses 1'!A:A,0),5+MOD(ROW()-2,COUNTA('Form Responses 1'!$1:$1)-4),,TRUE,"Form Responses 1")))</f>
        <v>CUKUP BAIK</v>
      </c>
      <c r="H31" s="83" t="str">
        <f ca="1" t="shared" si="1"/>
        <v>Lantai 1</v>
      </c>
      <c r="I31" s="83" t="str">
        <f ca="1" t="shared" si="2"/>
        <v>CLEANING SERVICE</v>
      </c>
      <c r="J31" s="83">
        <f ca="1" t="array" ref="J31">IFERROR(INDEX(MASTER!B:B,MATCH(G31,MASTER!A:A,0))/100," ")</f>
        <v>0.89</v>
      </c>
      <c r="K31" s="67">
        <f ca="1" t="shared" si="3"/>
        <v>13</v>
      </c>
      <c r="L31" s="67" t="str">
        <f ca="1" t="shared" si="4"/>
        <v>2023 - WEEK 13</v>
      </c>
      <c r="M31" s="67" t="str">
        <f ca="1" t="shared" si="5"/>
        <v>2023 - MONTH 04</v>
      </c>
      <c r="N31" s="83">
        <f ca="1" t="shared" ref="N31:O31" si="39">IFERROR(AVERAGEIF(L:L,L31,$J:$J)," ")</f>
        <v>0.90875</v>
      </c>
      <c r="O31" s="83">
        <f ca="1" t="shared" si="39"/>
        <v>0.9075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13</v>
      </c>
      <c r="AF31" s="67" t="str">
        <f ca="1" t="shared" si="13"/>
        <v>2023 04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0">
        <f ca="1">INDIRECT(ADDRESS(2+QUOTIENT(ROW()-2,COUNTA('Form Responses 1'!$1:$1)-4),1,,TRUE,"Form Responses 1"))</f>
        <v>45058.03965125</v>
      </c>
      <c r="B32" s="67" t="str">
        <f ca="1">INDIRECT(ADDRESS(2+QUOTIENT(ROW()-2,COUNTA('Form Responses 1'!$1:$1)-4),2,,TRUE,"Form Responses 1"))</f>
        <v>dwisuswianto1971@gmail.com</v>
      </c>
      <c r="C32" s="67" t="str">
        <f ca="1">INDIRECT(ADDRESS(2+QUOTIENT(ROW()-2,COUNTA('Form Responses 1'!$1:$1)-4),3,,TRUE,"Form Responses 1"))</f>
        <v>Dwi Suswianto</v>
      </c>
      <c r="D32" s="81">
        <f ca="1">INDIRECT(ADDRESS(2+QUOTIENT(ROW()-2,COUNTA('Form Responses 1'!$1:$1)-4),4,,TRUE,"Form Responses 1"))</f>
        <v>45017</v>
      </c>
      <c r="E32" s="82">
        <f ca="1" t="shared" si="0"/>
        <v>6</v>
      </c>
      <c r="F32" s="67" t="str">
        <f ca="1">IF(ISBLANK(A32)," ",INDIRECT(ADDRESS(1,5+MOD(ROW()-2,COUNTA('Form Responses 1'!$1:$1)-4),,TRUE,"Form Responses 1")))</f>
        <v>Halaman [Taman ]</v>
      </c>
      <c r="G32" s="67" t="str">
        <f ca="1">IF(ISBLANK(A32)," ",INDIRECT(ADDRESS(MATCH(A32,'Form Responses 1'!A:A,0),5+MOD(ROW()-2,COUNTA('Form Responses 1'!$1:$1)-4),,TRUE,"Form Responses 1")))</f>
        <v>CUKUP BAIK</v>
      </c>
      <c r="H32" s="83" t="str">
        <f ca="1" t="shared" si="1"/>
        <v>Halaman</v>
      </c>
      <c r="I32" s="83" t="str">
        <f ca="1" t="shared" si="2"/>
        <v>CLEANING SERVICE</v>
      </c>
      <c r="J32" s="83">
        <f ca="1" t="array" ref="J32">IFERROR(INDEX(MASTER!B:B,MATCH(G32,MASTER!A:A,0))/100," ")</f>
        <v>0.89</v>
      </c>
      <c r="K32" s="67">
        <f ca="1" t="shared" si="3"/>
        <v>13</v>
      </c>
      <c r="L32" s="67" t="str">
        <f ca="1" t="shared" si="4"/>
        <v>2023 - WEEK 13</v>
      </c>
      <c r="M32" s="67" t="str">
        <f ca="1" t="shared" si="5"/>
        <v>2023 - MONTH 04</v>
      </c>
      <c r="N32" s="83">
        <f ca="1" t="shared" ref="N32:O32" si="40">IFERROR(AVERAGEIF(L:L,L32,$J:$J)," ")</f>
        <v>0.90875</v>
      </c>
      <c r="O32" s="83">
        <f ca="1" t="shared" si="40"/>
        <v>0.9075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13</v>
      </c>
      <c r="AF32" s="67" t="str">
        <f ca="1" t="shared" si="13"/>
        <v>2023 04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0">
        <f ca="1">INDIRECT(ADDRESS(2+QUOTIENT(ROW()-2,COUNTA('Form Responses 1'!$1:$1)-4),1,,TRUE,"Form Responses 1"))</f>
        <v>45058.03965125</v>
      </c>
      <c r="B33" s="67" t="str">
        <f ca="1">INDIRECT(ADDRESS(2+QUOTIENT(ROW()-2,COUNTA('Form Responses 1'!$1:$1)-4),2,,TRUE,"Form Responses 1"))</f>
        <v>dwisuswianto1971@gmail.com</v>
      </c>
      <c r="C33" s="67" t="str">
        <f ca="1">INDIRECT(ADDRESS(2+QUOTIENT(ROW()-2,COUNTA('Form Responses 1'!$1:$1)-4),3,,TRUE,"Form Responses 1"))</f>
        <v>Dwi Suswianto</v>
      </c>
      <c r="D33" s="81">
        <f ca="1">INDIRECT(ADDRESS(2+QUOTIENT(ROW()-2,COUNTA('Form Responses 1'!$1:$1)-4),4,,TRUE,"Form Responses 1"))</f>
        <v>45017</v>
      </c>
      <c r="E33" s="82">
        <f ca="1" t="shared" si="0"/>
        <v>6</v>
      </c>
      <c r="F33" s="67" t="str">
        <f ca="1">IF(ISBLANK(A33)," ",INDIRECT(ADDRESS(1,5+MOD(ROW()-2,COUNTA('Form Responses 1'!$1:$1)-4),,TRUE,"Form Responses 1")))</f>
        <v>Halaman [Halaman Utama Depan]</v>
      </c>
      <c r="G33" s="67" t="str">
        <f ca="1">IF(ISBLANK(A33)," ",INDIRECT(ADDRESS(MATCH(A33,'Form Responses 1'!A:A,0),5+MOD(ROW()-2,COUNTA('Form Responses 1'!$1:$1)-4),,TRUE,"Form Responses 1")))</f>
        <v>CUKUP BAIK</v>
      </c>
      <c r="H33" s="83" t="str">
        <f ca="1" t="shared" si="1"/>
        <v>Halaman</v>
      </c>
      <c r="I33" s="83" t="str">
        <f ca="1" t="shared" si="2"/>
        <v>CLEANING SERVICE</v>
      </c>
      <c r="J33" s="83">
        <f ca="1" t="array" ref="J33">IFERROR(INDEX(MASTER!B:B,MATCH(G33,MASTER!A:A,0))/100," ")</f>
        <v>0.89</v>
      </c>
      <c r="K33" s="67">
        <f ca="1" t="shared" si="3"/>
        <v>13</v>
      </c>
      <c r="L33" s="67" t="str">
        <f ca="1" t="shared" si="4"/>
        <v>2023 - WEEK 13</v>
      </c>
      <c r="M33" s="67" t="str">
        <f ca="1" t="shared" si="5"/>
        <v>2023 - MONTH 04</v>
      </c>
      <c r="N33" s="83">
        <f ca="1" t="shared" ref="N33:O33" si="41">IFERROR(AVERAGEIF(L:L,L33,$J:$J)," ")</f>
        <v>0.90875</v>
      </c>
      <c r="O33" s="83">
        <f ca="1" t="shared" si="41"/>
        <v>0.9075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13</v>
      </c>
      <c r="AF33" s="67" t="str">
        <f ca="1" t="shared" si="13"/>
        <v>2023 04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0">
        <f ca="1">INDIRECT(ADDRESS(2+QUOTIENT(ROW()-2,COUNTA('Form Responses 1'!$1:$1)-4),1,,TRUE,"Form Responses 1"))</f>
        <v>45058.03965125</v>
      </c>
      <c r="B34" s="67" t="str">
        <f ca="1">INDIRECT(ADDRESS(2+QUOTIENT(ROW()-2,COUNTA('Form Responses 1'!$1:$1)-4),2,,TRUE,"Form Responses 1"))</f>
        <v>dwisuswianto1971@gmail.com</v>
      </c>
      <c r="C34" s="67" t="str">
        <f ca="1">INDIRECT(ADDRESS(2+QUOTIENT(ROW()-2,COUNTA('Form Responses 1'!$1:$1)-4),3,,TRUE,"Form Responses 1"))</f>
        <v>Dwi Suswianto</v>
      </c>
      <c r="D34" s="81">
        <f ca="1">INDIRECT(ADDRESS(2+QUOTIENT(ROW()-2,COUNTA('Form Responses 1'!$1:$1)-4),4,,TRUE,"Form Responses 1"))</f>
        <v>45017</v>
      </c>
      <c r="E34" s="82">
        <f ca="1" t="shared" si="0"/>
        <v>6</v>
      </c>
      <c r="F34" s="67" t="str">
        <f ca="1">IF(ISBLANK(A34)," ",INDIRECT(ADDRESS(1,5+MOD(ROW()-2,COUNTA('Form Responses 1'!$1:$1)-4),,TRUE,"Form Responses 1")))</f>
        <v>Halaman [Halaman Samping Dan Belakang]</v>
      </c>
      <c r="G34" s="67" t="str">
        <f ca="1">IF(ISBLANK(A34)," ",INDIRECT(ADDRESS(MATCH(A34,'Form Responses 1'!A:A,0),5+MOD(ROW()-2,COUNTA('Form Responses 1'!$1:$1)-4),,TRUE,"Form Responses 1")))</f>
        <v>CUKUP BAIK</v>
      </c>
      <c r="H34" s="83" t="str">
        <f ca="1" t="shared" si="1"/>
        <v>Halaman</v>
      </c>
      <c r="I34" s="83" t="str">
        <f ca="1" t="shared" si="2"/>
        <v>CLEANING SERVICE</v>
      </c>
      <c r="J34" s="83">
        <f ca="1" t="array" ref="J34">IFERROR(INDEX(MASTER!B:B,MATCH(G34,MASTER!A:A,0))/100," ")</f>
        <v>0.89</v>
      </c>
      <c r="K34" s="67">
        <f ca="1" t="shared" si="3"/>
        <v>13</v>
      </c>
      <c r="L34" s="67" t="str">
        <f ca="1" t="shared" si="4"/>
        <v>2023 - WEEK 13</v>
      </c>
      <c r="M34" s="67" t="str">
        <f ca="1" t="shared" si="5"/>
        <v>2023 - MONTH 04</v>
      </c>
      <c r="N34" s="83">
        <f ca="1" t="shared" ref="N34:O34" si="42">IFERROR(AVERAGEIF(L:L,L34,$J:$J)," ")</f>
        <v>0.90875</v>
      </c>
      <c r="O34" s="83">
        <f ca="1" t="shared" si="42"/>
        <v>0.9075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13</v>
      </c>
      <c r="AF34" s="67" t="str">
        <f ca="1" t="shared" si="13"/>
        <v>2023 04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0">
        <f ca="1">INDIRECT(ADDRESS(2+QUOTIENT(ROW()-2,COUNTA('Form Responses 1'!$1:$1)-4),1,,TRUE,"Form Responses 1"))</f>
        <v>45058.03965125</v>
      </c>
      <c r="B35" s="67" t="str">
        <f ca="1">INDIRECT(ADDRESS(2+QUOTIENT(ROW()-2,COUNTA('Form Responses 1'!$1:$1)-4),2,,TRUE,"Form Responses 1"))</f>
        <v>dwisuswianto1971@gmail.com</v>
      </c>
      <c r="C35" s="67" t="str">
        <f ca="1">INDIRECT(ADDRESS(2+QUOTIENT(ROW()-2,COUNTA('Form Responses 1'!$1:$1)-4),3,,TRUE,"Form Responses 1"))</f>
        <v>Dwi Suswianto</v>
      </c>
      <c r="D35" s="81">
        <f ca="1">INDIRECT(ADDRESS(2+QUOTIENT(ROW()-2,COUNTA('Form Responses 1'!$1:$1)-4),4,,TRUE,"Form Responses 1"))</f>
        <v>45017</v>
      </c>
      <c r="E35" s="82">
        <f ca="1" t="shared" si="0"/>
        <v>6</v>
      </c>
      <c r="F35" s="67" t="str">
        <f ca="1">IF(ISBLANK(A35)," ",INDIRECT(ADDRESS(1,5+MOD(ROW()-2,COUNTA('Form Responses 1'!$1:$1)-4),,TRUE,"Form Responses 1")))</f>
        <v>Halaman [Tps]</v>
      </c>
      <c r="G35" s="67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Halaman</v>
      </c>
      <c r="I35" s="83" t="str">
        <f ca="1" t="shared" si="2"/>
        <v>CLEANING SERVICE</v>
      </c>
      <c r="J35" s="83">
        <f ca="1" t="array" ref="J35">IFERROR(INDEX(MASTER!B:B,MATCH(G35,MASTER!A:A,0))/100," ")</f>
        <v>0.95</v>
      </c>
      <c r="K35" s="67">
        <f ca="1" t="shared" si="3"/>
        <v>13</v>
      </c>
      <c r="L35" s="67" t="str">
        <f ca="1" t="shared" si="4"/>
        <v>2023 - WEEK 13</v>
      </c>
      <c r="M35" s="67" t="str">
        <f ca="1" t="shared" si="5"/>
        <v>2023 - MONTH 04</v>
      </c>
      <c r="N35" s="83">
        <f ca="1" t="shared" ref="N35:O35" si="43">IFERROR(AVERAGEIF(L:L,L35,$J:$J)," ")</f>
        <v>0.90875</v>
      </c>
      <c r="O35" s="83">
        <f ca="1" t="shared" si="43"/>
        <v>0.9075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13</v>
      </c>
      <c r="AF35" s="67" t="str">
        <f ca="1" t="shared" si="13"/>
        <v>2023 04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0">
        <f ca="1">INDIRECT(ADDRESS(2+QUOTIENT(ROW()-2,COUNTA('Form Responses 1'!$1:$1)-4),1,,TRUE,"Form Responses 1"))</f>
        <v>45058.03965125</v>
      </c>
      <c r="B36" s="67" t="str">
        <f ca="1">INDIRECT(ADDRESS(2+QUOTIENT(ROW()-2,COUNTA('Form Responses 1'!$1:$1)-4),2,,TRUE,"Form Responses 1"))</f>
        <v>dwisuswianto1971@gmail.com</v>
      </c>
      <c r="C36" s="67" t="str">
        <f ca="1">INDIRECT(ADDRESS(2+QUOTIENT(ROW()-2,COUNTA('Form Responses 1'!$1:$1)-4),3,,TRUE,"Form Responses 1"))</f>
        <v>Dwi Suswianto</v>
      </c>
      <c r="D36" s="81">
        <f ca="1">INDIRECT(ADDRESS(2+QUOTIENT(ROW()-2,COUNTA('Form Responses 1'!$1:$1)-4),4,,TRUE,"Form Responses 1"))</f>
        <v>45017</v>
      </c>
      <c r="E36" s="82">
        <f ca="1" t="shared" si="0"/>
        <v>6</v>
      </c>
      <c r="F36" s="67" t="str">
        <f ca="1">IF(ISBLANK(A36)," ",INDIRECT(ADDRESS(1,5+MOD(ROW()-2,COUNTA('Form Responses 1'!$1:$1)-4),,TRUE,"Form Responses 1")))</f>
        <v>Wisma [Koridor ]</v>
      </c>
      <c r="G36" s="67" t="str">
        <f ca="1">IF(ISBLANK(A36)," ",INDIRECT(ADDRESS(MATCH(A36,'Form Responses 1'!A:A,0),5+MOD(ROW()-2,COUNTA('Form Responses 1'!$1:$1)-4),,TRUE,"Form Responses 1")))</f>
        <v>CUKUP BAIK</v>
      </c>
      <c r="H36" s="83" t="str">
        <f ca="1" t="shared" si="1"/>
        <v>Wisma</v>
      </c>
      <c r="I36" s="83" t="str">
        <f ca="1" t="shared" si="2"/>
        <v>CLEANING SERVICE</v>
      </c>
      <c r="J36" s="83">
        <f ca="1" t="array" ref="J36">IFERROR(INDEX(MASTER!B:B,MATCH(G36,MASTER!A:A,0))/100," ")</f>
        <v>0.89</v>
      </c>
      <c r="K36" s="67">
        <f ca="1" t="shared" si="3"/>
        <v>13</v>
      </c>
      <c r="L36" s="67" t="str">
        <f ca="1" t="shared" si="4"/>
        <v>2023 - WEEK 13</v>
      </c>
      <c r="M36" s="67" t="str">
        <f ca="1" t="shared" si="5"/>
        <v>2023 - MONTH 04</v>
      </c>
      <c r="N36" s="83">
        <f ca="1" t="shared" ref="N36:O36" si="44">IFERROR(AVERAGEIF(L:L,L36,$J:$J)," ")</f>
        <v>0.90875</v>
      </c>
      <c r="O36" s="83">
        <f ca="1" t="shared" si="44"/>
        <v>0.9075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13</v>
      </c>
      <c r="AF36" s="67" t="str">
        <f ca="1" t="shared" si="13"/>
        <v>2023 04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0">
        <f ca="1">INDIRECT(ADDRESS(2+QUOTIENT(ROW()-2,COUNTA('Form Responses 1'!$1:$1)-4),1,,TRUE,"Form Responses 1"))</f>
        <v>45058.03965125</v>
      </c>
      <c r="B37" s="67" t="str">
        <f ca="1">INDIRECT(ADDRESS(2+QUOTIENT(ROW()-2,COUNTA('Form Responses 1'!$1:$1)-4),2,,TRUE,"Form Responses 1"))</f>
        <v>dwisuswianto1971@gmail.com</v>
      </c>
      <c r="C37" s="67" t="str">
        <f ca="1">INDIRECT(ADDRESS(2+QUOTIENT(ROW()-2,COUNTA('Form Responses 1'!$1:$1)-4),3,,TRUE,"Form Responses 1"))</f>
        <v>Dwi Suswianto</v>
      </c>
      <c r="D37" s="81">
        <f ca="1">INDIRECT(ADDRESS(2+QUOTIENT(ROW()-2,COUNTA('Form Responses 1'!$1:$1)-4),4,,TRUE,"Form Responses 1"))</f>
        <v>45017</v>
      </c>
      <c r="E37" s="82">
        <f ca="1" t="shared" si="0"/>
        <v>6</v>
      </c>
      <c r="F37" s="67" t="str">
        <f ca="1">IF(ISBLANK(A37)," ",INDIRECT(ADDRESS(1,5+MOD(ROW()-2,COUNTA('Form Responses 1'!$1:$1)-4),,TRUE,"Form Responses 1")))</f>
        <v>Wisma [Ruang Rapat/Pendopo]</v>
      </c>
      <c r="G37" s="67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Wisma</v>
      </c>
      <c r="I37" s="83" t="str">
        <f ca="1" t="shared" si="2"/>
        <v>CLEANING SERVICE</v>
      </c>
      <c r="J37" s="83">
        <f ca="1" t="array" ref="J37">IFERROR(INDEX(MASTER!B:B,MATCH(G37,MASTER!A:A,0))/100," ")</f>
        <v>0.95</v>
      </c>
      <c r="K37" s="67">
        <f ca="1" t="shared" si="3"/>
        <v>13</v>
      </c>
      <c r="L37" s="67" t="str">
        <f ca="1" t="shared" si="4"/>
        <v>2023 - WEEK 13</v>
      </c>
      <c r="M37" s="67" t="str">
        <f ca="1" t="shared" si="5"/>
        <v>2023 - MONTH 04</v>
      </c>
      <c r="N37" s="83">
        <f ca="1" t="shared" ref="N37:O37" si="45">IFERROR(AVERAGEIF(L:L,L37,$J:$J)," ")</f>
        <v>0.90875</v>
      </c>
      <c r="O37" s="83">
        <f ca="1" t="shared" si="45"/>
        <v>0.9075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13</v>
      </c>
      <c r="AF37" s="67" t="str">
        <f ca="1" t="shared" si="13"/>
        <v>2023 04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0">
        <f ca="1">INDIRECT(ADDRESS(2+QUOTIENT(ROW()-2,COUNTA('Form Responses 1'!$1:$1)-4),1,,TRUE,"Form Responses 1"))</f>
        <v>45058.03965125</v>
      </c>
      <c r="B38" s="67" t="str">
        <f ca="1">INDIRECT(ADDRESS(2+QUOTIENT(ROW()-2,COUNTA('Form Responses 1'!$1:$1)-4),2,,TRUE,"Form Responses 1"))</f>
        <v>dwisuswianto1971@gmail.com</v>
      </c>
      <c r="C38" s="67" t="str">
        <f ca="1">INDIRECT(ADDRESS(2+QUOTIENT(ROW()-2,COUNTA('Form Responses 1'!$1:$1)-4),3,,TRUE,"Form Responses 1"))</f>
        <v>Dwi Suswianto</v>
      </c>
      <c r="D38" s="81">
        <f ca="1">INDIRECT(ADDRESS(2+QUOTIENT(ROW()-2,COUNTA('Form Responses 1'!$1:$1)-4),4,,TRUE,"Form Responses 1"))</f>
        <v>45017</v>
      </c>
      <c r="E38" s="82">
        <f ca="1" t="shared" si="0"/>
        <v>6</v>
      </c>
      <c r="F38" s="67" t="str">
        <f ca="1">IF(ISBLANK(A38)," ",INDIRECT(ADDRESS(1,5+MOD(ROW()-2,COUNTA('Form Responses 1'!$1:$1)-4),,TRUE,"Form Responses 1")))</f>
        <v>Wisma [Gudang]</v>
      </c>
      <c r="G38" s="67" t="str">
        <f ca="1">IF(ISBLANK(A38)," ",INDIRECT(ADDRESS(MATCH(A38,'Form Responses 1'!A:A,0),5+MOD(ROW()-2,COUNTA('Form Responses 1'!$1:$1)-4),,TRUE,"Form Responses 1")))</f>
        <v>CUKUP BAIK</v>
      </c>
      <c r="H38" s="83" t="str">
        <f ca="1" t="shared" si="1"/>
        <v>Wisma</v>
      </c>
      <c r="I38" s="83" t="str">
        <f ca="1" t="shared" si="2"/>
        <v>CLEANING SERVICE</v>
      </c>
      <c r="J38" s="83">
        <f ca="1" t="array" ref="J38">IFERROR(INDEX(MASTER!B:B,MATCH(G38,MASTER!A:A,0))/100," ")</f>
        <v>0.89</v>
      </c>
      <c r="K38" s="67">
        <f ca="1" t="shared" si="3"/>
        <v>13</v>
      </c>
      <c r="L38" s="67" t="str">
        <f ca="1" t="shared" si="4"/>
        <v>2023 - WEEK 13</v>
      </c>
      <c r="M38" s="67" t="str">
        <f ca="1" t="shared" si="5"/>
        <v>2023 - MONTH 04</v>
      </c>
      <c r="N38" s="83">
        <f ca="1" t="shared" ref="N38:O38" si="46">IFERROR(AVERAGEIF(L:L,L38,$J:$J)," ")</f>
        <v>0.90875</v>
      </c>
      <c r="O38" s="83">
        <f ca="1" t="shared" si="46"/>
        <v>0.9075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13</v>
      </c>
      <c r="AF38" s="67" t="str">
        <f ca="1" t="shared" si="13"/>
        <v>2023 04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0">
        <f ca="1">INDIRECT(ADDRESS(2+QUOTIENT(ROW()-2,COUNTA('Form Responses 1'!$1:$1)-4),1,,TRUE,"Form Responses 1"))</f>
        <v>45058.03965125</v>
      </c>
      <c r="B39" s="67" t="str">
        <f ca="1">INDIRECT(ADDRESS(2+QUOTIENT(ROW()-2,COUNTA('Form Responses 1'!$1:$1)-4),2,,TRUE,"Form Responses 1"))</f>
        <v>dwisuswianto1971@gmail.com</v>
      </c>
      <c r="C39" s="67" t="str">
        <f ca="1">INDIRECT(ADDRESS(2+QUOTIENT(ROW()-2,COUNTA('Form Responses 1'!$1:$1)-4),3,,TRUE,"Form Responses 1"))</f>
        <v>Dwi Suswianto</v>
      </c>
      <c r="D39" s="81">
        <f ca="1">INDIRECT(ADDRESS(2+QUOTIENT(ROW()-2,COUNTA('Form Responses 1'!$1:$1)-4),4,,TRUE,"Form Responses 1"))</f>
        <v>45017</v>
      </c>
      <c r="E39" s="82">
        <f ca="1" t="shared" si="0"/>
        <v>6</v>
      </c>
      <c r="F39" s="67" t="str">
        <f ca="1">IF(ISBLANK(A39)," ",INDIRECT(ADDRESS(1,5+MOD(ROW()-2,COUNTA('Form Responses 1'!$1:$1)-4),,TRUE,"Form Responses 1")))</f>
        <v>Wisma [Ruang Genset]</v>
      </c>
      <c r="G39" s="67" t="str">
        <f ca="1">IF(ISBLANK(A39)," ",INDIRECT(ADDRESS(MATCH(A39,'Form Responses 1'!A:A,0),5+MOD(ROW()-2,COUNTA('Form Responses 1'!$1:$1)-4),,TRUE,"Form Responses 1")))</f>
        <v>CUKUP BAIK</v>
      </c>
      <c r="H39" s="83" t="str">
        <f ca="1" t="shared" si="1"/>
        <v>Wisma</v>
      </c>
      <c r="I39" s="83" t="str">
        <f ca="1" t="shared" si="2"/>
        <v>CLEANING SERVICE</v>
      </c>
      <c r="J39" s="83">
        <f ca="1" t="array" ref="J39">IFERROR(INDEX(MASTER!B:B,MATCH(G39,MASTER!A:A,0))/100," ")</f>
        <v>0.89</v>
      </c>
      <c r="K39" s="67">
        <f ca="1" t="shared" si="3"/>
        <v>13</v>
      </c>
      <c r="L39" s="67" t="str">
        <f ca="1" t="shared" si="4"/>
        <v>2023 - WEEK 13</v>
      </c>
      <c r="M39" s="67" t="str">
        <f ca="1" t="shared" si="5"/>
        <v>2023 - MONTH 04</v>
      </c>
      <c r="N39" s="83">
        <f ca="1" t="shared" ref="N39:O39" si="47">IFERROR(AVERAGEIF(L:L,L39,$J:$J)," ")</f>
        <v>0.90875</v>
      </c>
      <c r="O39" s="83">
        <f ca="1" t="shared" si="47"/>
        <v>0.9075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13</v>
      </c>
      <c r="AF39" s="67" t="str">
        <f ca="1" t="shared" si="13"/>
        <v>2023 04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0">
        <f ca="1">INDIRECT(ADDRESS(2+QUOTIENT(ROW()-2,COUNTA('Form Responses 1'!$1:$1)-4),1,,TRUE,"Form Responses 1"))</f>
        <v>45058.03965125</v>
      </c>
      <c r="B40" s="67" t="str">
        <f ca="1">INDIRECT(ADDRESS(2+QUOTIENT(ROW()-2,COUNTA('Form Responses 1'!$1:$1)-4),2,,TRUE,"Form Responses 1"))</f>
        <v>dwisuswianto1971@gmail.com</v>
      </c>
      <c r="C40" s="67" t="str">
        <f ca="1">INDIRECT(ADDRESS(2+QUOTIENT(ROW()-2,COUNTA('Form Responses 1'!$1:$1)-4),3,,TRUE,"Form Responses 1"))</f>
        <v>Dwi Suswianto</v>
      </c>
      <c r="D40" s="81">
        <f ca="1">INDIRECT(ADDRESS(2+QUOTIENT(ROW()-2,COUNTA('Form Responses 1'!$1:$1)-4),4,,TRUE,"Form Responses 1"))</f>
        <v>45017</v>
      </c>
      <c r="E40" s="82">
        <f ca="1" t="shared" si="0"/>
        <v>6</v>
      </c>
      <c r="F40" s="67" t="str">
        <f ca="1">IF(ISBLANK(A40)," ",INDIRECT(ADDRESS(1,5+MOD(ROW()-2,COUNTA('Form Responses 1'!$1:$1)-4),,TRUE,"Form Responses 1")))</f>
        <v>Wisma [Ruang Alat Meteorologi]</v>
      </c>
      <c r="G40" s="67" t="str">
        <f ca="1">IF(ISBLANK(A40)," ",INDIRECT(ADDRESS(MATCH(A40,'Form Responses 1'!A:A,0),5+MOD(ROW()-2,COUNTA('Form Responses 1'!$1:$1)-4),,TRUE,"Form Responses 1")))</f>
        <v>CUKUP BAIK</v>
      </c>
      <c r="H40" s="83" t="str">
        <f ca="1" t="shared" si="1"/>
        <v>Wisma</v>
      </c>
      <c r="I40" s="83" t="str">
        <f ca="1" t="shared" si="2"/>
        <v>CLEANING SERVICE</v>
      </c>
      <c r="J40" s="83">
        <f ca="1" t="array" ref="J40">IFERROR(INDEX(MASTER!B:B,MATCH(G40,MASTER!A:A,0))/100," ")</f>
        <v>0.89</v>
      </c>
      <c r="K40" s="67">
        <f ca="1" t="shared" si="3"/>
        <v>13</v>
      </c>
      <c r="L40" s="67" t="str">
        <f ca="1" t="shared" si="4"/>
        <v>2023 - WEEK 13</v>
      </c>
      <c r="M40" s="67" t="str">
        <f ca="1" t="shared" si="5"/>
        <v>2023 - MONTH 04</v>
      </c>
      <c r="N40" s="83">
        <f ca="1" t="shared" ref="N40:O40" si="48">IFERROR(AVERAGEIF(L:L,L40,$J:$J)," ")</f>
        <v>0.90875</v>
      </c>
      <c r="O40" s="83">
        <f ca="1" t="shared" si="48"/>
        <v>0.9075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13</v>
      </c>
      <c r="AF40" s="67" t="str">
        <f ca="1" t="shared" si="13"/>
        <v>2023 04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0">
        <f ca="1">INDIRECT(ADDRESS(2+QUOTIENT(ROW()-2,COUNTA('Form Responses 1'!$1:$1)-4),1,,TRUE,"Form Responses 1"))</f>
        <v>45058.03965125</v>
      </c>
      <c r="B41" s="67" t="str">
        <f ca="1">INDIRECT(ADDRESS(2+QUOTIENT(ROW()-2,COUNTA('Form Responses 1'!$1:$1)-4),2,,TRUE,"Form Responses 1"))</f>
        <v>dwisuswianto1971@gmail.com</v>
      </c>
      <c r="C41" s="67" t="str">
        <f ca="1">INDIRECT(ADDRESS(2+QUOTIENT(ROW()-2,COUNTA('Form Responses 1'!$1:$1)-4),3,,TRUE,"Form Responses 1"))</f>
        <v>Dwi Suswianto</v>
      </c>
      <c r="D41" s="81">
        <f ca="1">INDIRECT(ADDRESS(2+QUOTIENT(ROW()-2,COUNTA('Form Responses 1'!$1:$1)-4),4,,TRUE,"Form Responses 1"))</f>
        <v>45017</v>
      </c>
      <c r="E41" s="82">
        <f ca="1" t="shared" si="0"/>
        <v>6</v>
      </c>
      <c r="F41" s="67" t="str">
        <f ca="1">IF(ISBLANK(A41)," ",INDIRECT(ADDRESS(1,5+MOD(ROW()-2,COUNTA('Form Responses 1'!$1:$1)-4),,TRUE,"Form Responses 1")))</f>
        <v>Wisma [Ruang Kerja]</v>
      </c>
      <c r="G41" s="67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Wisma</v>
      </c>
      <c r="I41" s="83" t="str">
        <f ca="1" t="shared" si="2"/>
        <v>CLEANING SERVICE</v>
      </c>
      <c r="J41" s="83">
        <f ca="1" t="array" ref="J41">IFERROR(INDEX(MASTER!B:B,MATCH(G41,MASTER!A:A,0))/100," ")</f>
        <v>0.95</v>
      </c>
      <c r="K41" s="67">
        <f ca="1" t="shared" si="3"/>
        <v>13</v>
      </c>
      <c r="L41" s="67" t="str">
        <f ca="1" t="shared" si="4"/>
        <v>2023 - WEEK 13</v>
      </c>
      <c r="M41" s="67" t="str">
        <f ca="1" t="shared" si="5"/>
        <v>2023 - MONTH 04</v>
      </c>
      <c r="N41" s="83">
        <f ca="1" t="shared" ref="N41:O41" si="49">IFERROR(AVERAGEIF(L:L,L41,$J:$J)," ")</f>
        <v>0.90875</v>
      </c>
      <c r="O41" s="83">
        <f ca="1" t="shared" si="49"/>
        <v>0.9075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13</v>
      </c>
      <c r="AF41" s="67" t="str">
        <f ca="1" t="shared" si="13"/>
        <v>2023 04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0">
        <f ca="1">INDIRECT(ADDRESS(2+QUOTIENT(ROW()-2,COUNTA('Form Responses 1'!$1:$1)-4),1,,TRUE,"Form Responses 1"))</f>
        <v>45058.03965125</v>
      </c>
      <c r="B42" s="67" t="str">
        <f ca="1">INDIRECT(ADDRESS(2+QUOTIENT(ROW()-2,COUNTA('Form Responses 1'!$1:$1)-4),2,,TRUE,"Form Responses 1"))</f>
        <v>dwisuswianto1971@gmail.com</v>
      </c>
      <c r="C42" s="67" t="str">
        <f ca="1">INDIRECT(ADDRESS(2+QUOTIENT(ROW()-2,COUNTA('Form Responses 1'!$1:$1)-4),3,,TRUE,"Form Responses 1"))</f>
        <v>Dwi Suswianto</v>
      </c>
      <c r="D42" s="81">
        <f ca="1">INDIRECT(ADDRESS(2+QUOTIENT(ROW()-2,COUNTA('Form Responses 1'!$1:$1)-4),4,,TRUE,"Form Responses 1"))</f>
        <v>45017</v>
      </c>
      <c r="E42" s="82">
        <f ca="1" t="shared" si="0"/>
        <v>6</v>
      </c>
      <c r="F42" s="67" t="str">
        <f ca="1">IF(ISBLANK(A42)," ",INDIRECT(ADDRESS(1,5+MOD(ROW()-2,COUNTA('Form Responses 1'!$1:$1)-4),,TRUE,"Form Responses 1")))</f>
        <v>Wisma [Pantry]</v>
      </c>
      <c r="G42" s="67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Wisma</v>
      </c>
      <c r="I42" s="83" t="str">
        <f ca="1" t="shared" si="2"/>
        <v>CLEANING SERVICE</v>
      </c>
      <c r="J42" s="83">
        <f ca="1" t="array" ref="J42">IFERROR(INDEX(MASTER!B:B,MATCH(G42,MASTER!A:A,0))/100," ")</f>
        <v>0.95</v>
      </c>
      <c r="K42" s="67">
        <f ca="1" t="shared" si="3"/>
        <v>13</v>
      </c>
      <c r="L42" s="67" t="str">
        <f ca="1" t="shared" si="4"/>
        <v>2023 - WEEK 13</v>
      </c>
      <c r="M42" s="67" t="str">
        <f ca="1" t="shared" si="5"/>
        <v>2023 - MONTH 04</v>
      </c>
      <c r="N42" s="83">
        <f ca="1" t="shared" ref="N42:O42" si="50">IFERROR(AVERAGEIF(L:L,L42,$J:$J)," ")</f>
        <v>0.90875</v>
      </c>
      <c r="O42" s="83">
        <f ca="1" t="shared" si="50"/>
        <v>0.9075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13</v>
      </c>
      <c r="AF42" s="67" t="str">
        <f ca="1" t="shared" si="13"/>
        <v>2023 04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0">
        <f ca="1">INDIRECT(ADDRESS(2+QUOTIENT(ROW()-2,COUNTA('Form Responses 1'!$1:$1)-4),1,,TRUE,"Form Responses 1"))</f>
        <v>45058.03965125</v>
      </c>
      <c r="B43" s="67" t="str">
        <f ca="1">INDIRECT(ADDRESS(2+QUOTIENT(ROW()-2,COUNTA('Form Responses 1'!$1:$1)-4),2,,TRUE,"Form Responses 1"))</f>
        <v>dwisuswianto1971@gmail.com</v>
      </c>
      <c r="C43" s="67" t="str">
        <f ca="1">INDIRECT(ADDRESS(2+QUOTIENT(ROW()-2,COUNTA('Form Responses 1'!$1:$1)-4),3,,TRUE,"Form Responses 1"))</f>
        <v>Dwi Suswianto</v>
      </c>
      <c r="D43" s="81">
        <f ca="1">INDIRECT(ADDRESS(2+QUOTIENT(ROW()-2,COUNTA('Form Responses 1'!$1:$1)-4),4,,TRUE,"Form Responses 1"))</f>
        <v>45017</v>
      </c>
      <c r="E43" s="82">
        <f ca="1" t="shared" si="0"/>
        <v>6</v>
      </c>
      <c r="F43" s="67" t="str">
        <f ca="1">IF(ISBLANK(A43)," ",INDIRECT(ADDRESS(1,5+MOD(ROW()-2,COUNTA('Form Responses 1'!$1:$1)-4),,TRUE,"Form Responses 1")))</f>
        <v>Wisma [Musholla]</v>
      </c>
      <c r="G43" s="67" t="str">
        <f ca="1">IF(ISBLANK(A43)," ",INDIRECT(ADDRESS(MATCH(A43,'Form Responses 1'!A:A,0),5+MOD(ROW()-2,COUNTA('Form Responses 1'!$1:$1)-4),,TRUE,"Form Responses 1")))</f>
        <v>CUKUP BAIK</v>
      </c>
      <c r="H43" s="83" t="str">
        <f ca="1" t="shared" si="1"/>
        <v>Wisma</v>
      </c>
      <c r="I43" s="83" t="str">
        <f ca="1" t="shared" si="2"/>
        <v>CLEANING SERVICE</v>
      </c>
      <c r="J43" s="83">
        <f ca="1" t="array" ref="J43">IFERROR(INDEX(MASTER!B:B,MATCH(G43,MASTER!A:A,0))/100," ")</f>
        <v>0.89</v>
      </c>
      <c r="K43" s="67">
        <f ca="1" t="shared" si="3"/>
        <v>13</v>
      </c>
      <c r="L43" s="67" t="str">
        <f ca="1" t="shared" si="4"/>
        <v>2023 - WEEK 13</v>
      </c>
      <c r="M43" s="67" t="str">
        <f ca="1" t="shared" si="5"/>
        <v>2023 - MONTH 04</v>
      </c>
      <c r="N43" s="83">
        <f ca="1" t="shared" ref="N43:O43" si="51">IFERROR(AVERAGEIF(L:L,L43,$J:$J)," ")</f>
        <v>0.90875</v>
      </c>
      <c r="O43" s="83">
        <f ca="1" t="shared" si="51"/>
        <v>0.9075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13</v>
      </c>
      <c r="AF43" s="67" t="str">
        <f ca="1" t="shared" si="13"/>
        <v>2023 04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0">
        <f ca="1">INDIRECT(ADDRESS(2+QUOTIENT(ROW()-2,COUNTA('Form Responses 1'!$1:$1)-4),1,,TRUE,"Form Responses 1"))</f>
        <v>45058.03965125</v>
      </c>
      <c r="B44" s="67" t="str">
        <f ca="1">INDIRECT(ADDRESS(2+QUOTIENT(ROW()-2,COUNTA('Form Responses 1'!$1:$1)-4),2,,TRUE,"Form Responses 1"))</f>
        <v>dwisuswianto1971@gmail.com</v>
      </c>
      <c r="C44" s="67" t="str">
        <f ca="1">INDIRECT(ADDRESS(2+QUOTIENT(ROW()-2,COUNTA('Form Responses 1'!$1:$1)-4),3,,TRUE,"Form Responses 1"))</f>
        <v>Dwi Suswianto</v>
      </c>
      <c r="D44" s="81">
        <f ca="1">INDIRECT(ADDRESS(2+QUOTIENT(ROW()-2,COUNTA('Form Responses 1'!$1:$1)-4),4,,TRUE,"Form Responses 1"))</f>
        <v>45017</v>
      </c>
      <c r="E44" s="82">
        <f ca="1" t="shared" si="0"/>
        <v>6</v>
      </c>
      <c r="F44" s="67" t="str">
        <f ca="1">IF(ISBLANK(A44)," ",INDIRECT(ADDRESS(1,5+MOD(ROW()-2,COUNTA('Form Responses 1'!$1:$1)-4),,TRUE,"Form Responses 1")))</f>
        <v>Wisma [Toilet Pria / Wanita]</v>
      </c>
      <c r="G44" s="67" t="str">
        <f ca="1">IF(ISBLANK(A44)," ",INDIRECT(ADDRESS(MATCH(A44,'Form Responses 1'!A:A,0),5+MOD(ROW()-2,COUNTA('Form Responses 1'!$1:$1)-4),,TRUE,"Form Responses 1")))</f>
        <v>CUKUP BAIK</v>
      </c>
      <c r="H44" s="83" t="str">
        <f ca="1" t="shared" si="1"/>
        <v>Wisma</v>
      </c>
      <c r="I44" s="83" t="str">
        <f ca="1" t="shared" si="2"/>
        <v>CLEANING SERVICE</v>
      </c>
      <c r="J44" s="83">
        <f ca="1" t="array" ref="J44">IFERROR(INDEX(MASTER!B:B,MATCH(G44,MASTER!A:A,0))/100," ")</f>
        <v>0.89</v>
      </c>
      <c r="K44" s="67">
        <f ca="1" t="shared" si="3"/>
        <v>13</v>
      </c>
      <c r="L44" s="67" t="str">
        <f ca="1" t="shared" si="4"/>
        <v>2023 - WEEK 13</v>
      </c>
      <c r="M44" s="67" t="str">
        <f ca="1" t="shared" si="5"/>
        <v>2023 - MONTH 04</v>
      </c>
      <c r="N44" s="83">
        <f ca="1" t="shared" ref="N44:O44" si="52">IFERROR(AVERAGEIF(L:L,L44,$J:$J)," ")</f>
        <v>0.90875</v>
      </c>
      <c r="O44" s="83">
        <f ca="1" t="shared" si="52"/>
        <v>0.9075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13</v>
      </c>
      <c r="AF44" s="67" t="str">
        <f ca="1" t="shared" si="13"/>
        <v>2023 04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0">
        <f ca="1">INDIRECT(ADDRESS(2+QUOTIENT(ROW()-2,COUNTA('Form Responses 1'!$1:$1)-4),1,,TRUE,"Form Responses 1"))</f>
        <v>45058.03965125</v>
      </c>
      <c r="B45" s="67" t="str">
        <f ca="1">INDIRECT(ADDRESS(2+QUOTIENT(ROW()-2,COUNTA('Form Responses 1'!$1:$1)-4),2,,TRUE,"Form Responses 1"))</f>
        <v>dwisuswianto1971@gmail.com</v>
      </c>
      <c r="C45" s="67" t="str">
        <f ca="1">INDIRECT(ADDRESS(2+QUOTIENT(ROW()-2,COUNTA('Form Responses 1'!$1:$1)-4),3,,TRUE,"Form Responses 1"))</f>
        <v>Dwi Suswianto</v>
      </c>
      <c r="D45" s="81">
        <f ca="1">INDIRECT(ADDRESS(2+QUOTIENT(ROW()-2,COUNTA('Form Responses 1'!$1:$1)-4),4,,TRUE,"Form Responses 1"))</f>
        <v>45017</v>
      </c>
      <c r="E45" s="82">
        <f ca="1" t="shared" si="0"/>
        <v>6</v>
      </c>
      <c r="F45" s="67" t="str">
        <f ca="1">IF(ISBLANK(A45)," ",INDIRECT(ADDRESS(1,5+MOD(ROW()-2,COUNTA('Form Responses 1'!$1:$1)-4),,TRUE,"Form Responses 1")))</f>
        <v>Halaman Wisma [Taman ]</v>
      </c>
      <c r="G45" s="67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Halaman Wisma</v>
      </c>
      <c r="I45" s="83" t="str">
        <f ca="1" t="shared" si="2"/>
        <v>CLEANING SERVICE</v>
      </c>
      <c r="J45" s="83">
        <f ca="1" t="array" ref="J45">IFERROR(INDEX(MASTER!B:B,MATCH(G45,MASTER!A:A,0))/100," ")</f>
        <v>0.95</v>
      </c>
      <c r="K45" s="67">
        <f ca="1" t="shared" si="3"/>
        <v>13</v>
      </c>
      <c r="L45" s="67" t="str">
        <f ca="1" t="shared" si="4"/>
        <v>2023 - WEEK 13</v>
      </c>
      <c r="M45" s="67" t="str">
        <f ca="1" t="shared" si="5"/>
        <v>2023 - MONTH 04</v>
      </c>
      <c r="N45" s="83">
        <f ca="1" t="shared" ref="N45:O45" si="53">IFERROR(AVERAGEIF(L:L,L45,$J:$J)," ")</f>
        <v>0.90875</v>
      </c>
      <c r="O45" s="83">
        <f ca="1" t="shared" si="53"/>
        <v>0.9075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13</v>
      </c>
      <c r="AF45" s="67" t="str">
        <f ca="1" t="shared" si="13"/>
        <v>2023 04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0">
        <f ca="1">INDIRECT(ADDRESS(2+QUOTIENT(ROW()-2,COUNTA('Form Responses 1'!$1:$1)-4),1,,TRUE,"Form Responses 1"))</f>
        <v>45058.03965125</v>
      </c>
      <c r="B46" s="67" t="str">
        <f ca="1">INDIRECT(ADDRESS(2+QUOTIENT(ROW()-2,COUNTA('Form Responses 1'!$1:$1)-4),2,,TRUE,"Form Responses 1"))</f>
        <v>dwisuswianto1971@gmail.com</v>
      </c>
      <c r="C46" s="67" t="str">
        <f ca="1">INDIRECT(ADDRESS(2+QUOTIENT(ROW()-2,COUNTA('Form Responses 1'!$1:$1)-4),3,,TRUE,"Form Responses 1"))</f>
        <v>Dwi Suswianto</v>
      </c>
      <c r="D46" s="81">
        <f ca="1">INDIRECT(ADDRESS(2+QUOTIENT(ROW()-2,COUNTA('Form Responses 1'!$1:$1)-4),4,,TRUE,"Form Responses 1"))</f>
        <v>45017</v>
      </c>
      <c r="E46" s="82">
        <f ca="1" t="shared" si="0"/>
        <v>6</v>
      </c>
      <c r="F46" s="67" t="str">
        <f ca="1">IF(ISBLANK(A46)," ",INDIRECT(ADDRESS(1,5+MOD(ROW()-2,COUNTA('Form Responses 1'!$1:$1)-4),,TRUE,"Form Responses 1")))</f>
        <v>Halaman Wisma [Pos Satpam]</v>
      </c>
      <c r="G46" s="67" t="str">
        <f ca="1">IF(ISBLANK(A46)," ",INDIRECT(ADDRESS(MATCH(A46,'Form Responses 1'!A:A,0),5+MOD(ROW()-2,COUNTA('Form Responses 1'!$1:$1)-4),,TRUE,"Form Responses 1")))</f>
        <v>CUKUP BAIK</v>
      </c>
      <c r="H46" s="83" t="str">
        <f ca="1" t="shared" si="1"/>
        <v>Halaman Wisma</v>
      </c>
      <c r="I46" s="83" t="str">
        <f ca="1" t="shared" si="2"/>
        <v>CLEANING SERVICE</v>
      </c>
      <c r="J46" s="83">
        <f ca="1" t="array" ref="J46">IFERROR(INDEX(MASTER!B:B,MATCH(G46,MASTER!A:A,0))/100," ")</f>
        <v>0.89</v>
      </c>
      <c r="K46" s="67">
        <f ca="1" t="shared" si="3"/>
        <v>13</v>
      </c>
      <c r="L46" s="67" t="str">
        <f ca="1" t="shared" si="4"/>
        <v>2023 - WEEK 13</v>
      </c>
      <c r="M46" s="67" t="str">
        <f ca="1" t="shared" si="5"/>
        <v>2023 - MONTH 04</v>
      </c>
      <c r="N46" s="83">
        <f ca="1" t="shared" ref="N46:O46" si="54">IFERROR(AVERAGEIF(L:L,L46,$J:$J)," ")</f>
        <v>0.90875</v>
      </c>
      <c r="O46" s="83">
        <f ca="1" t="shared" si="54"/>
        <v>0.9075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13</v>
      </c>
      <c r="AF46" s="67" t="str">
        <f ca="1" t="shared" si="13"/>
        <v>2023 04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0">
        <f ca="1">INDIRECT(ADDRESS(2+QUOTIENT(ROW()-2,COUNTA('Form Responses 1'!$1:$1)-4),1,,TRUE,"Form Responses 1"))</f>
        <v>45058.03965125</v>
      </c>
      <c r="B47" s="67" t="str">
        <f ca="1">INDIRECT(ADDRESS(2+QUOTIENT(ROW()-2,COUNTA('Form Responses 1'!$1:$1)-4),2,,TRUE,"Form Responses 1"))</f>
        <v>dwisuswianto1971@gmail.com</v>
      </c>
      <c r="C47" s="67" t="str">
        <f ca="1">INDIRECT(ADDRESS(2+QUOTIENT(ROW()-2,COUNTA('Form Responses 1'!$1:$1)-4),3,,TRUE,"Form Responses 1"))</f>
        <v>Dwi Suswianto</v>
      </c>
      <c r="D47" s="81">
        <f ca="1">INDIRECT(ADDRESS(2+QUOTIENT(ROW()-2,COUNTA('Form Responses 1'!$1:$1)-4),4,,TRUE,"Form Responses 1"))</f>
        <v>45017</v>
      </c>
      <c r="E47" s="82">
        <f ca="1" t="shared" si="0"/>
        <v>6</v>
      </c>
      <c r="F47" s="67" t="str">
        <f ca="1">IF(ISBLANK(A47)," ",INDIRECT(ADDRESS(1,5+MOD(ROW()-2,COUNTA('Form Responses 1'!$1:$1)-4),,TRUE,"Form Responses 1")))</f>
        <v>Halaman Wisma [Halaman Utama Depan]</v>
      </c>
      <c r="G47" s="67" t="str">
        <f ca="1">IF(ISBLANK(A47)," ",INDIRECT(ADDRESS(MATCH(A47,'Form Responses 1'!A:A,0),5+MOD(ROW()-2,COUNTA('Form Responses 1'!$1:$1)-4),,TRUE,"Form Responses 1")))</f>
        <v>CUKUP BAIK</v>
      </c>
      <c r="H47" s="83" t="str">
        <f ca="1" t="shared" si="1"/>
        <v>Halaman Wisma</v>
      </c>
      <c r="I47" s="83" t="str">
        <f ca="1" t="shared" si="2"/>
        <v>CLEANING SERVICE</v>
      </c>
      <c r="J47" s="83">
        <f ca="1" t="array" ref="J47">IFERROR(INDEX(MASTER!B:B,MATCH(G47,MASTER!A:A,0))/100," ")</f>
        <v>0.89</v>
      </c>
      <c r="K47" s="67">
        <f ca="1" t="shared" si="3"/>
        <v>13</v>
      </c>
      <c r="L47" s="67" t="str">
        <f ca="1" t="shared" si="4"/>
        <v>2023 - WEEK 13</v>
      </c>
      <c r="M47" s="67" t="str">
        <f ca="1" t="shared" si="5"/>
        <v>2023 - MONTH 04</v>
      </c>
      <c r="N47" s="83">
        <f ca="1" t="shared" ref="N47:O47" si="55">IFERROR(AVERAGEIF(L:L,L47,$J:$J)," ")</f>
        <v>0.90875</v>
      </c>
      <c r="O47" s="83">
        <f ca="1" t="shared" si="55"/>
        <v>0.9075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13</v>
      </c>
      <c r="AF47" s="67" t="str">
        <f ca="1" t="shared" si="13"/>
        <v>2023 04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0">
        <f ca="1">INDIRECT(ADDRESS(2+QUOTIENT(ROW()-2,COUNTA('Form Responses 1'!$1:$1)-4),1,,TRUE,"Form Responses 1"))</f>
        <v>45058.03965125</v>
      </c>
      <c r="B48" s="67" t="str">
        <f ca="1">INDIRECT(ADDRESS(2+QUOTIENT(ROW()-2,COUNTA('Form Responses 1'!$1:$1)-4),2,,TRUE,"Form Responses 1"))</f>
        <v>dwisuswianto1971@gmail.com</v>
      </c>
      <c r="C48" s="67" t="str">
        <f ca="1">INDIRECT(ADDRESS(2+QUOTIENT(ROW()-2,COUNTA('Form Responses 1'!$1:$1)-4),3,,TRUE,"Form Responses 1"))</f>
        <v>Dwi Suswianto</v>
      </c>
      <c r="D48" s="81">
        <f ca="1">INDIRECT(ADDRESS(2+QUOTIENT(ROW()-2,COUNTA('Form Responses 1'!$1:$1)-4),4,,TRUE,"Form Responses 1"))</f>
        <v>45017</v>
      </c>
      <c r="E48" s="82">
        <f ca="1" t="shared" si="0"/>
        <v>6</v>
      </c>
      <c r="F48" s="67" t="str">
        <f ca="1">IF(ISBLANK(A48)," ",INDIRECT(ADDRESS(1,5+MOD(ROW()-2,COUNTA('Form Responses 1'!$1:$1)-4),,TRUE,"Form Responses 1")))</f>
        <v>Halaman Wisma [Halaman Samping Dan Belakang]</v>
      </c>
      <c r="G48" s="67" t="str">
        <f ca="1">IF(ISBLANK(A48)," ",INDIRECT(ADDRESS(MATCH(A48,'Form Responses 1'!A:A,0),5+MOD(ROW()-2,COUNTA('Form Responses 1'!$1:$1)-4),,TRUE,"Form Responses 1")))</f>
        <v>CUKUP BAIK</v>
      </c>
      <c r="H48" s="83" t="str">
        <f ca="1" t="shared" si="1"/>
        <v>Halaman Wisma</v>
      </c>
      <c r="I48" s="83" t="str">
        <f ca="1" t="shared" si="2"/>
        <v>CLEANING SERVICE</v>
      </c>
      <c r="J48" s="83">
        <f ca="1" t="array" ref="J48">IFERROR(INDEX(MASTER!B:B,MATCH(G48,MASTER!A:A,0))/100," ")</f>
        <v>0.89</v>
      </c>
      <c r="K48" s="67">
        <f ca="1" t="shared" si="3"/>
        <v>13</v>
      </c>
      <c r="L48" s="67" t="str">
        <f ca="1" t="shared" si="4"/>
        <v>2023 - WEEK 13</v>
      </c>
      <c r="M48" s="67" t="str">
        <f ca="1" t="shared" si="5"/>
        <v>2023 - MONTH 04</v>
      </c>
      <c r="N48" s="83">
        <f ca="1" t="shared" ref="N48:O48" si="56">IFERROR(AVERAGEIF(L:L,L48,$J:$J)," ")</f>
        <v>0.90875</v>
      </c>
      <c r="O48" s="83">
        <f ca="1" t="shared" si="56"/>
        <v>0.9075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13</v>
      </c>
      <c r="AF48" s="67" t="str">
        <f ca="1" t="shared" si="13"/>
        <v>2023 04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0">
        <f ca="1">INDIRECT(ADDRESS(2+QUOTIENT(ROW()-2,COUNTA('Form Responses 1'!$1:$1)-4),1,,TRUE,"Form Responses 1"))</f>
        <v>45058.03965125</v>
      </c>
      <c r="B49" s="67" t="str">
        <f ca="1">INDIRECT(ADDRESS(2+QUOTIENT(ROW()-2,COUNTA('Form Responses 1'!$1:$1)-4),2,,TRUE,"Form Responses 1"))</f>
        <v>dwisuswianto1971@gmail.com</v>
      </c>
      <c r="C49" s="67" t="str">
        <f ca="1">INDIRECT(ADDRESS(2+QUOTIENT(ROW()-2,COUNTA('Form Responses 1'!$1:$1)-4),3,,TRUE,"Form Responses 1"))</f>
        <v>Dwi Suswianto</v>
      </c>
      <c r="D49" s="81">
        <f ca="1">INDIRECT(ADDRESS(2+QUOTIENT(ROW()-2,COUNTA('Form Responses 1'!$1:$1)-4),4,,TRUE,"Form Responses 1"))</f>
        <v>45017</v>
      </c>
      <c r="E49" s="82">
        <f ca="1" t="shared" si="0"/>
        <v>6</v>
      </c>
      <c r="F49" s="67" t="str">
        <f ca="1">IF(ISBLANK(A49)," ",INDIRECT(ADDRESS(1,5+MOD(ROW()-2,COUNTA('Form Responses 1'!$1:$1)-4),,TRUE,"Form Responses 1")))</f>
        <v>Halaman Wisma [Tps]</v>
      </c>
      <c r="G49" s="67" t="str">
        <f ca="1">IF(ISBLANK(A49)," ",INDIRECT(ADDRESS(MATCH(A49,'Form Responses 1'!A:A,0),5+MOD(ROW()-2,COUNTA('Form Responses 1'!$1:$1)-4),,TRUE,"Form Responses 1")))</f>
        <v>CUKUP BAIK</v>
      </c>
      <c r="H49" s="83" t="str">
        <f ca="1" t="shared" si="1"/>
        <v>Halaman Wisma</v>
      </c>
      <c r="I49" s="83" t="str">
        <f ca="1" t="shared" si="2"/>
        <v>CLEANING SERVICE</v>
      </c>
      <c r="J49" s="83">
        <f ca="1" t="array" ref="J49">IFERROR(INDEX(MASTER!B:B,MATCH(G49,MASTER!A:A,0))/100," ")</f>
        <v>0.89</v>
      </c>
      <c r="K49" s="67">
        <f ca="1" t="shared" si="3"/>
        <v>13</v>
      </c>
      <c r="L49" s="67" t="str">
        <f ca="1" t="shared" si="4"/>
        <v>2023 - WEEK 13</v>
      </c>
      <c r="M49" s="67" t="str">
        <f ca="1" t="shared" si="5"/>
        <v>2023 - MONTH 04</v>
      </c>
      <c r="N49" s="83">
        <f ca="1" t="shared" ref="N49:O49" si="57">IFERROR(AVERAGEIF(L:L,L49,$J:$J)," ")</f>
        <v>0.90875</v>
      </c>
      <c r="O49" s="83">
        <f ca="1" t="shared" si="57"/>
        <v>0.9075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13</v>
      </c>
      <c r="AF49" s="67" t="str">
        <f ca="1" t="shared" si="13"/>
        <v>2023 04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0">
        <f ca="1">INDIRECT(ADDRESS(2+QUOTIENT(ROW()-2,COUNTA('Form Responses 1'!$1:$1)-4),1,,TRUE,"Form Responses 1"))</f>
        <v>45063.879604294</v>
      </c>
      <c r="B50" s="67" t="str">
        <f ca="1">INDIRECT(ADDRESS(2+QUOTIENT(ROW()-2,COUNTA('Form Responses 1'!$1:$1)-4),2,,TRUE,"Form Responses 1"))</f>
        <v>dwisuswianto1971@gmail.com</v>
      </c>
      <c r="C50" s="67" t="str">
        <f ca="1">INDIRECT(ADDRESS(2+QUOTIENT(ROW()-2,COUNTA('Form Responses 1'!$1:$1)-4),3,,TRUE,"Form Responses 1"))</f>
        <v>Dwi Suswianto</v>
      </c>
      <c r="D50" s="81">
        <f ca="1">INDIRECT(ADDRESS(2+QUOTIENT(ROW()-2,COUNTA('Form Responses 1'!$1:$1)-4),4,,TRUE,"Form Responses 1"))</f>
        <v>44928</v>
      </c>
      <c r="E50" s="82">
        <f ca="1" t="shared" si="0"/>
        <v>1</v>
      </c>
      <c r="F50" s="67" t="str">
        <f ca="1">IF(ISBLANK(A50)," ",INDIRECT(ADDRESS(1,5+MOD(ROW()-2,COUNTA('Form Responses 1'!$1:$1)-4),,TRUE,"Form Responses 1")))</f>
        <v>Security [Security Functions]</v>
      </c>
      <c r="G50" s="67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Security</v>
      </c>
      <c r="I50" s="83" t="str">
        <f ca="1" t="shared" si="2"/>
        <v>SECURITY SERVICE</v>
      </c>
      <c r="J50" s="83">
        <f ca="1" t="array" ref="J50">IFERROR(INDEX(MASTER!B:B,MATCH(G50,MASTER!A:A,0))/100," ")</f>
        <v>0.95</v>
      </c>
      <c r="K50" s="67">
        <f ca="1" t="shared" si="3"/>
        <v>1</v>
      </c>
      <c r="L50" s="67" t="str">
        <f ca="1" t="shared" si="4"/>
        <v>2023 - WEEK 01</v>
      </c>
      <c r="M50" s="67" t="str">
        <f ca="1" t="shared" si="5"/>
        <v>2023 - MONTH 01</v>
      </c>
      <c r="N50" s="83">
        <f ca="1" t="shared" ref="N50:O50" si="58">IFERROR(AVERAGEIF(L:L,L50,$J:$J)," ")</f>
        <v>0.915</v>
      </c>
      <c r="O50" s="83">
        <f ca="1" t="shared" si="58"/>
        <v>0.919166666666667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1</v>
      </c>
      <c r="AF50" s="67" t="str">
        <f ca="1" t="shared" si="13"/>
        <v>2023 01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0">
        <f ca="1">INDIRECT(ADDRESS(2+QUOTIENT(ROW()-2,COUNTA('Form Responses 1'!$1:$1)-4),1,,TRUE,"Form Responses 1"))</f>
        <v>45063.879604294</v>
      </c>
      <c r="B51" s="67" t="str">
        <f ca="1">INDIRECT(ADDRESS(2+QUOTIENT(ROW()-2,COUNTA('Form Responses 1'!$1:$1)-4),2,,TRUE,"Form Responses 1"))</f>
        <v>dwisuswianto1971@gmail.com</v>
      </c>
      <c r="C51" s="67" t="str">
        <f ca="1">INDIRECT(ADDRESS(2+QUOTIENT(ROW()-2,COUNTA('Form Responses 1'!$1:$1)-4),3,,TRUE,"Form Responses 1"))</f>
        <v>Dwi Suswianto</v>
      </c>
      <c r="D51" s="81">
        <f ca="1">INDIRECT(ADDRESS(2+QUOTIENT(ROW()-2,COUNTA('Form Responses 1'!$1:$1)-4),4,,TRUE,"Form Responses 1"))</f>
        <v>44928</v>
      </c>
      <c r="E51" s="82">
        <f ca="1" t="shared" si="0"/>
        <v>1</v>
      </c>
      <c r="F51" s="67" t="str">
        <f ca="1">IF(ISBLANK(A51)," ",INDIRECT(ADDRESS(1,5+MOD(ROW()-2,COUNTA('Form Responses 1'!$1:$1)-4),,TRUE,"Form Responses 1")))</f>
        <v>Lantai 1 [Pantry ]</v>
      </c>
      <c r="G51" s="67" t="str">
        <f ca="1">IF(ISBLANK(A51)," ",INDIRECT(ADDRESS(MATCH(A51,'Form Responses 1'!A:A,0),5+MOD(ROW()-2,COUNTA('Form Responses 1'!$1:$1)-4),,TRUE,"Form Responses 1")))</f>
        <v>CUKUP BAIK</v>
      </c>
      <c r="H51" s="83" t="str">
        <f ca="1" t="shared" si="1"/>
        <v>Lantai 1</v>
      </c>
      <c r="I51" s="83" t="str">
        <f ca="1" t="shared" si="2"/>
        <v>CLEANING SERVICE</v>
      </c>
      <c r="J51" s="83">
        <f ca="1" t="array" ref="J51">IFERROR(INDEX(MASTER!B:B,MATCH(G51,MASTER!A:A,0))/100," ")</f>
        <v>0.89</v>
      </c>
      <c r="K51" s="67">
        <f ca="1" t="shared" si="3"/>
        <v>1</v>
      </c>
      <c r="L51" s="67" t="str">
        <f ca="1" t="shared" si="4"/>
        <v>2023 - WEEK 01</v>
      </c>
      <c r="M51" s="67" t="str">
        <f ca="1" t="shared" si="5"/>
        <v>2023 - MONTH 01</v>
      </c>
      <c r="N51" s="83">
        <f ca="1" t="shared" ref="N51:O51" si="59">IFERROR(AVERAGEIF(L:L,L51,$J:$J)," ")</f>
        <v>0.915</v>
      </c>
      <c r="O51" s="83">
        <f ca="1" t="shared" si="59"/>
        <v>0.919166666666667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1</v>
      </c>
      <c r="AF51" s="67" t="str">
        <f ca="1" t="shared" si="13"/>
        <v>2023 01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0">
        <f ca="1">INDIRECT(ADDRESS(2+QUOTIENT(ROW()-2,COUNTA('Form Responses 1'!$1:$1)-4),1,,TRUE,"Form Responses 1"))</f>
        <v>45063.879604294</v>
      </c>
      <c r="B52" s="67" t="str">
        <f ca="1">INDIRECT(ADDRESS(2+QUOTIENT(ROW()-2,COUNTA('Form Responses 1'!$1:$1)-4),2,,TRUE,"Form Responses 1"))</f>
        <v>dwisuswianto1971@gmail.com</v>
      </c>
      <c r="C52" s="67" t="str">
        <f ca="1">INDIRECT(ADDRESS(2+QUOTIENT(ROW()-2,COUNTA('Form Responses 1'!$1:$1)-4),3,,TRUE,"Form Responses 1"))</f>
        <v>Dwi Suswianto</v>
      </c>
      <c r="D52" s="81">
        <f ca="1">INDIRECT(ADDRESS(2+QUOTIENT(ROW()-2,COUNTA('Form Responses 1'!$1:$1)-4),4,,TRUE,"Form Responses 1"))</f>
        <v>44928</v>
      </c>
      <c r="E52" s="82">
        <f ca="1" t="shared" si="0"/>
        <v>1</v>
      </c>
      <c r="F52" s="67" t="str">
        <f ca="1">IF(ISBLANK(A52)," ",INDIRECT(ADDRESS(1,5+MOD(ROW()-2,COUNTA('Form Responses 1'!$1:$1)-4),,TRUE,"Form Responses 1")))</f>
        <v>Lantai 1 [Kamar Depan]</v>
      </c>
      <c r="G52" s="67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Lantai 1</v>
      </c>
      <c r="I52" s="83" t="str">
        <f ca="1" t="shared" si="2"/>
        <v>CLEANING SERVICE</v>
      </c>
      <c r="J52" s="83">
        <f ca="1" t="array" ref="J52">IFERROR(INDEX(MASTER!B:B,MATCH(G52,MASTER!A:A,0))/100," ")</f>
        <v>0.95</v>
      </c>
      <c r="K52" s="67">
        <f ca="1" t="shared" si="3"/>
        <v>1</v>
      </c>
      <c r="L52" s="67" t="str">
        <f ca="1" t="shared" si="4"/>
        <v>2023 - WEEK 01</v>
      </c>
      <c r="M52" s="67" t="str">
        <f ca="1" t="shared" si="5"/>
        <v>2023 - MONTH 01</v>
      </c>
      <c r="N52" s="83">
        <f ca="1" t="shared" ref="N52:O52" si="60">IFERROR(AVERAGEIF(L:L,L52,$J:$J)," ")</f>
        <v>0.915</v>
      </c>
      <c r="O52" s="83">
        <f ca="1" t="shared" si="60"/>
        <v>0.919166666666667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1</v>
      </c>
      <c r="AF52" s="67" t="str">
        <f ca="1" t="shared" si="13"/>
        <v>2023 01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0">
        <f ca="1">INDIRECT(ADDRESS(2+QUOTIENT(ROW()-2,COUNTA('Form Responses 1'!$1:$1)-4),1,,TRUE,"Form Responses 1"))</f>
        <v>45063.879604294</v>
      </c>
      <c r="B53" s="67" t="str">
        <f ca="1">INDIRECT(ADDRESS(2+QUOTIENT(ROW()-2,COUNTA('Form Responses 1'!$1:$1)-4),2,,TRUE,"Form Responses 1"))</f>
        <v>dwisuswianto1971@gmail.com</v>
      </c>
      <c r="C53" s="67" t="str">
        <f ca="1">INDIRECT(ADDRESS(2+QUOTIENT(ROW()-2,COUNTA('Form Responses 1'!$1:$1)-4),3,,TRUE,"Form Responses 1"))</f>
        <v>Dwi Suswianto</v>
      </c>
      <c r="D53" s="81">
        <f ca="1">INDIRECT(ADDRESS(2+QUOTIENT(ROW()-2,COUNTA('Form Responses 1'!$1:$1)-4),4,,TRUE,"Form Responses 1"))</f>
        <v>44928</v>
      </c>
      <c r="E53" s="82">
        <f ca="1" t="shared" si="0"/>
        <v>1</v>
      </c>
      <c r="F53" s="67" t="str">
        <f ca="1">IF(ISBLANK(A53)," ",INDIRECT(ADDRESS(1,5+MOD(ROW()-2,COUNTA('Form Responses 1'!$1:$1)-4),,TRUE,"Form Responses 1")))</f>
        <v>Lantai 1 [Kamar Belakang]</v>
      </c>
      <c r="G53" s="67" t="str">
        <f ca="1">IF(ISBLANK(A53)," ",INDIRECT(ADDRESS(MATCH(A53,'Form Responses 1'!A:A,0),5+MOD(ROW()-2,COUNTA('Form Responses 1'!$1:$1)-4),,TRUE,"Form Responses 1")))</f>
        <v>CUKUP BAIK</v>
      </c>
      <c r="H53" s="83" t="str">
        <f ca="1" t="shared" si="1"/>
        <v>Lantai 1</v>
      </c>
      <c r="I53" s="83" t="str">
        <f ca="1" t="shared" si="2"/>
        <v>CLEANING SERVICE</v>
      </c>
      <c r="J53" s="83">
        <f ca="1" t="array" ref="J53">IFERROR(INDEX(MASTER!B:B,MATCH(G53,MASTER!A:A,0))/100," ")</f>
        <v>0.89</v>
      </c>
      <c r="K53" s="67">
        <f ca="1" t="shared" si="3"/>
        <v>1</v>
      </c>
      <c r="L53" s="67" t="str">
        <f ca="1" t="shared" si="4"/>
        <v>2023 - WEEK 01</v>
      </c>
      <c r="M53" s="67" t="str">
        <f ca="1" t="shared" si="5"/>
        <v>2023 - MONTH 01</v>
      </c>
      <c r="N53" s="83">
        <f ca="1" t="shared" ref="N53:O53" si="61">IFERROR(AVERAGEIF(L:L,L53,$J:$J)," ")</f>
        <v>0.915</v>
      </c>
      <c r="O53" s="83">
        <f ca="1" t="shared" si="61"/>
        <v>0.919166666666667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1</v>
      </c>
      <c r="AF53" s="67" t="str">
        <f ca="1" t="shared" si="13"/>
        <v>2023 01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0">
        <f ca="1">INDIRECT(ADDRESS(2+QUOTIENT(ROW()-2,COUNTA('Form Responses 1'!$1:$1)-4),1,,TRUE,"Form Responses 1"))</f>
        <v>45063.879604294</v>
      </c>
      <c r="B54" s="67" t="str">
        <f ca="1">INDIRECT(ADDRESS(2+QUOTIENT(ROW()-2,COUNTA('Form Responses 1'!$1:$1)-4),2,,TRUE,"Form Responses 1"))</f>
        <v>dwisuswianto1971@gmail.com</v>
      </c>
      <c r="C54" s="67" t="str">
        <f ca="1">INDIRECT(ADDRESS(2+QUOTIENT(ROW()-2,COUNTA('Form Responses 1'!$1:$1)-4),3,,TRUE,"Form Responses 1"))</f>
        <v>Dwi Suswianto</v>
      </c>
      <c r="D54" s="81">
        <f ca="1">INDIRECT(ADDRESS(2+QUOTIENT(ROW()-2,COUNTA('Form Responses 1'!$1:$1)-4),4,,TRUE,"Form Responses 1"))</f>
        <v>44928</v>
      </c>
      <c r="E54" s="82">
        <f ca="1" t="shared" si="0"/>
        <v>1</v>
      </c>
      <c r="F54" s="67" t="str">
        <f ca="1">IF(ISBLANK(A54)," ",INDIRECT(ADDRESS(1,5+MOD(ROW()-2,COUNTA('Form Responses 1'!$1:$1)-4),,TRUE,"Form Responses 1")))</f>
        <v>Lantai 1 [Ruang Tamu]</v>
      </c>
      <c r="G54" s="67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Lantai 1</v>
      </c>
      <c r="I54" s="83" t="str">
        <f ca="1" t="shared" si="2"/>
        <v>CLEANING SERVICE</v>
      </c>
      <c r="J54" s="83">
        <f ca="1" t="array" ref="J54">IFERROR(INDEX(MASTER!B:B,MATCH(G54,MASTER!A:A,0))/100," ")</f>
        <v>0.95</v>
      </c>
      <c r="K54" s="67">
        <f ca="1" t="shared" si="3"/>
        <v>1</v>
      </c>
      <c r="L54" s="67" t="str">
        <f ca="1" t="shared" si="4"/>
        <v>2023 - WEEK 01</v>
      </c>
      <c r="M54" s="67" t="str">
        <f ca="1" t="shared" si="5"/>
        <v>2023 - MONTH 01</v>
      </c>
      <c r="N54" s="83">
        <f ca="1" t="shared" ref="N54:O54" si="62">IFERROR(AVERAGEIF(L:L,L54,$J:$J)," ")</f>
        <v>0.915</v>
      </c>
      <c r="O54" s="83">
        <f ca="1" t="shared" si="62"/>
        <v>0.919166666666667</v>
      </c>
      <c r="P54" s="67" t="str">
        <f ca="1">IF(ISBLANK(A54)," ",IF(N54&gt;MASTER!$B$3/100,"SB",IF(N54&gt;MASTER!$B$4/100,"B",IF(N54&gt;MASTER!$B$5/100,"C","K"))))</f>
        <v>B</v>
      </c>
      <c r="Q54" s="67" t="str">
        <f ca="1">IF(ISBLANK(B54)," ",IF(O54&gt;MASTER!$B$3/100,"SB",IF(O54&gt;MASTER!$B$4/100,"B",IF(O54&gt;MASTER!$B$5/100,"C","K"))))</f>
        <v>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1</v>
      </c>
      <c r="AF54" s="67" t="str">
        <f ca="1" t="shared" si="13"/>
        <v>2023 01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0">
        <f ca="1">INDIRECT(ADDRESS(2+QUOTIENT(ROW()-2,COUNTA('Form Responses 1'!$1:$1)-4),1,,TRUE,"Form Responses 1"))</f>
        <v>45063.879604294</v>
      </c>
      <c r="B55" s="67" t="str">
        <f ca="1">INDIRECT(ADDRESS(2+QUOTIENT(ROW()-2,COUNTA('Form Responses 1'!$1:$1)-4),2,,TRUE,"Form Responses 1"))</f>
        <v>dwisuswianto1971@gmail.com</v>
      </c>
      <c r="C55" s="67" t="str">
        <f ca="1">INDIRECT(ADDRESS(2+QUOTIENT(ROW()-2,COUNTA('Form Responses 1'!$1:$1)-4),3,,TRUE,"Form Responses 1"))</f>
        <v>Dwi Suswianto</v>
      </c>
      <c r="D55" s="81">
        <f ca="1">INDIRECT(ADDRESS(2+QUOTIENT(ROW()-2,COUNTA('Form Responses 1'!$1:$1)-4),4,,TRUE,"Form Responses 1"))</f>
        <v>44928</v>
      </c>
      <c r="E55" s="82">
        <f ca="1" t="shared" si="0"/>
        <v>1</v>
      </c>
      <c r="F55" s="67" t="str">
        <f ca="1">IF(ISBLANK(A55)," ",INDIRECT(ADDRESS(1,5+MOD(ROW()-2,COUNTA('Form Responses 1'!$1:$1)-4),,TRUE,"Form Responses 1")))</f>
        <v>Lantai 1 [Toilet Pria / Wanita]</v>
      </c>
      <c r="G55" s="67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Lantai 1</v>
      </c>
      <c r="I55" s="83" t="str">
        <f ca="1" t="shared" si="2"/>
        <v>CLEANING SERVICE</v>
      </c>
      <c r="J55" s="83">
        <f ca="1" t="array" ref="J55">IFERROR(INDEX(MASTER!B:B,MATCH(G55,MASTER!A:A,0))/100," ")</f>
        <v>0.95</v>
      </c>
      <c r="K55" s="67">
        <f ca="1" t="shared" si="3"/>
        <v>1</v>
      </c>
      <c r="L55" s="67" t="str">
        <f ca="1" t="shared" si="4"/>
        <v>2023 - WEEK 01</v>
      </c>
      <c r="M55" s="67" t="str">
        <f ca="1" t="shared" si="5"/>
        <v>2023 - MONTH 01</v>
      </c>
      <c r="N55" s="83">
        <f ca="1" t="shared" ref="N55:O55" si="63">IFERROR(AVERAGEIF(L:L,L55,$J:$J)," ")</f>
        <v>0.915</v>
      </c>
      <c r="O55" s="83">
        <f ca="1" t="shared" si="63"/>
        <v>0.919166666666667</v>
      </c>
      <c r="P55" s="67" t="str">
        <f ca="1">IF(ISBLANK(A55)," ",IF(N55&gt;MASTER!$B$3/100,"SB",IF(N55&gt;MASTER!$B$4/100,"B",IF(N55&gt;MASTER!$B$5/100,"C","K"))))</f>
        <v>B</v>
      </c>
      <c r="Q55" s="67" t="str">
        <f ca="1">IF(ISBLANK(B55)," ",IF(O55&gt;MASTER!$B$3/100,"SB",IF(O55&gt;MASTER!$B$4/100,"B",IF(O55&gt;MASTER!$B$5/100,"C","K"))))</f>
        <v>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1</v>
      </c>
      <c r="AF55" s="67" t="str">
        <f ca="1" t="shared" si="13"/>
        <v>2023 01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0">
        <f ca="1">INDIRECT(ADDRESS(2+QUOTIENT(ROW()-2,COUNTA('Form Responses 1'!$1:$1)-4),1,,TRUE,"Form Responses 1"))</f>
        <v>45063.879604294</v>
      </c>
      <c r="B56" s="67" t="str">
        <f ca="1">INDIRECT(ADDRESS(2+QUOTIENT(ROW()-2,COUNTA('Form Responses 1'!$1:$1)-4),2,,TRUE,"Form Responses 1"))</f>
        <v>dwisuswianto1971@gmail.com</v>
      </c>
      <c r="C56" s="67" t="str">
        <f ca="1">INDIRECT(ADDRESS(2+QUOTIENT(ROW()-2,COUNTA('Form Responses 1'!$1:$1)-4),3,,TRUE,"Form Responses 1"))</f>
        <v>Dwi Suswianto</v>
      </c>
      <c r="D56" s="81">
        <f ca="1">INDIRECT(ADDRESS(2+QUOTIENT(ROW()-2,COUNTA('Form Responses 1'!$1:$1)-4),4,,TRUE,"Form Responses 1"))</f>
        <v>44928</v>
      </c>
      <c r="E56" s="82">
        <f ca="1" t="shared" si="0"/>
        <v>1</v>
      </c>
      <c r="F56" s="67" t="str">
        <f ca="1">IF(ISBLANK(A56)," ",INDIRECT(ADDRESS(1,5+MOD(ROW()-2,COUNTA('Form Responses 1'!$1:$1)-4),,TRUE,"Form Responses 1")))</f>
        <v>Halaman [Taman ]</v>
      </c>
      <c r="G56" s="67" t="str">
        <f ca="1">IF(ISBLANK(A56)," ",INDIRECT(ADDRESS(MATCH(A56,'Form Responses 1'!A:A,0),5+MOD(ROW()-2,COUNTA('Form Responses 1'!$1:$1)-4),,TRUE,"Form Responses 1")))</f>
        <v>CUKUP BAIK</v>
      </c>
      <c r="H56" s="83" t="str">
        <f ca="1" t="shared" si="1"/>
        <v>Halaman</v>
      </c>
      <c r="I56" s="83" t="str">
        <f ca="1" t="shared" si="2"/>
        <v>CLEANING SERVICE</v>
      </c>
      <c r="J56" s="83">
        <f ca="1" t="array" ref="J56">IFERROR(INDEX(MASTER!B:B,MATCH(G56,MASTER!A:A,0))/100," ")</f>
        <v>0.89</v>
      </c>
      <c r="K56" s="67">
        <f ca="1" t="shared" si="3"/>
        <v>1</v>
      </c>
      <c r="L56" s="67" t="str">
        <f ca="1" t="shared" si="4"/>
        <v>2023 - WEEK 01</v>
      </c>
      <c r="M56" s="67" t="str">
        <f ca="1" t="shared" si="5"/>
        <v>2023 - MONTH 01</v>
      </c>
      <c r="N56" s="83">
        <f ca="1" t="shared" ref="N56:O56" si="64">IFERROR(AVERAGEIF(L:L,L56,$J:$J)," ")</f>
        <v>0.915</v>
      </c>
      <c r="O56" s="83">
        <f ca="1" t="shared" si="64"/>
        <v>0.919166666666667</v>
      </c>
      <c r="P56" s="67" t="str">
        <f ca="1">IF(ISBLANK(A56)," ",IF(N56&gt;MASTER!$B$3/100,"SB",IF(N56&gt;MASTER!$B$4/100,"B",IF(N56&gt;MASTER!$B$5/100,"C","K"))))</f>
        <v>B</v>
      </c>
      <c r="Q56" s="67" t="str">
        <f ca="1">IF(ISBLANK(B56)," ",IF(O56&gt;MASTER!$B$3/100,"SB",IF(O56&gt;MASTER!$B$4/100,"B",IF(O56&gt;MASTER!$B$5/100,"C","K"))))</f>
        <v>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1</v>
      </c>
      <c r="AF56" s="67" t="str">
        <f ca="1" t="shared" si="13"/>
        <v>2023 01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0">
        <f ca="1">INDIRECT(ADDRESS(2+QUOTIENT(ROW()-2,COUNTA('Form Responses 1'!$1:$1)-4),1,,TRUE,"Form Responses 1"))</f>
        <v>45063.879604294</v>
      </c>
      <c r="B57" s="67" t="str">
        <f ca="1">INDIRECT(ADDRESS(2+QUOTIENT(ROW()-2,COUNTA('Form Responses 1'!$1:$1)-4),2,,TRUE,"Form Responses 1"))</f>
        <v>dwisuswianto1971@gmail.com</v>
      </c>
      <c r="C57" s="67" t="str">
        <f ca="1">INDIRECT(ADDRESS(2+QUOTIENT(ROW()-2,COUNTA('Form Responses 1'!$1:$1)-4),3,,TRUE,"Form Responses 1"))</f>
        <v>Dwi Suswianto</v>
      </c>
      <c r="D57" s="81">
        <f ca="1">INDIRECT(ADDRESS(2+QUOTIENT(ROW()-2,COUNTA('Form Responses 1'!$1:$1)-4),4,,TRUE,"Form Responses 1"))</f>
        <v>44928</v>
      </c>
      <c r="E57" s="82">
        <f ca="1" t="shared" si="0"/>
        <v>1</v>
      </c>
      <c r="F57" s="67" t="str">
        <f ca="1">IF(ISBLANK(A57)," ",INDIRECT(ADDRESS(1,5+MOD(ROW()-2,COUNTA('Form Responses 1'!$1:$1)-4),,TRUE,"Form Responses 1")))</f>
        <v>Halaman [Halaman Utama Depan]</v>
      </c>
      <c r="G57" s="67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Halaman</v>
      </c>
      <c r="I57" s="83" t="str">
        <f ca="1" t="shared" si="2"/>
        <v>CLEANING SERVICE</v>
      </c>
      <c r="J57" s="83">
        <f ca="1" t="array" ref="J57">IFERROR(INDEX(MASTER!B:B,MATCH(G57,MASTER!A:A,0))/100," ")</f>
        <v>0.95</v>
      </c>
      <c r="K57" s="67">
        <f ca="1" t="shared" si="3"/>
        <v>1</v>
      </c>
      <c r="L57" s="67" t="str">
        <f ca="1" t="shared" si="4"/>
        <v>2023 - WEEK 01</v>
      </c>
      <c r="M57" s="67" t="str">
        <f ca="1" t="shared" si="5"/>
        <v>2023 - MONTH 01</v>
      </c>
      <c r="N57" s="83">
        <f ca="1" t="shared" ref="N57:O57" si="65">IFERROR(AVERAGEIF(L:L,L57,$J:$J)," ")</f>
        <v>0.915</v>
      </c>
      <c r="O57" s="83">
        <f ca="1" t="shared" si="65"/>
        <v>0.919166666666667</v>
      </c>
      <c r="P57" s="67" t="str">
        <f ca="1">IF(ISBLANK(A57)," ",IF(N57&gt;MASTER!$B$3/100,"SB",IF(N57&gt;MASTER!$B$4/100,"B",IF(N57&gt;MASTER!$B$5/100,"C","K"))))</f>
        <v>B</v>
      </c>
      <c r="Q57" s="67" t="str">
        <f ca="1">IF(ISBLANK(B57)," ",IF(O57&gt;MASTER!$B$3/100,"SB",IF(O57&gt;MASTER!$B$4/100,"B",IF(O57&gt;MASTER!$B$5/100,"C","K"))))</f>
        <v>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1</v>
      </c>
      <c r="AF57" s="67" t="str">
        <f ca="1" t="shared" si="13"/>
        <v>2023 01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0">
        <f ca="1">INDIRECT(ADDRESS(2+QUOTIENT(ROW()-2,COUNTA('Form Responses 1'!$1:$1)-4),1,,TRUE,"Form Responses 1"))</f>
        <v>45063.879604294</v>
      </c>
      <c r="B58" s="67" t="str">
        <f ca="1">INDIRECT(ADDRESS(2+QUOTIENT(ROW()-2,COUNTA('Form Responses 1'!$1:$1)-4),2,,TRUE,"Form Responses 1"))</f>
        <v>dwisuswianto1971@gmail.com</v>
      </c>
      <c r="C58" s="67" t="str">
        <f ca="1">INDIRECT(ADDRESS(2+QUOTIENT(ROW()-2,COUNTA('Form Responses 1'!$1:$1)-4),3,,TRUE,"Form Responses 1"))</f>
        <v>Dwi Suswianto</v>
      </c>
      <c r="D58" s="81">
        <f ca="1">INDIRECT(ADDRESS(2+QUOTIENT(ROW()-2,COUNTA('Form Responses 1'!$1:$1)-4),4,,TRUE,"Form Responses 1"))</f>
        <v>44928</v>
      </c>
      <c r="E58" s="82">
        <f ca="1" t="shared" si="0"/>
        <v>1</v>
      </c>
      <c r="F58" s="67" t="str">
        <f ca="1">IF(ISBLANK(A58)," ",INDIRECT(ADDRESS(1,5+MOD(ROW()-2,COUNTA('Form Responses 1'!$1:$1)-4),,TRUE,"Form Responses 1")))</f>
        <v>Halaman [Halaman Samping Dan Belakang]</v>
      </c>
      <c r="G58" s="67" t="str">
        <f ca="1">IF(ISBLANK(A58)," ",INDIRECT(ADDRESS(MATCH(A58,'Form Responses 1'!A:A,0),5+MOD(ROW()-2,COUNTA('Form Responses 1'!$1:$1)-4),,TRUE,"Form Responses 1")))</f>
        <v>CUKUP BAIK</v>
      </c>
      <c r="H58" s="83" t="str">
        <f ca="1" t="shared" si="1"/>
        <v>Halaman</v>
      </c>
      <c r="I58" s="83" t="str">
        <f ca="1" t="shared" si="2"/>
        <v>CLEANING SERVICE</v>
      </c>
      <c r="J58" s="83">
        <f ca="1" t="array" ref="J58">IFERROR(INDEX(MASTER!B:B,MATCH(G58,MASTER!A:A,0))/100," ")</f>
        <v>0.89</v>
      </c>
      <c r="K58" s="67">
        <f ca="1" t="shared" si="3"/>
        <v>1</v>
      </c>
      <c r="L58" s="67" t="str">
        <f ca="1" t="shared" si="4"/>
        <v>2023 - WEEK 01</v>
      </c>
      <c r="M58" s="67" t="str">
        <f ca="1" t="shared" si="5"/>
        <v>2023 - MONTH 01</v>
      </c>
      <c r="N58" s="83">
        <f ca="1" t="shared" ref="N58:O58" si="66">IFERROR(AVERAGEIF(L:L,L58,$J:$J)," ")</f>
        <v>0.915</v>
      </c>
      <c r="O58" s="83">
        <f ca="1" t="shared" si="66"/>
        <v>0.919166666666667</v>
      </c>
      <c r="P58" s="67" t="str">
        <f ca="1">IF(ISBLANK(A58)," ",IF(N58&gt;MASTER!$B$3/100,"SB",IF(N58&gt;MASTER!$B$4/100,"B",IF(N58&gt;MASTER!$B$5/100,"C","K"))))</f>
        <v>B</v>
      </c>
      <c r="Q58" s="67" t="str">
        <f ca="1">IF(ISBLANK(B58)," ",IF(O58&gt;MASTER!$B$3/100,"SB",IF(O58&gt;MASTER!$B$4/100,"B",IF(O58&gt;MASTER!$B$5/100,"C","K"))))</f>
        <v>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1</v>
      </c>
      <c r="AF58" s="67" t="str">
        <f ca="1" t="shared" si="13"/>
        <v>2023 01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0">
        <f ca="1">INDIRECT(ADDRESS(2+QUOTIENT(ROW()-2,COUNTA('Form Responses 1'!$1:$1)-4),1,,TRUE,"Form Responses 1"))</f>
        <v>45063.879604294</v>
      </c>
      <c r="B59" s="67" t="str">
        <f ca="1">INDIRECT(ADDRESS(2+QUOTIENT(ROW()-2,COUNTA('Form Responses 1'!$1:$1)-4),2,,TRUE,"Form Responses 1"))</f>
        <v>dwisuswianto1971@gmail.com</v>
      </c>
      <c r="C59" s="67" t="str">
        <f ca="1">INDIRECT(ADDRESS(2+QUOTIENT(ROW()-2,COUNTA('Form Responses 1'!$1:$1)-4),3,,TRUE,"Form Responses 1"))</f>
        <v>Dwi Suswianto</v>
      </c>
      <c r="D59" s="81">
        <f ca="1">INDIRECT(ADDRESS(2+QUOTIENT(ROW()-2,COUNTA('Form Responses 1'!$1:$1)-4),4,,TRUE,"Form Responses 1"))</f>
        <v>44928</v>
      </c>
      <c r="E59" s="82">
        <f ca="1" t="shared" si="0"/>
        <v>1</v>
      </c>
      <c r="F59" s="67" t="str">
        <f ca="1">IF(ISBLANK(A59)," ",INDIRECT(ADDRESS(1,5+MOD(ROW()-2,COUNTA('Form Responses 1'!$1:$1)-4),,TRUE,"Form Responses 1")))</f>
        <v>Halaman [Tps]</v>
      </c>
      <c r="G59" s="67" t="str">
        <f ca="1">IF(ISBLANK(A59)," ",INDIRECT(ADDRESS(MATCH(A59,'Form Responses 1'!A:A,0),5+MOD(ROW()-2,COUNTA('Form Responses 1'!$1:$1)-4),,TRUE,"Form Responses 1")))</f>
        <v>CUKUP BAIK</v>
      </c>
      <c r="H59" s="83" t="str">
        <f ca="1" t="shared" si="1"/>
        <v>Halaman</v>
      </c>
      <c r="I59" s="83" t="str">
        <f ca="1" t="shared" si="2"/>
        <v>CLEANING SERVICE</v>
      </c>
      <c r="J59" s="83">
        <f ca="1" t="array" ref="J59">IFERROR(INDEX(MASTER!B:B,MATCH(G59,MASTER!A:A,0))/100," ")</f>
        <v>0.89</v>
      </c>
      <c r="K59" s="67">
        <f ca="1" t="shared" si="3"/>
        <v>1</v>
      </c>
      <c r="L59" s="67" t="str">
        <f ca="1" t="shared" si="4"/>
        <v>2023 - WEEK 01</v>
      </c>
      <c r="M59" s="67" t="str">
        <f ca="1" t="shared" si="5"/>
        <v>2023 - MONTH 01</v>
      </c>
      <c r="N59" s="83">
        <f ca="1" t="shared" ref="N59:O59" si="67">IFERROR(AVERAGEIF(L:L,L59,$J:$J)," ")</f>
        <v>0.915</v>
      </c>
      <c r="O59" s="83">
        <f ca="1" t="shared" si="67"/>
        <v>0.919166666666667</v>
      </c>
      <c r="P59" s="67" t="str">
        <f ca="1">IF(ISBLANK(A59)," ",IF(N59&gt;MASTER!$B$3/100,"SB",IF(N59&gt;MASTER!$B$4/100,"B",IF(N59&gt;MASTER!$B$5/100,"C","K"))))</f>
        <v>B</v>
      </c>
      <c r="Q59" s="67" t="str">
        <f ca="1">IF(ISBLANK(B59)," ",IF(O59&gt;MASTER!$B$3/100,"SB",IF(O59&gt;MASTER!$B$4/100,"B",IF(O59&gt;MASTER!$B$5/100,"C","K"))))</f>
        <v>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1</v>
      </c>
      <c r="AF59" s="67" t="str">
        <f ca="1" t="shared" si="13"/>
        <v>2023 01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0">
        <f ca="1">INDIRECT(ADDRESS(2+QUOTIENT(ROW()-2,COUNTA('Form Responses 1'!$1:$1)-4),1,,TRUE,"Form Responses 1"))</f>
        <v>45063.879604294</v>
      </c>
      <c r="B60" s="67" t="str">
        <f ca="1">INDIRECT(ADDRESS(2+QUOTIENT(ROW()-2,COUNTA('Form Responses 1'!$1:$1)-4),2,,TRUE,"Form Responses 1"))</f>
        <v>dwisuswianto1971@gmail.com</v>
      </c>
      <c r="C60" s="67" t="str">
        <f ca="1">INDIRECT(ADDRESS(2+QUOTIENT(ROW()-2,COUNTA('Form Responses 1'!$1:$1)-4),3,,TRUE,"Form Responses 1"))</f>
        <v>Dwi Suswianto</v>
      </c>
      <c r="D60" s="81">
        <f ca="1">INDIRECT(ADDRESS(2+QUOTIENT(ROW()-2,COUNTA('Form Responses 1'!$1:$1)-4),4,,TRUE,"Form Responses 1"))</f>
        <v>44928</v>
      </c>
      <c r="E60" s="82">
        <f ca="1" t="shared" si="0"/>
        <v>1</v>
      </c>
      <c r="F60" s="67" t="str">
        <f ca="1">IF(ISBLANK(A60)," ",INDIRECT(ADDRESS(1,5+MOD(ROW()-2,COUNTA('Form Responses 1'!$1:$1)-4),,TRUE,"Form Responses 1")))</f>
        <v>Wisma [Koridor ]</v>
      </c>
      <c r="G60" s="67" t="str">
        <f ca="1">IF(ISBLANK(A60)," ",INDIRECT(ADDRESS(MATCH(A60,'Form Responses 1'!A:A,0),5+MOD(ROW()-2,COUNTA('Form Responses 1'!$1:$1)-4),,TRUE,"Form Responses 1")))</f>
        <v>CUKUP BAIK</v>
      </c>
      <c r="H60" s="83" t="str">
        <f ca="1" t="shared" si="1"/>
        <v>Wisma</v>
      </c>
      <c r="I60" s="83" t="str">
        <f ca="1" t="shared" si="2"/>
        <v>CLEANING SERVICE</v>
      </c>
      <c r="J60" s="83">
        <f ca="1" t="array" ref="J60">IFERROR(INDEX(MASTER!B:B,MATCH(G60,MASTER!A:A,0))/100," ")</f>
        <v>0.89</v>
      </c>
      <c r="K60" s="67">
        <f ca="1" t="shared" si="3"/>
        <v>1</v>
      </c>
      <c r="L60" s="67" t="str">
        <f ca="1" t="shared" si="4"/>
        <v>2023 - WEEK 01</v>
      </c>
      <c r="M60" s="67" t="str">
        <f ca="1" t="shared" si="5"/>
        <v>2023 - MONTH 01</v>
      </c>
      <c r="N60" s="83">
        <f ca="1" t="shared" ref="N60:O60" si="68">IFERROR(AVERAGEIF(L:L,L60,$J:$J)," ")</f>
        <v>0.915</v>
      </c>
      <c r="O60" s="83">
        <f ca="1" t="shared" si="68"/>
        <v>0.919166666666667</v>
      </c>
      <c r="P60" s="67" t="str">
        <f ca="1">IF(ISBLANK(A60)," ",IF(N60&gt;MASTER!$B$3/100,"SB",IF(N60&gt;MASTER!$B$4/100,"B",IF(N60&gt;MASTER!$B$5/100,"C","K"))))</f>
        <v>B</v>
      </c>
      <c r="Q60" s="67" t="str">
        <f ca="1">IF(ISBLANK(B60)," ",IF(O60&gt;MASTER!$B$3/100,"SB",IF(O60&gt;MASTER!$B$4/100,"B",IF(O60&gt;MASTER!$B$5/100,"C","K"))))</f>
        <v>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1</v>
      </c>
      <c r="AF60" s="67" t="str">
        <f ca="1" t="shared" si="13"/>
        <v>2023 01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0">
        <f ca="1">INDIRECT(ADDRESS(2+QUOTIENT(ROW()-2,COUNTA('Form Responses 1'!$1:$1)-4),1,,TRUE,"Form Responses 1"))</f>
        <v>45063.879604294</v>
      </c>
      <c r="B61" s="67" t="str">
        <f ca="1">INDIRECT(ADDRESS(2+QUOTIENT(ROW()-2,COUNTA('Form Responses 1'!$1:$1)-4),2,,TRUE,"Form Responses 1"))</f>
        <v>dwisuswianto1971@gmail.com</v>
      </c>
      <c r="C61" s="67" t="str">
        <f ca="1">INDIRECT(ADDRESS(2+QUOTIENT(ROW()-2,COUNTA('Form Responses 1'!$1:$1)-4),3,,TRUE,"Form Responses 1"))</f>
        <v>Dwi Suswianto</v>
      </c>
      <c r="D61" s="81">
        <f ca="1">INDIRECT(ADDRESS(2+QUOTIENT(ROW()-2,COUNTA('Form Responses 1'!$1:$1)-4),4,,TRUE,"Form Responses 1"))</f>
        <v>44928</v>
      </c>
      <c r="E61" s="82">
        <f ca="1" t="shared" si="0"/>
        <v>1</v>
      </c>
      <c r="F61" s="67" t="str">
        <f ca="1">IF(ISBLANK(A61)," ",INDIRECT(ADDRESS(1,5+MOD(ROW()-2,COUNTA('Form Responses 1'!$1:$1)-4),,TRUE,"Form Responses 1")))</f>
        <v>Wisma [Ruang Rapat/Pendopo]</v>
      </c>
      <c r="G61" s="67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Wisma</v>
      </c>
      <c r="I61" s="83" t="str">
        <f ca="1" t="shared" si="2"/>
        <v>CLEANING SERVICE</v>
      </c>
      <c r="J61" s="83">
        <f ca="1" t="array" ref="J61">IFERROR(INDEX(MASTER!B:B,MATCH(G61,MASTER!A:A,0))/100," ")</f>
        <v>0.95</v>
      </c>
      <c r="K61" s="67">
        <f ca="1" t="shared" si="3"/>
        <v>1</v>
      </c>
      <c r="L61" s="67" t="str">
        <f ca="1" t="shared" si="4"/>
        <v>2023 - WEEK 01</v>
      </c>
      <c r="M61" s="67" t="str">
        <f ca="1" t="shared" si="5"/>
        <v>2023 - MONTH 01</v>
      </c>
      <c r="N61" s="83">
        <f ca="1" t="shared" ref="N61:O61" si="69">IFERROR(AVERAGEIF(L:L,L61,$J:$J)," ")</f>
        <v>0.915</v>
      </c>
      <c r="O61" s="83">
        <f ca="1" t="shared" si="69"/>
        <v>0.919166666666667</v>
      </c>
      <c r="P61" s="67" t="str">
        <f ca="1">IF(ISBLANK(A61)," ",IF(N61&gt;MASTER!$B$3/100,"SB",IF(N61&gt;MASTER!$B$4/100,"B",IF(N61&gt;MASTER!$B$5/100,"C","K"))))</f>
        <v>B</v>
      </c>
      <c r="Q61" s="67" t="str">
        <f ca="1">IF(ISBLANK(B61)," ",IF(O61&gt;MASTER!$B$3/100,"SB",IF(O61&gt;MASTER!$B$4/100,"B",IF(O61&gt;MASTER!$B$5/100,"C","K"))))</f>
        <v>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1</v>
      </c>
      <c r="AF61" s="67" t="str">
        <f ca="1" t="shared" si="13"/>
        <v>2023 01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0">
        <f ca="1">INDIRECT(ADDRESS(2+QUOTIENT(ROW()-2,COUNTA('Form Responses 1'!$1:$1)-4),1,,TRUE,"Form Responses 1"))</f>
        <v>45063.879604294</v>
      </c>
      <c r="B62" s="67" t="str">
        <f ca="1">INDIRECT(ADDRESS(2+QUOTIENT(ROW()-2,COUNTA('Form Responses 1'!$1:$1)-4),2,,TRUE,"Form Responses 1"))</f>
        <v>dwisuswianto1971@gmail.com</v>
      </c>
      <c r="C62" s="67" t="str">
        <f ca="1">INDIRECT(ADDRESS(2+QUOTIENT(ROW()-2,COUNTA('Form Responses 1'!$1:$1)-4),3,,TRUE,"Form Responses 1"))</f>
        <v>Dwi Suswianto</v>
      </c>
      <c r="D62" s="81">
        <f ca="1">INDIRECT(ADDRESS(2+QUOTIENT(ROW()-2,COUNTA('Form Responses 1'!$1:$1)-4),4,,TRUE,"Form Responses 1"))</f>
        <v>44928</v>
      </c>
      <c r="E62" s="82">
        <f ca="1" t="shared" si="0"/>
        <v>1</v>
      </c>
      <c r="F62" s="67" t="str">
        <f ca="1">IF(ISBLANK(A62)," ",INDIRECT(ADDRESS(1,5+MOD(ROW()-2,COUNTA('Form Responses 1'!$1:$1)-4),,TRUE,"Form Responses 1")))</f>
        <v>Wisma [Gudang]</v>
      </c>
      <c r="G62" s="67" t="str">
        <f ca="1">IF(ISBLANK(A62)," ",INDIRECT(ADDRESS(MATCH(A62,'Form Responses 1'!A:A,0),5+MOD(ROW()-2,COUNTA('Form Responses 1'!$1:$1)-4),,TRUE,"Form Responses 1")))</f>
        <v>CUKUP BAIK</v>
      </c>
      <c r="H62" s="83" t="str">
        <f ca="1" t="shared" si="1"/>
        <v>Wisma</v>
      </c>
      <c r="I62" s="83" t="str">
        <f ca="1" t="shared" si="2"/>
        <v>CLEANING SERVICE</v>
      </c>
      <c r="J62" s="83">
        <f ca="1" t="array" ref="J62">IFERROR(INDEX(MASTER!B:B,MATCH(G62,MASTER!A:A,0))/100," ")</f>
        <v>0.89</v>
      </c>
      <c r="K62" s="67">
        <f ca="1" t="shared" si="3"/>
        <v>1</v>
      </c>
      <c r="L62" s="67" t="str">
        <f ca="1" t="shared" si="4"/>
        <v>2023 - WEEK 01</v>
      </c>
      <c r="M62" s="67" t="str">
        <f ca="1" t="shared" si="5"/>
        <v>2023 - MONTH 01</v>
      </c>
      <c r="N62" s="83">
        <f ca="1" t="shared" ref="N62:O62" si="70">IFERROR(AVERAGEIF(L:L,L62,$J:$J)," ")</f>
        <v>0.915</v>
      </c>
      <c r="O62" s="83">
        <f ca="1" t="shared" si="70"/>
        <v>0.919166666666667</v>
      </c>
      <c r="P62" s="67" t="str">
        <f ca="1">IF(ISBLANK(A62)," ",IF(N62&gt;MASTER!$B$3/100,"SB",IF(N62&gt;MASTER!$B$4/100,"B",IF(N62&gt;MASTER!$B$5/100,"C","K"))))</f>
        <v>B</v>
      </c>
      <c r="Q62" s="67" t="str">
        <f ca="1">IF(ISBLANK(B62)," ",IF(O62&gt;MASTER!$B$3/100,"SB",IF(O62&gt;MASTER!$B$4/100,"B",IF(O62&gt;MASTER!$B$5/100,"C","K"))))</f>
        <v>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1</v>
      </c>
      <c r="AF62" s="67" t="str">
        <f ca="1" t="shared" si="13"/>
        <v>2023 01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0">
        <f ca="1">INDIRECT(ADDRESS(2+QUOTIENT(ROW()-2,COUNTA('Form Responses 1'!$1:$1)-4),1,,TRUE,"Form Responses 1"))</f>
        <v>45063.879604294</v>
      </c>
      <c r="B63" s="67" t="str">
        <f ca="1">INDIRECT(ADDRESS(2+QUOTIENT(ROW()-2,COUNTA('Form Responses 1'!$1:$1)-4),2,,TRUE,"Form Responses 1"))</f>
        <v>dwisuswianto1971@gmail.com</v>
      </c>
      <c r="C63" s="67" t="str">
        <f ca="1">INDIRECT(ADDRESS(2+QUOTIENT(ROW()-2,COUNTA('Form Responses 1'!$1:$1)-4),3,,TRUE,"Form Responses 1"))</f>
        <v>Dwi Suswianto</v>
      </c>
      <c r="D63" s="81">
        <f ca="1">INDIRECT(ADDRESS(2+QUOTIENT(ROW()-2,COUNTA('Form Responses 1'!$1:$1)-4),4,,TRUE,"Form Responses 1"))</f>
        <v>44928</v>
      </c>
      <c r="E63" s="82">
        <f ca="1" t="shared" si="0"/>
        <v>1</v>
      </c>
      <c r="F63" s="67" t="str">
        <f ca="1">IF(ISBLANK(A63)," ",INDIRECT(ADDRESS(1,5+MOD(ROW()-2,COUNTA('Form Responses 1'!$1:$1)-4),,TRUE,"Form Responses 1")))</f>
        <v>Wisma [Ruang Genset]</v>
      </c>
      <c r="G63" s="67" t="str">
        <f ca="1">IF(ISBLANK(A63)," ",INDIRECT(ADDRESS(MATCH(A63,'Form Responses 1'!A:A,0),5+MOD(ROW()-2,COUNTA('Form Responses 1'!$1:$1)-4),,TRUE,"Form Responses 1")))</f>
        <v>CUKUP BAIK</v>
      </c>
      <c r="H63" s="83" t="str">
        <f ca="1" t="shared" si="1"/>
        <v>Wisma</v>
      </c>
      <c r="I63" s="83" t="str">
        <f ca="1" t="shared" si="2"/>
        <v>CLEANING SERVICE</v>
      </c>
      <c r="J63" s="83">
        <f ca="1" t="array" ref="J63">IFERROR(INDEX(MASTER!B:B,MATCH(G63,MASTER!A:A,0))/100," ")</f>
        <v>0.89</v>
      </c>
      <c r="K63" s="67">
        <f ca="1" t="shared" si="3"/>
        <v>1</v>
      </c>
      <c r="L63" s="67" t="str">
        <f ca="1" t="shared" si="4"/>
        <v>2023 - WEEK 01</v>
      </c>
      <c r="M63" s="67" t="str">
        <f ca="1" t="shared" si="5"/>
        <v>2023 - MONTH 01</v>
      </c>
      <c r="N63" s="83">
        <f ca="1" t="shared" ref="N63:O63" si="71">IFERROR(AVERAGEIF(L:L,L63,$J:$J)," ")</f>
        <v>0.915</v>
      </c>
      <c r="O63" s="83">
        <f ca="1" t="shared" si="71"/>
        <v>0.919166666666667</v>
      </c>
      <c r="P63" s="67" t="str">
        <f ca="1">IF(ISBLANK(A63)," ",IF(N63&gt;MASTER!$B$3/100,"SB",IF(N63&gt;MASTER!$B$4/100,"B",IF(N63&gt;MASTER!$B$5/100,"C","K"))))</f>
        <v>B</v>
      </c>
      <c r="Q63" s="67" t="str">
        <f ca="1">IF(ISBLANK(B63)," ",IF(O63&gt;MASTER!$B$3/100,"SB",IF(O63&gt;MASTER!$B$4/100,"B",IF(O63&gt;MASTER!$B$5/100,"C","K"))))</f>
        <v>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1</v>
      </c>
      <c r="AF63" s="67" t="str">
        <f ca="1" t="shared" si="13"/>
        <v>2023 01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0">
        <f ca="1">INDIRECT(ADDRESS(2+QUOTIENT(ROW()-2,COUNTA('Form Responses 1'!$1:$1)-4),1,,TRUE,"Form Responses 1"))</f>
        <v>45063.879604294</v>
      </c>
      <c r="B64" s="67" t="str">
        <f ca="1">INDIRECT(ADDRESS(2+QUOTIENT(ROW()-2,COUNTA('Form Responses 1'!$1:$1)-4),2,,TRUE,"Form Responses 1"))</f>
        <v>dwisuswianto1971@gmail.com</v>
      </c>
      <c r="C64" s="67" t="str">
        <f ca="1">INDIRECT(ADDRESS(2+QUOTIENT(ROW()-2,COUNTA('Form Responses 1'!$1:$1)-4),3,,TRUE,"Form Responses 1"))</f>
        <v>Dwi Suswianto</v>
      </c>
      <c r="D64" s="81">
        <f ca="1">INDIRECT(ADDRESS(2+QUOTIENT(ROW()-2,COUNTA('Form Responses 1'!$1:$1)-4),4,,TRUE,"Form Responses 1"))</f>
        <v>44928</v>
      </c>
      <c r="E64" s="82">
        <f ca="1" t="shared" si="0"/>
        <v>1</v>
      </c>
      <c r="F64" s="67" t="str">
        <f ca="1">IF(ISBLANK(A64)," ",INDIRECT(ADDRESS(1,5+MOD(ROW()-2,COUNTA('Form Responses 1'!$1:$1)-4),,TRUE,"Form Responses 1")))</f>
        <v>Wisma [Ruang Alat Meteorologi]</v>
      </c>
      <c r="G64" s="67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Wisma</v>
      </c>
      <c r="I64" s="83" t="str">
        <f ca="1" t="shared" si="2"/>
        <v>CLEANING SERVICE</v>
      </c>
      <c r="J64" s="83">
        <f ca="1" t="array" ref="J64">IFERROR(INDEX(MASTER!B:B,MATCH(G64,MASTER!A:A,0))/100," ")</f>
        <v>0.95</v>
      </c>
      <c r="K64" s="67">
        <f ca="1" t="shared" si="3"/>
        <v>1</v>
      </c>
      <c r="L64" s="67" t="str">
        <f ca="1" t="shared" si="4"/>
        <v>2023 - WEEK 01</v>
      </c>
      <c r="M64" s="67" t="str">
        <f ca="1" t="shared" si="5"/>
        <v>2023 - MONTH 01</v>
      </c>
      <c r="N64" s="83">
        <f ca="1" t="shared" ref="N64:O64" si="72">IFERROR(AVERAGEIF(L:L,L64,$J:$J)," ")</f>
        <v>0.915</v>
      </c>
      <c r="O64" s="83">
        <f ca="1" t="shared" si="72"/>
        <v>0.919166666666667</v>
      </c>
      <c r="P64" s="67" t="str">
        <f ca="1">IF(ISBLANK(A64)," ",IF(N64&gt;MASTER!$B$3/100,"SB",IF(N64&gt;MASTER!$B$4/100,"B",IF(N64&gt;MASTER!$B$5/100,"C","K"))))</f>
        <v>B</v>
      </c>
      <c r="Q64" s="67" t="str">
        <f ca="1">IF(ISBLANK(B64)," ",IF(O64&gt;MASTER!$B$3/100,"SB",IF(O64&gt;MASTER!$B$4/100,"B",IF(O64&gt;MASTER!$B$5/100,"C","K"))))</f>
        <v>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1</v>
      </c>
      <c r="AF64" s="67" t="str">
        <f ca="1" t="shared" si="13"/>
        <v>2023 01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0">
        <f ca="1">INDIRECT(ADDRESS(2+QUOTIENT(ROW()-2,COUNTA('Form Responses 1'!$1:$1)-4),1,,TRUE,"Form Responses 1"))</f>
        <v>45063.879604294</v>
      </c>
      <c r="B65" s="67" t="str">
        <f ca="1">INDIRECT(ADDRESS(2+QUOTIENT(ROW()-2,COUNTA('Form Responses 1'!$1:$1)-4),2,,TRUE,"Form Responses 1"))</f>
        <v>dwisuswianto1971@gmail.com</v>
      </c>
      <c r="C65" s="67" t="str">
        <f ca="1">INDIRECT(ADDRESS(2+QUOTIENT(ROW()-2,COUNTA('Form Responses 1'!$1:$1)-4),3,,TRUE,"Form Responses 1"))</f>
        <v>Dwi Suswianto</v>
      </c>
      <c r="D65" s="81">
        <f ca="1">INDIRECT(ADDRESS(2+QUOTIENT(ROW()-2,COUNTA('Form Responses 1'!$1:$1)-4),4,,TRUE,"Form Responses 1"))</f>
        <v>44928</v>
      </c>
      <c r="E65" s="82">
        <f ca="1" t="shared" si="0"/>
        <v>1</v>
      </c>
      <c r="F65" s="67" t="str">
        <f ca="1">IF(ISBLANK(A65)," ",INDIRECT(ADDRESS(1,5+MOD(ROW()-2,COUNTA('Form Responses 1'!$1:$1)-4),,TRUE,"Form Responses 1")))</f>
        <v>Wisma [Ruang Kerja]</v>
      </c>
      <c r="G65" s="67" t="str">
        <f ca="1">IF(ISBLANK(A65)," ",INDIRECT(ADDRESS(MATCH(A65,'Form Responses 1'!A:A,0),5+MOD(ROW()-2,COUNTA('Form Responses 1'!$1:$1)-4),,TRUE,"Form Responses 1")))</f>
        <v>BAIK</v>
      </c>
      <c r="H65" s="83" t="str">
        <f ca="1" t="shared" si="1"/>
        <v>Wisma</v>
      </c>
      <c r="I65" s="83" t="str">
        <f ca="1" t="shared" si="2"/>
        <v>CLEANING SERVICE</v>
      </c>
      <c r="J65" s="83">
        <f ca="1" t="array" ref="J65">IFERROR(INDEX(MASTER!B:B,MATCH(G65,MASTER!A:A,0))/100," ")</f>
        <v>0.95</v>
      </c>
      <c r="K65" s="67">
        <f ca="1" t="shared" si="3"/>
        <v>1</v>
      </c>
      <c r="L65" s="67" t="str">
        <f ca="1" t="shared" si="4"/>
        <v>2023 - WEEK 01</v>
      </c>
      <c r="M65" s="67" t="str">
        <f ca="1" t="shared" si="5"/>
        <v>2023 - MONTH 01</v>
      </c>
      <c r="N65" s="83">
        <f ca="1" t="shared" ref="N65:O65" si="73">IFERROR(AVERAGEIF(L:L,L65,$J:$J)," ")</f>
        <v>0.915</v>
      </c>
      <c r="O65" s="83">
        <f ca="1" t="shared" si="73"/>
        <v>0.919166666666667</v>
      </c>
      <c r="P65" s="67" t="str">
        <f ca="1">IF(ISBLANK(A65)," ",IF(N65&gt;MASTER!$B$3/100,"SB",IF(N65&gt;MASTER!$B$4/100,"B",IF(N65&gt;MASTER!$B$5/100,"C","K"))))</f>
        <v>B</v>
      </c>
      <c r="Q65" s="67" t="str">
        <f ca="1">IF(ISBLANK(B65)," ",IF(O65&gt;MASTER!$B$3/100,"SB",IF(O65&gt;MASTER!$B$4/100,"B",IF(O65&gt;MASTER!$B$5/100,"C","K"))))</f>
        <v>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1</v>
      </c>
      <c r="AF65" s="67" t="str">
        <f ca="1" t="shared" si="13"/>
        <v>2023 01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0">
        <f ca="1">INDIRECT(ADDRESS(2+QUOTIENT(ROW()-2,COUNTA('Form Responses 1'!$1:$1)-4),1,,TRUE,"Form Responses 1"))</f>
        <v>45063.879604294</v>
      </c>
      <c r="B66" s="67" t="str">
        <f ca="1">INDIRECT(ADDRESS(2+QUOTIENT(ROW()-2,COUNTA('Form Responses 1'!$1:$1)-4),2,,TRUE,"Form Responses 1"))</f>
        <v>dwisuswianto1971@gmail.com</v>
      </c>
      <c r="C66" s="67" t="str">
        <f ca="1">INDIRECT(ADDRESS(2+QUOTIENT(ROW()-2,COUNTA('Form Responses 1'!$1:$1)-4),3,,TRUE,"Form Responses 1"))</f>
        <v>Dwi Suswianto</v>
      </c>
      <c r="D66" s="81">
        <f ca="1">INDIRECT(ADDRESS(2+QUOTIENT(ROW()-2,COUNTA('Form Responses 1'!$1:$1)-4),4,,TRUE,"Form Responses 1"))</f>
        <v>44928</v>
      </c>
      <c r="E66" s="82">
        <f ca="1" t="shared" si="0"/>
        <v>1</v>
      </c>
      <c r="F66" s="67" t="str">
        <f ca="1">IF(ISBLANK(A66)," ",INDIRECT(ADDRESS(1,5+MOD(ROW()-2,COUNTA('Form Responses 1'!$1:$1)-4),,TRUE,"Form Responses 1")))</f>
        <v>Wisma [Pantry]</v>
      </c>
      <c r="G66" s="67" t="str">
        <f ca="1">IF(ISBLANK(A66)," ",INDIRECT(ADDRESS(MATCH(A66,'Form Responses 1'!A:A,0),5+MOD(ROW()-2,COUNTA('Form Responses 1'!$1:$1)-4),,TRUE,"Form Responses 1")))</f>
        <v>CUKUP BAIK</v>
      </c>
      <c r="H66" s="83" t="str">
        <f ca="1" t="shared" si="1"/>
        <v>Wisma</v>
      </c>
      <c r="I66" s="83" t="str">
        <f ca="1" t="shared" si="2"/>
        <v>CLEANING SERVICE</v>
      </c>
      <c r="J66" s="83">
        <f ca="1" t="array" ref="J66">IFERROR(INDEX(MASTER!B:B,MATCH(G66,MASTER!A:A,0))/100," ")</f>
        <v>0.89</v>
      </c>
      <c r="K66" s="67">
        <f ca="1" t="shared" si="3"/>
        <v>1</v>
      </c>
      <c r="L66" s="67" t="str">
        <f ca="1" t="shared" si="4"/>
        <v>2023 - WEEK 01</v>
      </c>
      <c r="M66" s="67" t="str">
        <f ca="1" t="shared" si="5"/>
        <v>2023 - MONTH 01</v>
      </c>
      <c r="N66" s="83">
        <f ca="1" t="shared" ref="N66:O66" si="74">IFERROR(AVERAGEIF(L:L,L66,$J:$J)," ")</f>
        <v>0.915</v>
      </c>
      <c r="O66" s="83">
        <f ca="1" t="shared" si="74"/>
        <v>0.919166666666667</v>
      </c>
      <c r="P66" s="67" t="str">
        <f ca="1">IF(ISBLANK(A66)," ",IF(N66&gt;MASTER!$B$3/100,"SB",IF(N66&gt;MASTER!$B$4/100,"B",IF(N66&gt;MASTER!$B$5/100,"C","K"))))</f>
        <v>B</v>
      </c>
      <c r="Q66" s="67" t="str">
        <f ca="1">IF(ISBLANK(B66)," ",IF(O66&gt;MASTER!$B$3/100,"SB",IF(O66&gt;MASTER!$B$4/100,"B",IF(O66&gt;MASTER!$B$5/100,"C","K"))))</f>
        <v>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1</v>
      </c>
      <c r="AF66" s="67" t="str">
        <f ca="1" t="shared" si="13"/>
        <v>2023 01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0">
        <f ca="1">INDIRECT(ADDRESS(2+QUOTIENT(ROW()-2,COUNTA('Form Responses 1'!$1:$1)-4),1,,TRUE,"Form Responses 1"))</f>
        <v>45063.879604294</v>
      </c>
      <c r="B67" s="67" t="str">
        <f ca="1">INDIRECT(ADDRESS(2+QUOTIENT(ROW()-2,COUNTA('Form Responses 1'!$1:$1)-4),2,,TRUE,"Form Responses 1"))</f>
        <v>dwisuswianto1971@gmail.com</v>
      </c>
      <c r="C67" s="67" t="str">
        <f ca="1">INDIRECT(ADDRESS(2+QUOTIENT(ROW()-2,COUNTA('Form Responses 1'!$1:$1)-4),3,,TRUE,"Form Responses 1"))</f>
        <v>Dwi Suswianto</v>
      </c>
      <c r="D67" s="81">
        <f ca="1">INDIRECT(ADDRESS(2+QUOTIENT(ROW()-2,COUNTA('Form Responses 1'!$1:$1)-4),4,,TRUE,"Form Responses 1"))</f>
        <v>44928</v>
      </c>
      <c r="E67" s="82">
        <f ca="1" t="shared" si="0"/>
        <v>1</v>
      </c>
      <c r="F67" s="67" t="str">
        <f ca="1">IF(ISBLANK(A67)," ",INDIRECT(ADDRESS(1,5+MOD(ROW()-2,COUNTA('Form Responses 1'!$1:$1)-4),,TRUE,"Form Responses 1")))</f>
        <v>Wisma [Musholla]</v>
      </c>
      <c r="G67" s="67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Wisma</v>
      </c>
      <c r="I67" s="83" t="str">
        <f ca="1" t="shared" si="2"/>
        <v>CLEANING SERVICE</v>
      </c>
      <c r="J67" s="83">
        <f ca="1" t="array" ref="J67">IFERROR(INDEX(MASTER!B:B,MATCH(G67,MASTER!A:A,0))/100," ")</f>
        <v>0.95</v>
      </c>
      <c r="K67" s="67">
        <f ca="1" t="shared" si="3"/>
        <v>1</v>
      </c>
      <c r="L67" s="67" t="str">
        <f ca="1" t="shared" si="4"/>
        <v>2023 - WEEK 01</v>
      </c>
      <c r="M67" s="67" t="str">
        <f ca="1" t="shared" si="5"/>
        <v>2023 - MONTH 01</v>
      </c>
      <c r="N67" s="83">
        <f ca="1" t="shared" ref="N67:O67" si="75">IFERROR(AVERAGEIF(L:L,L67,$J:$J)," ")</f>
        <v>0.915</v>
      </c>
      <c r="O67" s="83">
        <f ca="1" t="shared" si="75"/>
        <v>0.919166666666667</v>
      </c>
      <c r="P67" s="67" t="str">
        <f ca="1">IF(ISBLANK(A67)," ",IF(N67&gt;MASTER!$B$3/100,"SB",IF(N67&gt;MASTER!$B$4/100,"B",IF(N67&gt;MASTER!$B$5/100,"C","K"))))</f>
        <v>B</v>
      </c>
      <c r="Q67" s="67" t="str">
        <f ca="1">IF(ISBLANK(B67)," ",IF(O67&gt;MASTER!$B$3/100,"SB",IF(O67&gt;MASTER!$B$4/100,"B",IF(O67&gt;MASTER!$B$5/100,"C","K"))))</f>
        <v>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1</v>
      </c>
      <c r="AF67" s="67" t="str">
        <f ca="1" t="shared" si="13"/>
        <v>2023 01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0">
        <f ca="1">INDIRECT(ADDRESS(2+QUOTIENT(ROW()-2,COUNTA('Form Responses 1'!$1:$1)-4),1,,TRUE,"Form Responses 1"))</f>
        <v>45063.879604294</v>
      </c>
      <c r="B68" s="67" t="str">
        <f ca="1">INDIRECT(ADDRESS(2+QUOTIENT(ROW()-2,COUNTA('Form Responses 1'!$1:$1)-4),2,,TRUE,"Form Responses 1"))</f>
        <v>dwisuswianto1971@gmail.com</v>
      </c>
      <c r="C68" s="67" t="str">
        <f ca="1">INDIRECT(ADDRESS(2+QUOTIENT(ROW()-2,COUNTA('Form Responses 1'!$1:$1)-4),3,,TRUE,"Form Responses 1"))</f>
        <v>Dwi Suswianto</v>
      </c>
      <c r="D68" s="81">
        <f ca="1">INDIRECT(ADDRESS(2+QUOTIENT(ROW()-2,COUNTA('Form Responses 1'!$1:$1)-4),4,,TRUE,"Form Responses 1"))</f>
        <v>44928</v>
      </c>
      <c r="E68" s="82">
        <f ca="1" t="shared" si="0"/>
        <v>1</v>
      </c>
      <c r="F68" s="67" t="str">
        <f ca="1">IF(ISBLANK(A68)," ",INDIRECT(ADDRESS(1,5+MOD(ROW()-2,COUNTA('Form Responses 1'!$1:$1)-4),,TRUE,"Form Responses 1")))</f>
        <v>Wisma [Toilet Pria / Wanita]</v>
      </c>
      <c r="G68" s="67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Wisma</v>
      </c>
      <c r="I68" s="83" t="str">
        <f ca="1" t="shared" si="2"/>
        <v>CLEANING SERVICE</v>
      </c>
      <c r="J68" s="83">
        <f ca="1" t="array" ref="J68">IFERROR(INDEX(MASTER!B:B,MATCH(G68,MASTER!A:A,0))/100," ")</f>
        <v>0.95</v>
      </c>
      <c r="K68" s="67">
        <f ca="1" t="shared" si="3"/>
        <v>1</v>
      </c>
      <c r="L68" s="67" t="str">
        <f ca="1" t="shared" si="4"/>
        <v>2023 - WEEK 01</v>
      </c>
      <c r="M68" s="67" t="str">
        <f ca="1" t="shared" si="5"/>
        <v>2023 - MONTH 01</v>
      </c>
      <c r="N68" s="83">
        <f ca="1" t="shared" ref="N68:O68" si="76">IFERROR(AVERAGEIF(L:L,L68,$J:$J)," ")</f>
        <v>0.915</v>
      </c>
      <c r="O68" s="83">
        <f ca="1" t="shared" si="76"/>
        <v>0.919166666666667</v>
      </c>
      <c r="P68" s="67" t="str">
        <f ca="1">IF(ISBLANK(A68)," ",IF(N68&gt;MASTER!$B$3/100,"SB",IF(N68&gt;MASTER!$B$4/100,"B",IF(N68&gt;MASTER!$B$5/100,"C","K"))))</f>
        <v>B</v>
      </c>
      <c r="Q68" s="67" t="str">
        <f ca="1">IF(ISBLANK(B68)," ",IF(O68&gt;MASTER!$B$3/100,"SB",IF(O68&gt;MASTER!$B$4/100,"B",IF(O68&gt;MASTER!$B$5/100,"C","K"))))</f>
        <v>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1</v>
      </c>
      <c r="AF68" s="67" t="str">
        <f ca="1" t="shared" si="13"/>
        <v>2023 01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0">
        <f ca="1">INDIRECT(ADDRESS(2+QUOTIENT(ROW()-2,COUNTA('Form Responses 1'!$1:$1)-4),1,,TRUE,"Form Responses 1"))</f>
        <v>45063.879604294</v>
      </c>
      <c r="B69" s="67" t="str">
        <f ca="1">INDIRECT(ADDRESS(2+QUOTIENT(ROW()-2,COUNTA('Form Responses 1'!$1:$1)-4),2,,TRUE,"Form Responses 1"))</f>
        <v>dwisuswianto1971@gmail.com</v>
      </c>
      <c r="C69" s="67" t="str">
        <f ca="1">INDIRECT(ADDRESS(2+QUOTIENT(ROW()-2,COUNTA('Form Responses 1'!$1:$1)-4),3,,TRUE,"Form Responses 1"))</f>
        <v>Dwi Suswianto</v>
      </c>
      <c r="D69" s="81">
        <f ca="1">INDIRECT(ADDRESS(2+QUOTIENT(ROW()-2,COUNTA('Form Responses 1'!$1:$1)-4),4,,TRUE,"Form Responses 1"))</f>
        <v>44928</v>
      </c>
      <c r="E69" s="82">
        <f ca="1" t="shared" si="0"/>
        <v>1</v>
      </c>
      <c r="F69" s="67" t="str">
        <f ca="1">IF(ISBLANK(A69)," ",INDIRECT(ADDRESS(1,5+MOD(ROW()-2,COUNTA('Form Responses 1'!$1:$1)-4),,TRUE,"Form Responses 1")))</f>
        <v>Halaman Wisma [Taman ]</v>
      </c>
      <c r="G69" s="67" t="str">
        <f ca="1">IF(ISBLANK(A69)," ",INDIRECT(ADDRESS(MATCH(A69,'Form Responses 1'!A:A,0),5+MOD(ROW()-2,COUNTA('Form Responses 1'!$1:$1)-4),,TRUE,"Form Responses 1")))</f>
        <v>CUKUP BAIK</v>
      </c>
      <c r="H69" s="83" t="str">
        <f ca="1" t="shared" si="1"/>
        <v>Halaman Wisma</v>
      </c>
      <c r="I69" s="83" t="str">
        <f ca="1" t="shared" si="2"/>
        <v>CLEANING SERVICE</v>
      </c>
      <c r="J69" s="83">
        <f ca="1" t="array" ref="J69">IFERROR(INDEX(MASTER!B:B,MATCH(G69,MASTER!A:A,0))/100," ")</f>
        <v>0.89</v>
      </c>
      <c r="K69" s="67">
        <f ca="1" t="shared" si="3"/>
        <v>1</v>
      </c>
      <c r="L69" s="67" t="str">
        <f ca="1" t="shared" si="4"/>
        <v>2023 - WEEK 01</v>
      </c>
      <c r="M69" s="67" t="str">
        <f ca="1" t="shared" si="5"/>
        <v>2023 - MONTH 01</v>
      </c>
      <c r="N69" s="83">
        <f ca="1" t="shared" ref="N69:O69" si="77">IFERROR(AVERAGEIF(L:L,L69,$J:$J)," ")</f>
        <v>0.915</v>
      </c>
      <c r="O69" s="83">
        <f ca="1" t="shared" si="77"/>
        <v>0.919166666666667</v>
      </c>
      <c r="P69" s="67" t="str">
        <f ca="1">IF(ISBLANK(A69)," ",IF(N69&gt;MASTER!$B$3/100,"SB",IF(N69&gt;MASTER!$B$4/100,"B",IF(N69&gt;MASTER!$B$5/100,"C","K"))))</f>
        <v>B</v>
      </c>
      <c r="Q69" s="67" t="str">
        <f ca="1">IF(ISBLANK(B69)," ",IF(O69&gt;MASTER!$B$3/100,"SB",IF(O69&gt;MASTER!$B$4/100,"B",IF(O69&gt;MASTER!$B$5/100,"C","K"))))</f>
        <v>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1</v>
      </c>
      <c r="AF69" s="67" t="str">
        <f ca="1" t="shared" si="13"/>
        <v>2023 01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0">
        <f ca="1">INDIRECT(ADDRESS(2+QUOTIENT(ROW()-2,COUNTA('Form Responses 1'!$1:$1)-4),1,,TRUE,"Form Responses 1"))</f>
        <v>45063.879604294</v>
      </c>
      <c r="B70" s="67" t="str">
        <f ca="1">INDIRECT(ADDRESS(2+QUOTIENT(ROW()-2,COUNTA('Form Responses 1'!$1:$1)-4),2,,TRUE,"Form Responses 1"))</f>
        <v>dwisuswianto1971@gmail.com</v>
      </c>
      <c r="C70" s="67" t="str">
        <f ca="1">INDIRECT(ADDRESS(2+QUOTIENT(ROW()-2,COUNTA('Form Responses 1'!$1:$1)-4),3,,TRUE,"Form Responses 1"))</f>
        <v>Dwi Suswianto</v>
      </c>
      <c r="D70" s="81">
        <f ca="1">INDIRECT(ADDRESS(2+QUOTIENT(ROW()-2,COUNTA('Form Responses 1'!$1:$1)-4),4,,TRUE,"Form Responses 1"))</f>
        <v>44928</v>
      </c>
      <c r="E70" s="82">
        <f ca="1" t="shared" si="0"/>
        <v>1</v>
      </c>
      <c r="F70" s="67" t="str">
        <f ca="1">IF(ISBLANK(A70)," ",INDIRECT(ADDRESS(1,5+MOD(ROW()-2,COUNTA('Form Responses 1'!$1:$1)-4),,TRUE,"Form Responses 1")))</f>
        <v>Halaman Wisma [Pos Satpam]</v>
      </c>
      <c r="G70" s="67" t="str">
        <f ca="1">IF(ISBLANK(A70)," ",INDIRECT(ADDRESS(MATCH(A70,'Form Responses 1'!A:A,0),5+MOD(ROW()-2,COUNTA('Form Responses 1'!$1:$1)-4),,TRUE,"Form Responses 1")))</f>
        <v>CUKUP BAIK</v>
      </c>
      <c r="H70" s="83" t="str">
        <f ca="1" t="shared" si="1"/>
        <v>Halaman Wisma</v>
      </c>
      <c r="I70" s="83" t="str">
        <f ca="1" t="shared" si="2"/>
        <v>CLEANING SERVICE</v>
      </c>
      <c r="J70" s="83">
        <f ca="1" t="array" ref="J70">IFERROR(INDEX(MASTER!B:B,MATCH(G70,MASTER!A:A,0))/100," ")</f>
        <v>0.89</v>
      </c>
      <c r="K70" s="67">
        <f ca="1" t="shared" si="3"/>
        <v>1</v>
      </c>
      <c r="L70" s="67" t="str">
        <f ca="1" t="shared" si="4"/>
        <v>2023 - WEEK 01</v>
      </c>
      <c r="M70" s="67" t="str">
        <f ca="1" t="shared" si="5"/>
        <v>2023 - MONTH 01</v>
      </c>
      <c r="N70" s="83">
        <f ca="1" t="shared" ref="N70:O70" si="78">IFERROR(AVERAGEIF(L:L,L70,$J:$J)," ")</f>
        <v>0.915</v>
      </c>
      <c r="O70" s="83">
        <f ca="1" t="shared" si="78"/>
        <v>0.919166666666667</v>
      </c>
      <c r="P70" s="67" t="str">
        <f ca="1">IF(ISBLANK(A70)," ",IF(N70&gt;MASTER!$B$3/100,"SB",IF(N70&gt;MASTER!$B$4/100,"B",IF(N70&gt;MASTER!$B$5/100,"C","K"))))</f>
        <v>B</v>
      </c>
      <c r="Q70" s="67" t="str">
        <f ca="1">IF(ISBLANK(B70)," ",IF(O70&gt;MASTER!$B$3/100,"SB",IF(O70&gt;MASTER!$B$4/100,"B",IF(O70&gt;MASTER!$B$5/100,"C","K"))))</f>
        <v>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1</v>
      </c>
      <c r="AF70" s="67" t="str">
        <f ca="1" t="shared" si="13"/>
        <v>2023 01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0">
        <f ca="1">INDIRECT(ADDRESS(2+QUOTIENT(ROW()-2,COUNTA('Form Responses 1'!$1:$1)-4),1,,TRUE,"Form Responses 1"))</f>
        <v>45063.879604294</v>
      </c>
      <c r="B71" s="67" t="str">
        <f ca="1">INDIRECT(ADDRESS(2+QUOTIENT(ROW()-2,COUNTA('Form Responses 1'!$1:$1)-4),2,,TRUE,"Form Responses 1"))</f>
        <v>dwisuswianto1971@gmail.com</v>
      </c>
      <c r="C71" s="67" t="str">
        <f ca="1">INDIRECT(ADDRESS(2+QUOTIENT(ROW()-2,COUNTA('Form Responses 1'!$1:$1)-4),3,,TRUE,"Form Responses 1"))</f>
        <v>Dwi Suswianto</v>
      </c>
      <c r="D71" s="81">
        <f ca="1">INDIRECT(ADDRESS(2+QUOTIENT(ROW()-2,COUNTA('Form Responses 1'!$1:$1)-4),4,,TRUE,"Form Responses 1"))</f>
        <v>44928</v>
      </c>
      <c r="E71" s="82">
        <f ca="1" t="shared" si="0"/>
        <v>1</v>
      </c>
      <c r="F71" s="67" t="str">
        <f ca="1">IF(ISBLANK(A71)," ",INDIRECT(ADDRESS(1,5+MOD(ROW()-2,COUNTA('Form Responses 1'!$1:$1)-4),,TRUE,"Form Responses 1")))</f>
        <v>Halaman Wisma [Halaman Utama Depan]</v>
      </c>
      <c r="G71" s="67" t="str">
        <f ca="1">IF(ISBLANK(A71)," ",INDIRECT(ADDRESS(MATCH(A71,'Form Responses 1'!A:A,0),5+MOD(ROW()-2,COUNTA('Form Responses 1'!$1:$1)-4),,TRUE,"Form Responses 1")))</f>
        <v>BAIK</v>
      </c>
      <c r="H71" s="83" t="str">
        <f ca="1" t="shared" si="1"/>
        <v>Halaman Wisma</v>
      </c>
      <c r="I71" s="83" t="str">
        <f ca="1" t="shared" si="2"/>
        <v>CLEANING SERVICE</v>
      </c>
      <c r="J71" s="83">
        <f ca="1" t="array" ref="J71">IFERROR(INDEX(MASTER!B:B,MATCH(G71,MASTER!A:A,0))/100," ")</f>
        <v>0.95</v>
      </c>
      <c r="K71" s="67">
        <f ca="1" t="shared" si="3"/>
        <v>1</v>
      </c>
      <c r="L71" s="67" t="str">
        <f ca="1" t="shared" si="4"/>
        <v>2023 - WEEK 01</v>
      </c>
      <c r="M71" s="67" t="str">
        <f ca="1" t="shared" si="5"/>
        <v>2023 - MONTH 01</v>
      </c>
      <c r="N71" s="83">
        <f ca="1" t="shared" ref="N71:O71" si="79">IFERROR(AVERAGEIF(L:L,L71,$J:$J)," ")</f>
        <v>0.915</v>
      </c>
      <c r="O71" s="83">
        <f ca="1" t="shared" si="79"/>
        <v>0.919166666666667</v>
      </c>
      <c r="P71" s="67" t="str">
        <f ca="1">IF(ISBLANK(A71)," ",IF(N71&gt;MASTER!$B$3/100,"SB",IF(N71&gt;MASTER!$B$4/100,"B",IF(N71&gt;MASTER!$B$5/100,"C","K"))))</f>
        <v>B</v>
      </c>
      <c r="Q71" s="67" t="str">
        <f ca="1">IF(ISBLANK(B71)," ",IF(O71&gt;MASTER!$B$3/100,"SB",IF(O71&gt;MASTER!$B$4/100,"B",IF(O71&gt;MASTER!$B$5/100,"C","K"))))</f>
        <v>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1</v>
      </c>
      <c r="AF71" s="67" t="str">
        <f ca="1" t="shared" si="13"/>
        <v>2023 01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0">
        <f ca="1">INDIRECT(ADDRESS(2+QUOTIENT(ROW()-2,COUNTA('Form Responses 1'!$1:$1)-4),1,,TRUE,"Form Responses 1"))</f>
        <v>45063.879604294</v>
      </c>
      <c r="B72" s="67" t="str">
        <f ca="1">INDIRECT(ADDRESS(2+QUOTIENT(ROW()-2,COUNTA('Form Responses 1'!$1:$1)-4),2,,TRUE,"Form Responses 1"))</f>
        <v>dwisuswianto1971@gmail.com</v>
      </c>
      <c r="C72" s="67" t="str">
        <f ca="1">INDIRECT(ADDRESS(2+QUOTIENT(ROW()-2,COUNTA('Form Responses 1'!$1:$1)-4),3,,TRUE,"Form Responses 1"))</f>
        <v>Dwi Suswianto</v>
      </c>
      <c r="D72" s="81">
        <f ca="1">INDIRECT(ADDRESS(2+QUOTIENT(ROW()-2,COUNTA('Form Responses 1'!$1:$1)-4),4,,TRUE,"Form Responses 1"))</f>
        <v>44928</v>
      </c>
      <c r="E72" s="82">
        <f ca="1" t="shared" si="0"/>
        <v>1</v>
      </c>
      <c r="F72" s="67" t="str">
        <f ca="1">IF(ISBLANK(A72)," ",INDIRECT(ADDRESS(1,5+MOD(ROW()-2,COUNTA('Form Responses 1'!$1:$1)-4),,TRUE,"Form Responses 1")))</f>
        <v>Halaman Wisma [Halaman Samping Dan Belakang]</v>
      </c>
      <c r="G72" s="67" t="str">
        <f ca="1">IF(ISBLANK(A72)," ",INDIRECT(ADDRESS(MATCH(A72,'Form Responses 1'!A:A,0),5+MOD(ROW()-2,COUNTA('Form Responses 1'!$1:$1)-4),,TRUE,"Form Responses 1")))</f>
        <v>CUKUP BAIK</v>
      </c>
      <c r="H72" s="83" t="str">
        <f ca="1" t="shared" si="1"/>
        <v>Halaman Wisma</v>
      </c>
      <c r="I72" s="83" t="str">
        <f ca="1" t="shared" si="2"/>
        <v>CLEANING SERVICE</v>
      </c>
      <c r="J72" s="83">
        <f ca="1" t="array" ref="J72">IFERROR(INDEX(MASTER!B:B,MATCH(G72,MASTER!A:A,0))/100," ")</f>
        <v>0.89</v>
      </c>
      <c r="K72" s="67">
        <f ca="1" t="shared" si="3"/>
        <v>1</v>
      </c>
      <c r="L72" s="67" t="str">
        <f ca="1" t="shared" si="4"/>
        <v>2023 - WEEK 01</v>
      </c>
      <c r="M72" s="67" t="str">
        <f ca="1" t="shared" si="5"/>
        <v>2023 - MONTH 01</v>
      </c>
      <c r="N72" s="83">
        <f ca="1" t="shared" ref="N72:O72" si="80">IFERROR(AVERAGEIF(L:L,L72,$J:$J)," ")</f>
        <v>0.915</v>
      </c>
      <c r="O72" s="83">
        <f ca="1" t="shared" si="80"/>
        <v>0.919166666666667</v>
      </c>
      <c r="P72" s="67" t="str">
        <f ca="1">IF(ISBLANK(A72)," ",IF(N72&gt;MASTER!$B$3/100,"SB",IF(N72&gt;MASTER!$B$4/100,"B",IF(N72&gt;MASTER!$B$5/100,"C","K"))))</f>
        <v>B</v>
      </c>
      <c r="Q72" s="67" t="str">
        <f ca="1">IF(ISBLANK(B72)," ",IF(O72&gt;MASTER!$B$3/100,"SB",IF(O72&gt;MASTER!$B$4/100,"B",IF(O72&gt;MASTER!$B$5/100,"C","K"))))</f>
        <v>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1</v>
      </c>
      <c r="AF72" s="67" t="str">
        <f ca="1" t="shared" si="13"/>
        <v>2023 01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0">
        <f ca="1">INDIRECT(ADDRESS(2+QUOTIENT(ROW()-2,COUNTA('Form Responses 1'!$1:$1)-4),1,,TRUE,"Form Responses 1"))</f>
        <v>45063.879604294</v>
      </c>
      <c r="B73" s="67" t="str">
        <f ca="1">INDIRECT(ADDRESS(2+QUOTIENT(ROW()-2,COUNTA('Form Responses 1'!$1:$1)-4),2,,TRUE,"Form Responses 1"))</f>
        <v>dwisuswianto1971@gmail.com</v>
      </c>
      <c r="C73" s="67" t="str">
        <f ca="1">INDIRECT(ADDRESS(2+QUOTIENT(ROW()-2,COUNTA('Form Responses 1'!$1:$1)-4),3,,TRUE,"Form Responses 1"))</f>
        <v>Dwi Suswianto</v>
      </c>
      <c r="D73" s="81">
        <f ca="1">INDIRECT(ADDRESS(2+QUOTIENT(ROW()-2,COUNTA('Form Responses 1'!$1:$1)-4),4,,TRUE,"Form Responses 1"))</f>
        <v>44928</v>
      </c>
      <c r="E73" s="82">
        <f ca="1" t="shared" si="0"/>
        <v>1</v>
      </c>
      <c r="F73" s="67" t="str">
        <f ca="1">IF(ISBLANK(A73)," ",INDIRECT(ADDRESS(1,5+MOD(ROW()-2,COUNTA('Form Responses 1'!$1:$1)-4),,TRUE,"Form Responses 1")))</f>
        <v>Halaman Wisma [Tps]</v>
      </c>
      <c r="G73" s="67" t="str">
        <f ca="1">IF(ISBLANK(A73)," ",INDIRECT(ADDRESS(MATCH(A73,'Form Responses 1'!A:A,0),5+MOD(ROW()-2,COUNTA('Form Responses 1'!$1:$1)-4),,TRUE,"Form Responses 1")))</f>
        <v>CUKUP BAIK</v>
      </c>
      <c r="H73" s="83" t="str">
        <f ca="1" t="shared" si="1"/>
        <v>Halaman Wisma</v>
      </c>
      <c r="I73" s="83" t="str">
        <f ca="1" t="shared" si="2"/>
        <v>CLEANING SERVICE</v>
      </c>
      <c r="J73" s="83">
        <f ca="1" t="array" ref="J73">IFERROR(INDEX(MASTER!B:B,MATCH(G73,MASTER!A:A,0))/100," ")</f>
        <v>0.89</v>
      </c>
      <c r="K73" s="67">
        <f ca="1" t="shared" si="3"/>
        <v>1</v>
      </c>
      <c r="L73" s="67" t="str">
        <f ca="1" t="shared" si="4"/>
        <v>2023 - WEEK 01</v>
      </c>
      <c r="M73" s="67" t="str">
        <f ca="1" t="shared" si="5"/>
        <v>2023 - MONTH 01</v>
      </c>
      <c r="N73" s="83">
        <f ca="1" t="shared" ref="N73:O73" si="81">IFERROR(AVERAGEIF(L:L,L73,$J:$J)," ")</f>
        <v>0.915</v>
      </c>
      <c r="O73" s="83">
        <f ca="1" t="shared" si="81"/>
        <v>0.919166666666667</v>
      </c>
      <c r="P73" s="67" t="str">
        <f ca="1">IF(ISBLANK(A73)," ",IF(N73&gt;MASTER!$B$3/100,"SB",IF(N73&gt;MASTER!$B$4/100,"B",IF(N73&gt;MASTER!$B$5/100,"C","K"))))</f>
        <v>B</v>
      </c>
      <c r="Q73" s="67" t="str">
        <f ca="1">IF(ISBLANK(B73)," ",IF(O73&gt;MASTER!$B$3/100,"SB",IF(O73&gt;MASTER!$B$4/100,"B",IF(O73&gt;MASTER!$B$5/100,"C","K"))))</f>
        <v>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1</v>
      </c>
      <c r="AF73" s="67" t="str">
        <f ca="1" t="shared" si="13"/>
        <v>2023 01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0">
        <f ca="1">INDIRECT(ADDRESS(2+QUOTIENT(ROW()-2,COUNTA('Form Responses 1'!$1:$1)-4),1,,TRUE,"Form Responses 1"))</f>
        <v>45063.8809621759</v>
      </c>
      <c r="B74" s="67" t="str">
        <f ca="1">INDIRECT(ADDRESS(2+QUOTIENT(ROW()-2,COUNTA('Form Responses 1'!$1:$1)-4),2,,TRUE,"Form Responses 1"))</f>
        <v>dwisuswianto1971@gmail.com</v>
      </c>
      <c r="C74" s="67" t="str">
        <f ca="1">INDIRECT(ADDRESS(2+QUOTIENT(ROW()-2,COUNTA('Form Responses 1'!$1:$1)-4),3,,TRUE,"Form Responses 1"))</f>
        <v>Dwi Suswianto</v>
      </c>
      <c r="D74" s="81">
        <f ca="1">INDIRECT(ADDRESS(2+QUOTIENT(ROW()-2,COUNTA('Form Responses 1'!$1:$1)-4),4,,TRUE,"Form Responses 1"))</f>
        <v>44929</v>
      </c>
      <c r="E74" s="82">
        <f ca="1" t="shared" si="0"/>
        <v>2</v>
      </c>
      <c r="F74" s="67" t="str">
        <f ca="1">IF(ISBLANK(A74)," ",INDIRECT(ADDRESS(1,5+MOD(ROW()-2,COUNTA('Form Responses 1'!$1:$1)-4),,TRUE,"Form Responses 1")))</f>
        <v>Security [Security Functions]</v>
      </c>
      <c r="G74" s="67" t="str">
        <f ca="1">IF(ISBLANK(A74)," ",INDIRECT(ADDRESS(MATCH(A74,'Form Responses 1'!A:A,0),5+MOD(ROW()-2,COUNTA('Form Responses 1'!$1:$1)-4),,TRUE,"Form Responses 1")))</f>
        <v>CUKUP BAIK</v>
      </c>
      <c r="H74" s="83" t="str">
        <f ca="1" t="shared" si="1"/>
        <v>Security</v>
      </c>
      <c r="I74" s="83" t="str">
        <f ca="1" t="shared" si="2"/>
        <v>SECURITY SERVICE</v>
      </c>
      <c r="J74" s="83">
        <f ca="1" t="array" ref="J74">IFERROR(INDEX(MASTER!B:B,MATCH(G74,MASTER!A:A,0))/100," ")</f>
        <v>0.89</v>
      </c>
      <c r="K74" s="67">
        <f ca="1" t="shared" si="3"/>
        <v>1</v>
      </c>
      <c r="L74" s="67" t="str">
        <f ca="1" t="shared" si="4"/>
        <v>2023 - WEEK 01</v>
      </c>
      <c r="M74" s="67" t="str">
        <f ca="1" t="shared" si="5"/>
        <v>2023 - MONTH 01</v>
      </c>
      <c r="N74" s="83">
        <f ca="1" t="shared" ref="N74:O74" si="82">IFERROR(AVERAGEIF(L:L,L74,$J:$J)," ")</f>
        <v>0.915</v>
      </c>
      <c r="O74" s="83">
        <f ca="1" t="shared" si="82"/>
        <v>0.919166666666667</v>
      </c>
      <c r="P74" s="67" t="str">
        <f ca="1">IF(ISBLANK(A74)," ",IF(N74&gt;MASTER!$B$3/100,"SB",IF(N74&gt;MASTER!$B$4/100,"B",IF(N74&gt;MASTER!$B$5/100,"C","K"))))</f>
        <v>B</v>
      </c>
      <c r="Q74" s="67" t="str">
        <f ca="1">IF(ISBLANK(B74)," ",IF(O74&gt;MASTER!$B$3/100,"SB",IF(O74&gt;MASTER!$B$4/100,"B",IF(O74&gt;MASTER!$B$5/100,"C","K"))))</f>
        <v>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1</v>
      </c>
      <c r="AF74" s="67" t="str">
        <f ca="1" t="shared" si="13"/>
        <v>2023 01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0">
        <f ca="1">INDIRECT(ADDRESS(2+QUOTIENT(ROW()-2,COUNTA('Form Responses 1'!$1:$1)-4),1,,TRUE,"Form Responses 1"))</f>
        <v>45063.8809621759</v>
      </c>
      <c r="B75" s="67" t="str">
        <f ca="1">INDIRECT(ADDRESS(2+QUOTIENT(ROW()-2,COUNTA('Form Responses 1'!$1:$1)-4),2,,TRUE,"Form Responses 1"))</f>
        <v>dwisuswianto1971@gmail.com</v>
      </c>
      <c r="C75" s="67" t="str">
        <f ca="1">INDIRECT(ADDRESS(2+QUOTIENT(ROW()-2,COUNTA('Form Responses 1'!$1:$1)-4),3,,TRUE,"Form Responses 1"))</f>
        <v>Dwi Suswianto</v>
      </c>
      <c r="D75" s="81">
        <f ca="1">INDIRECT(ADDRESS(2+QUOTIENT(ROW()-2,COUNTA('Form Responses 1'!$1:$1)-4),4,,TRUE,"Form Responses 1"))</f>
        <v>44929</v>
      </c>
      <c r="E75" s="82">
        <f ca="1" t="shared" si="0"/>
        <v>2</v>
      </c>
      <c r="F75" s="67" t="str">
        <f ca="1">IF(ISBLANK(A75)," ",INDIRECT(ADDRESS(1,5+MOD(ROW()-2,COUNTA('Form Responses 1'!$1:$1)-4),,TRUE,"Form Responses 1")))</f>
        <v>Lantai 1 [Pantry ]</v>
      </c>
      <c r="G75" s="67" t="str">
        <f ca="1">IF(ISBLANK(A75)," ",INDIRECT(ADDRESS(MATCH(A75,'Form Responses 1'!A:A,0),5+MOD(ROW()-2,COUNTA('Form Responses 1'!$1:$1)-4),,TRUE,"Form Responses 1")))</f>
        <v>CUKUP BAIK</v>
      </c>
      <c r="H75" s="83" t="str">
        <f ca="1" t="shared" si="1"/>
        <v>Lantai 1</v>
      </c>
      <c r="I75" s="83" t="str">
        <f ca="1" t="shared" si="2"/>
        <v>CLEANING SERVICE</v>
      </c>
      <c r="J75" s="83">
        <f ca="1" t="array" ref="J75">IFERROR(INDEX(MASTER!B:B,MATCH(G75,MASTER!A:A,0))/100," ")</f>
        <v>0.89</v>
      </c>
      <c r="K75" s="67">
        <f ca="1" t="shared" si="3"/>
        <v>1</v>
      </c>
      <c r="L75" s="67" t="str">
        <f ca="1" t="shared" si="4"/>
        <v>2023 - WEEK 01</v>
      </c>
      <c r="M75" s="67" t="str">
        <f ca="1" t="shared" si="5"/>
        <v>2023 - MONTH 01</v>
      </c>
      <c r="N75" s="83">
        <f ca="1" t="shared" ref="N75:O75" si="83">IFERROR(AVERAGEIF(L:L,L75,$J:$J)," ")</f>
        <v>0.915</v>
      </c>
      <c r="O75" s="83">
        <f ca="1" t="shared" si="83"/>
        <v>0.919166666666667</v>
      </c>
      <c r="P75" s="67" t="str">
        <f ca="1">IF(ISBLANK(A75)," ",IF(N75&gt;MASTER!$B$3/100,"SB",IF(N75&gt;MASTER!$B$4/100,"B",IF(N75&gt;MASTER!$B$5/100,"C","K"))))</f>
        <v>B</v>
      </c>
      <c r="Q75" s="67" t="str">
        <f ca="1">IF(ISBLANK(B75)," ",IF(O75&gt;MASTER!$B$3/100,"SB",IF(O75&gt;MASTER!$B$4/100,"B",IF(O75&gt;MASTER!$B$5/100,"C","K"))))</f>
        <v>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1</v>
      </c>
      <c r="AF75" s="67" t="str">
        <f ca="1" t="shared" si="13"/>
        <v>2023 01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0">
        <f ca="1">INDIRECT(ADDRESS(2+QUOTIENT(ROW()-2,COUNTA('Form Responses 1'!$1:$1)-4),1,,TRUE,"Form Responses 1"))</f>
        <v>45063.8809621759</v>
      </c>
      <c r="B76" s="67" t="str">
        <f ca="1">INDIRECT(ADDRESS(2+QUOTIENT(ROW()-2,COUNTA('Form Responses 1'!$1:$1)-4),2,,TRUE,"Form Responses 1"))</f>
        <v>dwisuswianto1971@gmail.com</v>
      </c>
      <c r="C76" s="67" t="str">
        <f ca="1">INDIRECT(ADDRESS(2+QUOTIENT(ROW()-2,COUNTA('Form Responses 1'!$1:$1)-4),3,,TRUE,"Form Responses 1"))</f>
        <v>Dwi Suswianto</v>
      </c>
      <c r="D76" s="81">
        <f ca="1">INDIRECT(ADDRESS(2+QUOTIENT(ROW()-2,COUNTA('Form Responses 1'!$1:$1)-4),4,,TRUE,"Form Responses 1"))</f>
        <v>44929</v>
      </c>
      <c r="E76" s="82">
        <f ca="1" t="shared" si="0"/>
        <v>2</v>
      </c>
      <c r="F76" s="67" t="str">
        <f ca="1">IF(ISBLANK(A76)," ",INDIRECT(ADDRESS(1,5+MOD(ROW()-2,COUNTA('Form Responses 1'!$1:$1)-4),,TRUE,"Form Responses 1")))</f>
        <v>Lantai 1 [Kamar Depan]</v>
      </c>
      <c r="G76" s="67" t="str">
        <f ca="1">IF(ISBLANK(A76)," ",INDIRECT(ADDRESS(MATCH(A76,'Form Responses 1'!A:A,0),5+MOD(ROW()-2,COUNTA('Form Responses 1'!$1:$1)-4),,TRUE,"Form Responses 1")))</f>
        <v>BAIK</v>
      </c>
      <c r="H76" s="83" t="str">
        <f ca="1" t="shared" si="1"/>
        <v>Lantai 1</v>
      </c>
      <c r="I76" s="83" t="str">
        <f ca="1" t="shared" si="2"/>
        <v>CLEANING SERVICE</v>
      </c>
      <c r="J76" s="83">
        <f ca="1" t="array" ref="J76">IFERROR(INDEX(MASTER!B:B,MATCH(G76,MASTER!A:A,0))/100," ")</f>
        <v>0.95</v>
      </c>
      <c r="K76" s="67">
        <f ca="1" t="shared" si="3"/>
        <v>1</v>
      </c>
      <c r="L76" s="67" t="str">
        <f ca="1" t="shared" si="4"/>
        <v>2023 - WEEK 01</v>
      </c>
      <c r="M76" s="67" t="str">
        <f ca="1" t="shared" si="5"/>
        <v>2023 - MONTH 01</v>
      </c>
      <c r="N76" s="83">
        <f ca="1" t="shared" ref="N76:O76" si="84">IFERROR(AVERAGEIF(L:L,L76,$J:$J)," ")</f>
        <v>0.915</v>
      </c>
      <c r="O76" s="83">
        <f ca="1" t="shared" si="84"/>
        <v>0.919166666666667</v>
      </c>
      <c r="P76" s="67" t="str">
        <f ca="1">IF(ISBLANK(A76)," ",IF(N76&gt;MASTER!$B$3/100,"SB",IF(N76&gt;MASTER!$B$4/100,"B",IF(N76&gt;MASTER!$B$5/100,"C","K"))))</f>
        <v>B</v>
      </c>
      <c r="Q76" s="67" t="str">
        <f ca="1">IF(ISBLANK(B76)," ",IF(O76&gt;MASTER!$B$3/100,"SB",IF(O76&gt;MASTER!$B$4/100,"B",IF(O76&gt;MASTER!$B$5/100,"C","K"))))</f>
        <v>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1</v>
      </c>
      <c r="AF76" s="67" t="str">
        <f ca="1" t="shared" si="13"/>
        <v>2023 01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0">
        <f ca="1">INDIRECT(ADDRESS(2+QUOTIENT(ROW()-2,COUNTA('Form Responses 1'!$1:$1)-4),1,,TRUE,"Form Responses 1"))</f>
        <v>45063.8809621759</v>
      </c>
      <c r="B77" s="67" t="str">
        <f ca="1">INDIRECT(ADDRESS(2+QUOTIENT(ROW()-2,COUNTA('Form Responses 1'!$1:$1)-4),2,,TRUE,"Form Responses 1"))</f>
        <v>dwisuswianto1971@gmail.com</v>
      </c>
      <c r="C77" s="67" t="str">
        <f ca="1">INDIRECT(ADDRESS(2+QUOTIENT(ROW()-2,COUNTA('Form Responses 1'!$1:$1)-4),3,,TRUE,"Form Responses 1"))</f>
        <v>Dwi Suswianto</v>
      </c>
      <c r="D77" s="81">
        <f ca="1">INDIRECT(ADDRESS(2+QUOTIENT(ROW()-2,COUNTA('Form Responses 1'!$1:$1)-4),4,,TRUE,"Form Responses 1"))</f>
        <v>44929</v>
      </c>
      <c r="E77" s="82">
        <f ca="1" t="shared" si="0"/>
        <v>2</v>
      </c>
      <c r="F77" s="67" t="str">
        <f ca="1">IF(ISBLANK(A77)," ",INDIRECT(ADDRESS(1,5+MOD(ROW()-2,COUNTA('Form Responses 1'!$1:$1)-4),,TRUE,"Form Responses 1")))</f>
        <v>Lantai 1 [Kamar Belakang]</v>
      </c>
      <c r="G77" s="67" t="str">
        <f ca="1">IF(ISBLANK(A77)," ",INDIRECT(ADDRESS(MATCH(A77,'Form Responses 1'!A:A,0),5+MOD(ROW()-2,COUNTA('Form Responses 1'!$1:$1)-4),,TRUE,"Form Responses 1")))</f>
        <v>CUKUP BAIK</v>
      </c>
      <c r="H77" s="83" t="str">
        <f ca="1" t="shared" si="1"/>
        <v>Lantai 1</v>
      </c>
      <c r="I77" s="83" t="str">
        <f ca="1" t="shared" si="2"/>
        <v>CLEANING SERVICE</v>
      </c>
      <c r="J77" s="83">
        <f ca="1" t="array" ref="J77">IFERROR(INDEX(MASTER!B:B,MATCH(G77,MASTER!A:A,0))/100," ")</f>
        <v>0.89</v>
      </c>
      <c r="K77" s="67">
        <f ca="1" t="shared" si="3"/>
        <v>1</v>
      </c>
      <c r="L77" s="67" t="str">
        <f ca="1" t="shared" si="4"/>
        <v>2023 - WEEK 01</v>
      </c>
      <c r="M77" s="67" t="str">
        <f ca="1" t="shared" si="5"/>
        <v>2023 - MONTH 01</v>
      </c>
      <c r="N77" s="83">
        <f ca="1" t="shared" ref="N77:O77" si="85">IFERROR(AVERAGEIF(L:L,L77,$J:$J)," ")</f>
        <v>0.915</v>
      </c>
      <c r="O77" s="83">
        <f ca="1" t="shared" si="85"/>
        <v>0.919166666666667</v>
      </c>
      <c r="P77" s="67" t="str">
        <f ca="1">IF(ISBLANK(A77)," ",IF(N77&gt;MASTER!$B$3/100,"SB",IF(N77&gt;MASTER!$B$4/100,"B",IF(N77&gt;MASTER!$B$5/100,"C","K"))))</f>
        <v>B</v>
      </c>
      <c r="Q77" s="67" t="str">
        <f ca="1">IF(ISBLANK(B77)," ",IF(O77&gt;MASTER!$B$3/100,"SB",IF(O77&gt;MASTER!$B$4/100,"B",IF(O77&gt;MASTER!$B$5/100,"C","K"))))</f>
        <v>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1</v>
      </c>
      <c r="AF77" s="67" t="str">
        <f ca="1" t="shared" si="13"/>
        <v>2023 01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0">
        <f ca="1">INDIRECT(ADDRESS(2+QUOTIENT(ROW()-2,COUNTA('Form Responses 1'!$1:$1)-4),1,,TRUE,"Form Responses 1"))</f>
        <v>45063.8809621759</v>
      </c>
      <c r="B78" s="67" t="str">
        <f ca="1">INDIRECT(ADDRESS(2+QUOTIENT(ROW()-2,COUNTA('Form Responses 1'!$1:$1)-4),2,,TRUE,"Form Responses 1"))</f>
        <v>dwisuswianto1971@gmail.com</v>
      </c>
      <c r="C78" s="67" t="str">
        <f ca="1">INDIRECT(ADDRESS(2+QUOTIENT(ROW()-2,COUNTA('Form Responses 1'!$1:$1)-4),3,,TRUE,"Form Responses 1"))</f>
        <v>Dwi Suswianto</v>
      </c>
      <c r="D78" s="81">
        <f ca="1">INDIRECT(ADDRESS(2+QUOTIENT(ROW()-2,COUNTA('Form Responses 1'!$1:$1)-4),4,,TRUE,"Form Responses 1"))</f>
        <v>44929</v>
      </c>
      <c r="E78" s="82">
        <f ca="1" t="shared" si="0"/>
        <v>2</v>
      </c>
      <c r="F78" s="67" t="str">
        <f ca="1">IF(ISBLANK(A78)," ",INDIRECT(ADDRESS(1,5+MOD(ROW()-2,COUNTA('Form Responses 1'!$1:$1)-4),,TRUE,"Form Responses 1")))</f>
        <v>Lantai 1 [Ruang Tamu]</v>
      </c>
      <c r="G78" s="67" t="str">
        <f ca="1">IF(ISBLANK(A78)," ",INDIRECT(ADDRESS(MATCH(A78,'Form Responses 1'!A:A,0),5+MOD(ROW()-2,COUNTA('Form Responses 1'!$1:$1)-4),,TRUE,"Form Responses 1")))</f>
        <v>BAIK</v>
      </c>
      <c r="H78" s="83" t="str">
        <f ca="1" t="shared" si="1"/>
        <v>Lantai 1</v>
      </c>
      <c r="I78" s="83" t="str">
        <f ca="1" t="shared" si="2"/>
        <v>CLEANING SERVICE</v>
      </c>
      <c r="J78" s="83">
        <f ca="1" t="array" ref="J78">IFERROR(INDEX(MASTER!B:B,MATCH(G78,MASTER!A:A,0))/100," ")</f>
        <v>0.95</v>
      </c>
      <c r="K78" s="67">
        <f ca="1" t="shared" si="3"/>
        <v>1</v>
      </c>
      <c r="L78" s="67" t="str">
        <f ca="1" t="shared" si="4"/>
        <v>2023 - WEEK 01</v>
      </c>
      <c r="M78" s="67" t="str">
        <f ca="1" t="shared" si="5"/>
        <v>2023 - MONTH 01</v>
      </c>
      <c r="N78" s="83">
        <f ca="1" t="shared" ref="N78:O78" si="86">IFERROR(AVERAGEIF(L:L,L78,$J:$J)," ")</f>
        <v>0.915</v>
      </c>
      <c r="O78" s="83">
        <f ca="1" t="shared" si="86"/>
        <v>0.919166666666667</v>
      </c>
      <c r="P78" s="67" t="str">
        <f ca="1">IF(ISBLANK(A78)," ",IF(N78&gt;MASTER!$B$3/100,"SB",IF(N78&gt;MASTER!$B$4/100,"B",IF(N78&gt;MASTER!$B$5/100,"C","K"))))</f>
        <v>B</v>
      </c>
      <c r="Q78" s="67" t="str">
        <f ca="1">IF(ISBLANK(B78)," ",IF(O78&gt;MASTER!$B$3/100,"SB",IF(O78&gt;MASTER!$B$4/100,"B",IF(O78&gt;MASTER!$B$5/100,"C","K"))))</f>
        <v>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1</v>
      </c>
      <c r="AF78" s="67" t="str">
        <f ca="1" t="shared" si="13"/>
        <v>2023 01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0">
        <f ca="1">INDIRECT(ADDRESS(2+QUOTIENT(ROW()-2,COUNTA('Form Responses 1'!$1:$1)-4),1,,TRUE,"Form Responses 1"))</f>
        <v>45063.8809621759</v>
      </c>
      <c r="B79" s="67" t="str">
        <f ca="1">INDIRECT(ADDRESS(2+QUOTIENT(ROW()-2,COUNTA('Form Responses 1'!$1:$1)-4),2,,TRUE,"Form Responses 1"))</f>
        <v>dwisuswianto1971@gmail.com</v>
      </c>
      <c r="C79" s="67" t="str">
        <f ca="1">INDIRECT(ADDRESS(2+QUOTIENT(ROW()-2,COUNTA('Form Responses 1'!$1:$1)-4),3,,TRUE,"Form Responses 1"))</f>
        <v>Dwi Suswianto</v>
      </c>
      <c r="D79" s="81">
        <f ca="1">INDIRECT(ADDRESS(2+QUOTIENT(ROW()-2,COUNTA('Form Responses 1'!$1:$1)-4),4,,TRUE,"Form Responses 1"))</f>
        <v>44929</v>
      </c>
      <c r="E79" s="82">
        <f ca="1" t="shared" si="0"/>
        <v>2</v>
      </c>
      <c r="F79" s="67" t="str">
        <f ca="1">IF(ISBLANK(A79)," ",INDIRECT(ADDRESS(1,5+MOD(ROW()-2,COUNTA('Form Responses 1'!$1:$1)-4),,TRUE,"Form Responses 1")))</f>
        <v>Lantai 1 [Toilet Pria / Wanita]</v>
      </c>
      <c r="G79" s="67" t="str">
        <f ca="1">IF(ISBLANK(A79)," ",INDIRECT(ADDRESS(MATCH(A79,'Form Responses 1'!A:A,0),5+MOD(ROW()-2,COUNTA('Form Responses 1'!$1:$1)-4),,TRUE,"Form Responses 1")))</f>
        <v>CUKUP BAIK</v>
      </c>
      <c r="H79" s="83" t="str">
        <f ca="1" t="shared" si="1"/>
        <v>Lantai 1</v>
      </c>
      <c r="I79" s="83" t="str">
        <f ca="1" t="shared" si="2"/>
        <v>CLEANING SERVICE</v>
      </c>
      <c r="J79" s="83">
        <f ca="1" t="array" ref="J79">IFERROR(INDEX(MASTER!B:B,MATCH(G79,MASTER!A:A,0))/100," ")</f>
        <v>0.89</v>
      </c>
      <c r="K79" s="67">
        <f ca="1" t="shared" si="3"/>
        <v>1</v>
      </c>
      <c r="L79" s="67" t="str">
        <f ca="1" t="shared" si="4"/>
        <v>2023 - WEEK 01</v>
      </c>
      <c r="M79" s="67" t="str">
        <f ca="1" t="shared" si="5"/>
        <v>2023 - MONTH 01</v>
      </c>
      <c r="N79" s="83">
        <f ca="1" t="shared" ref="N79:O79" si="87">IFERROR(AVERAGEIF(L:L,L79,$J:$J)," ")</f>
        <v>0.915</v>
      </c>
      <c r="O79" s="83">
        <f ca="1" t="shared" si="87"/>
        <v>0.919166666666667</v>
      </c>
      <c r="P79" s="67" t="str">
        <f ca="1">IF(ISBLANK(A79)," ",IF(N79&gt;MASTER!$B$3/100,"SB",IF(N79&gt;MASTER!$B$4/100,"B",IF(N79&gt;MASTER!$B$5/100,"C","K"))))</f>
        <v>B</v>
      </c>
      <c r="Q79" s="67" t="str">
        <f ca="1">IF(ISBLANK(B79)," ",IF(O79&gt;MASTER!$B$3/100,"SB",IF(O79&gt;MASTER!$B$4/100,"B",IF(O79&gt;MASTER!$B$5/100,"C","K"))))</f>
        <v>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1</v>
      </c>
      <c r="AF79" s="67" t="str">
        <f ca="1" t="shared" si="13"/>
        <v>2023 01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0">
        <f ca="1">INDIRECT(ADDRESS(2+QUOTIENT(ROW()-2,COUNTA('Form Responses 1'!$1:$1)-4),1,,TRUE,"Form Responses 1"))</f>
        <v>45063.8809621759</v>
      </c>
      <c r="B80" s="67" t="str">
        <f ca="1">INDIRECT(ADDRESS(2+QUOTIENT(ROW()-2,COUNTA('Form Responses 1'!$1:$1)-4),2,,TRUE,"Form Responses 1"))</f>
        <v>dwisuswianto1971@gmail.com</v>
      </c>
      <c r="C80" s="67" t="str">
        <f ca="1">INDIRECT(ADDRESS(2+QUOTIENT(ROW()-2,COUNTA('Form Responses 1'!$1:$1)-4),3,,TRUE,"Form Responses 1"))</f>
        <v>Dwi Suswianto</v>
      </c>
      <c r="D80" s="81">
        <f ca="1">INDIRECT(ADDRESS(2+QUOTIENT(ROW()-2,COUNTA('Form Responses 1'!$1:$1)-4),4,,TRUE,"Form Responses 1"))</f>
        <v>44929</v>
      </c>
      <c r="E80" s="82">
        <f ca="1" t="shared" si="0"/>
        <v>2</v>
      </c>
      <c r="F80" s="67" t="str">
        <f ca="1">IF(ISBLANK(A80)," ",INDIRECT(ADDRESS(1,5+MOD(ROW()-2,COUNTA('Form Responses 1'!$1:$1)-4),,TRUE,"Form Responses 1")))</f>
        <v>Halaman [Taman ]</v>
      </c>
      <c r="G80" s="67" t="str">
        <f ca="1">IF(ISBLANK(A80)," ",INDIRECT(ADDRESS(MATCH(A80,'Form Responses 1'!A:A,0),5+MOD(ROW()-2,COUNTA('Form Responses 1'!$1:$1)-4),,TRUE,"Form Responses 1")))</f>
        <v>CUKUP BAIK</v>
      </c>
      <c r="H80" s="83" t="str">
        <f ca="1" t="shared" si="1"/>
        <v>Halaman</v>
      </c>
      <c r="I80" s="83" t="str">
        <f ca="1" t="shared" si="2"/>
        <v>CLEANING SERVICE</v>
      </c>
      <c r="J80" s="83">
        <f ca="1" t="array" ref="J80">IFERROR(INDEX(MASTER!B:B,MATCH(G80,MASTER!A:A,0))/100," ")</f>
        <v>0.89</v>
      </c>
      <c r="K80" s="67">
        <f ca="1" t="shared" si="3"/>
        <v>1</v>
      </c>
      <c r="L80" s="67" t="str">
        <f ca="1" t="shared" si="4"/>
        <v>2023 - WEEK 01</v>
      </c>
      <c r="M80" s="67" t="str">
        <f ca="1" t="shared" si="5"/>
        <v>2023 - MONTH 01</v>
      </c>
      <c r="N80" s="83">
        <f ca="1" t="shared" ref="N80:O80" si="88">IFERROR(AVERAGEIF(L:L,L80,$J:$J)," ")</f>
        <v>0.915</v>
      </c>
      <c r="O80" s="83">
        <f ca="1" t="shared" si="88"/>
        <v>0.919166666666667</v>
      </c>
      <c r="P80" s="67" t="str">
        <f ca="1">IF(ISBLANK(A80)," ",IF(N80&gt;MASTER!$B$3/100,"SB",IF(N80&gt;MASTER!$B$4/100,"B",IF(N80&gt;MASTER!$B$5/100,"C","K"))))</f>
        <v>B</v>
      </c>
      <c r="Q80" s="67" t="str">
        <f ca="1">IF(ISBLANK(B80)," ",IF(O80&gt;MASTER!$B$3/100,"SB",IF(O80&gt;MASTER!$B$4/100,"B",IF(O80&gt;MASTER!$B$5/100,"C","K"))))</f>
        <v>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1</v>
      </c>
      <c r="AF80" s="67" t="str">
        <f ca="1" t="shared" si="13"/>
        <v>2023 01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0">
        <f ca="1">INDIRECT(ADDRESS(2+QUOTIENT(ROW()-2,COUNTA('Form Responses 1'!$1:$1)-4),1,,TRUE,"Form Responses 1"))</f>
        <v>45063.8809621759</v>
      </c>
      <c r="B81" s="67" t="str">
        <f ca="1">INDIRECT(ADDRESS(2+QUOTIENT(ROW()-2,COUNTA('Form Responses 1'!$1:$1)-4),2,,TRUE,"Form Responses 1"))</f>
        <v>dwisuswianto1971@gmail.com</v>
      </c>
      <c r="C81" s="67" t="str">
        <f ca="1">INDIRECT(ADDRESS(2+QUOTIENT(ROW()-2,COUNTA('Form Responses 1'!$1:$1)-4),3,,TRUE,"Form Responses 1"))</f>
        <v>Dwi Suswianto</v>
      </c>
      <c r="D81" s="81">
        <f ca="1">INDIRECT(ADDRESS(2+QUOTIENT(ROW()-2,COUNTA('Form Responses 1'!$1:$1)-4),4,,TRUE,"Form Responses 1"))</f>
        <v>44929</v>
      </c>
      <c r="E81" s="82">
        <f ca="1" t="shared" si="0"/>
        <v>2</v>
      </c>
      <c r="F81" s="67" t="str">
        <f ca="1">IF(ISBLANK(A81)," ",INDIRECT(ADDRESS(1,5+MOD(ROW()-2,COUNTA('Form Responses 1'!$1:$1)-4),,TRUE,"Form Responses 1")))</f>
        <v>Halaman [Halaman Utama Depan]</v>
      </c>
      <c r="G81" s="67" t="str">
        <f ca="1">IF(ISBLANK(A81)," ",INDIRECT(ADDRESS(MATCH(A81,'Form Responses 1'!A:A,0),5+MOD(ROW()-2,COUNTA('Form Responses 1'!$1:$1)-4),,TRUE,"Form Responses 1")))</f>
        <v>BAIK</v>
      </c>
      <c r="H81" s="83" t="str">
        <f ca="1" t="shared" si="1"/>
        <v>Halaman</v>
      </c>
      <c r="I81" s="83" t="str">
        <f ca="1" t="shared" si="2"/>
        <v>CLEANING SERVICE</v>
      </c>
      <c r="J81" s="83">
        <f ca="1" t="array" ref="J81">IFERROR(INDEX(MASTER!B:B,MATCH(G81,MASTER!A:A,0))/100," ")</f>
        <v>0.95</v>
      </c>
      <c r="K81" s="67">
        <f ca="1" t="shared" si="3"/>
        <v>1</v>
      </c>
      <c r="L81" s="67" t="str">
        <f ca="1" t="shared" si="4"/>
        <v>2023 - WEEK 01</v>
      </c>
      <c r="M81" s="67" t="str">
        <f ca="1" t="shared" si="5"/>
        <v>2023 - MONTH 01</v>
      </c>
      <c r="N81" s="83">
        <f ca="1" t="shared" ref="N81:O81" si="89">IFERROR(AVERAGEIF(L:L,L81,$J:$J)," ")</f>
        <v>0.915</v>
      </c>
      <c r="O81" s="83">
        <f ca="1" t="shared" si="89"/>
        <v>0.919166666666667</v>
      </c>
      <c r="P81" s="67" t="str">
        <f ca="1">IF(ISBLANK(A81)," ",IF(N81&gt;MASTER!$B$3/100,"SB",IF(N81&gt;MASTER!$B$4/100,"B",IF(N81&gt;MASTER!$B$5/100,"C","K"))))</f>
        <v>B</v>
      </c>
      <c r="Q81" s="67" t="str">
        <f ca="1">IF(ISBLANK(B81)," ",IF(O81&gt;MASTER!$B$3/100,"SB",IF(O81&gt;MASTER!$B$4/100,"B",IF(O81&gt;MASTER!$B$5/100,"C","K"))))</f>
        <v>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1</v>
      </c>
      <c r="AF81" s="67" t="str">
        <f ca="1" t="shared" si="13"/>
        <v>2023 01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0">
        <f ca="1">INDIRECT(ADDRESS(2+QUOTIENT(ROW()-2,COUNTA('Form Responses 1'!$1:$1)-4),1,,TRUE,"Form Responses 1"))</f>
        <v>45063.8809621759</v>
      </c>
      <c r="B82" s="67" t="str">
        <f ca="1">INDIRECT(ADDRESS(2+QUOTIENT(ROW()-2,COUNTA('Form Responses 1'!$1:$1)-4),2,,TRUE,"Form Responses 1"))</f>
        <v>dwisuswianto1971@gmail.com</v>
      </c>
      <c r="C82" s="67" t="str">
        <f ca="1">INDIRECT(ADDRESS(2+QUOTIENT(ROW()-2,COUNTA('Form Responses 1'!$1:$1)-4),3,,TRUE,"Form Responses 1"))</f>
        <v>Dwi Suswianto</v>
      </c>
      <c r="D82" s="81">
        <f ca="1">INDIRECT(ADDRESS(2+QUOTIENT(ROW()-2,COUNTA('Form Responses 1'!$1:$1)-4),4,,TRUE,"Form Responses 1"))</f>
        <v>44929</v>
      </c>
      <c r="E82" s="82">
        <f ca="1" t="shared" si="0"/>
        <v>2</v>
      </c>
      <c r="F82" s="67" t="str">
        <f ca="1">IF(ISBLANK(A82)," ",INDIRECT(ADDRESS(1,5+MOD(ROW()-2,COUNTA('Form Responses 1'!$1:$1)-4),,TRUE,"Form Responses 1")))</f>
        <v>Halaman [Halaman Samping Dan Belakang]</v>
      </c>
      <c r="G82" s="67" t="str">
        <f ca="1">IF(ISBLANK(A82)," ",INDIRECT(ADDRESS(MATCH(A82,'Form Responses 1'!A:A,0),5+MOD(ROW()-2,COUNTA('Form Responses 1'!$1:$1)-4),,TRUE,"Form Responses 1")))</f>
        <v>CUKUP BAIK</v>
      </c>
      <c r="H82" s="83" t="str">
        <f ca="1" t="shared" si="1"/>
        <v>Halaman</v>
      </c>
      <c r="I82" s="83" t="str">
        <f ca="1" t="shared" si="2"/>
        <v>CLEANING SERVICE</v>
      </c>
      <c r="J82" s="83">
        <f ca="1" t="array" ref="J82">IFERROR(INDEX(MASTER!B:B,MATCH(G82,MASTER!A:A,0))/100," ")</f>
        <v>0.89</v>
      </c>
      <c r="K82" s="67">
        <f ca="1" t="shared" si="3"/>
        <v>1</v>
      </c>
      <c r="L82" s="67" t="str">
        <f ca="1" t="shared" si="4"/>
        <v>2023 - WEEK 01</v>
      </c>
      <c r="M82" s="67" t="str">
        <f ca="1" t="shared" si="5"/>
        <v>2023 - MONTH 01</v>
      </c>
      <c r="N82" s="83">
        <f ca="1" t="shared" ref="N82:O82" si="90">IFERROR(AVERAGEIF(L:L,L82,$J:$J)," ")</f>
        <v>0.915</v>
      </c>
      <c r="O82" s="83">
        <f ca="1" t="shared" si="90"/>
        <v>0.919166666666667</v>
      </c>
      <c r="P82" s="67" t="str">
        <f ca="1">IF(ISBLANK(A82)," ",IF(N82&gt;MASTER!$B$3/100,"SB",IF(N82&gt;MASTER!$B$4/100,"B",IF(N82&gt;MASTER!$B$5/100,"C","K"))))</f>
        <v>B</v>
      </c>
      <c r="Q82" s="67" t="str">
        <f ca="1">IF(ISBLANK(B82)," ",IF(O82&gt;MASTER!$B$3/100,"SB",IF(O82&gt;MASTER!$B$4/100,"B",IF(O82&gt;MASTER!$B$5/100,"C","K"))))</f>
        <v>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1</v>
      </c>
      <c r="AF82" s="67" t="str">
        <f ca="1" t="shared" si="13"/>
        <v>2023 01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0">
        <f ca="1">INDIRECT(ADDRESS(2+QUOTIENT(ROW()-2,COUNTA('Form Responses 1'!$1:$1)-4),1,,TRUE,"Form Responses 1"))</f>
        <v>45063.8809621759</v>
      </c>
      <c r="B83" s="67" t="str">
        <f ca="1">INDIRECT(ADDRESS(2+QUOTIENT(ROW()-2,COUNTA('Form Responses 1'!$1:$1)-4),2,,TRUE,"Form Responses 1"))</f>
        <v>dwisuswianto1971@gmail.com</v>
      </c>
      <c r="C83" s="67" t="str">
        <f ca="1">INDIRECT(ADDRESS(2+QUOTIENT(ROW()-2,COUNTA('Form Responses 1'!$1:$1)-4),3,,TRUE,"Form Responses 1"))</f>
        <v>Dwi Suswianto</v>
      </c>
      <c r="D83" s="81">
        <f ca="1">INDIRECT(ADDRESS(2+QUOTIENT(ROW()-2,COUNTA('Form Responses 1'!$1:$1)-4),4,,TRUE,"Form Responses 1"))</f>
        <v>44929</v>
      </c>
      <c r="E83" s="82">
        <f ca="1" t="shared" si="0"/>
        <v>2</v>
      </c>
      <c r="F83" s="67" t="str">
        <f ca="1">IF(ISBLANK(A83)," ",INDIRECT(ADDRESS(1,5+MOD(ROW()-2,COUNTA('Form Responses 1'!$1:$1)-4),,TRUE,"Form Responses 1")))</f>
        <v>Halaman [Tps]</v>
      </c>
      <c r="G83" s="67" t="str">
        <f ca="1">IF(ISBLANK(A83)," ",INDIRECT(ADDRESS(MATCH(A83,'Form Responses 1'!A:A,0),5+MOD(ROW()-2,COUNTA('Form Responses 1'!$1:$1)-4),,TRUE,"Form Responses 1")))</f>
        <v>CUKUP BAIK</v>
      </c>
      <c r="H83" s="83" t="str">
        <f ca="1" t="shared" si="1"/>
        <v>Halaman</v>
      </c>
      <c r="I83" s="83" t="str">
        <f ca="1" t="shared" si="2"/>
        <v>CLEANING SERVICE</v>
      </c>
      <c r="J83" s="83">
        <f ca="1" t="array" ref="J83">IFERROR(INDEX(MASTER!B:B,MATCH(G83,MASTER!A:A,0))/100," ")</f>
        <v>0.89</v>
      </c>
      <c r="K83" s="67">
        <f ca="1" t="shared" si="3"/>
        <v>1</v>
      </c>
      <c r="L83" s="67" t="str">
        <f ca="1" t="shared" si="4"/>
        <v>2023 - WEEK 01</v>
      </c>
      <c r="M83" s="67" t="str">
        <f ca="1" t="shared" si="5"/>
        <v>2023 - MONTH 01</v>
      </c>
      <c r="N83" s="83">
        <f ca="1" t="shared" ref="N83:O83" si="91">IFERROR(AVERAGEIF(L:L,L83,$J:$J)," ")</f>
        <v>0.915</v>
      </c>
      <c r="O83" s="83">
        <f ca="1" t="shared" si="91"/>
        <v>0.919166666666667</v>
      </c>
      <c r="P83" s="67" t="str">
        <f ca="1">IF(ISBLANK(A83)," ",IF(N83&gt;MASTER!$B$3/100,"SB",IF(N83&gt;MASTER!$B$4/100,"B",IF(N83&gt;MASTER!$B$5/100,"C","K"))))</f>
        <v>B</v>
      </c>
      <c r="Q83" s="67" t="str">
        <f ca="1">IF(ISBLANK(B83)," ",IF(O83&gt;MASTER!$B$3/100,"SB",IF(O83&gt;MASTER!$B$4/100,"B",IF(O83&gt;MASTER!$B$5/100,"C","K"))))</f>
        <v>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1</v>
      </c>
      <c r="AF83" s="67" t="str">
        <f ca="1" t="shared" si="13"/>
        <v>2023 01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0">
        <f ca="1">INDIRECT(ADDRESS(2+QUOTIENT(ROW()-2,COUNTA('Form Responses 1'!$1:$1)-4),1,,TRUE,"Form Responses 1"))</f>
        <v>45063.8809621759</v>
      </c>
      <c r="B84" s="67" t="str">
        <f ca="1">INDIRECT(ADDRESS(2+QUOTIENT(ROW()-2,COUNTA('Form Responses 1'!$1:$1)-4),2,,TRUE,"Form Responses 1"))</f>
        <v>dwisuswianto1971@gmail.com</v>
      </c>
      <c r="C84" s="67" t="str">
        <f ca="1">INDIRECT(ADDRESS(2+QUOTIENT(ROW()-2,COUNTA('Form Responses 1'!$1:$1)-4),3,,TRUE,"Form Responses 1"))</f>
        <v>Dwi Suswianto</v>
      </c>
      <c r="D84" s="81">
        <f ca="1">INDIRECT(ADDRESS(2+QUOTIENT(ROW()-2,COUNTA('Form Responses 1'!$1:$1)-4),4,,TRUE,"Form Responses 1"))</f>
        <v>44929</v>
      </c>
      <c r="E84" s="82">
        <f ca="1" t="shared" si="0"/>
        <v>2</v>
      </c>
      <c r="F84" s="67" t="str">
        <f ca="1">IF(ISBLANK(A84)," ",INDIRECT(ADDRESS(1,5+MOD(ROW()-2,COUNTA('Form Responses 1'!$1:$1)-4),,TRUE,"Form Responses 1")))</f>
        <v>Wisma [Koridor ]</v>
      </c>
      <c r="G84" s="67" t="str">
        <f ca="1">IF(ISBLANK(A84)," ",INDIRECT(ADDRESS(MATCH(A84,'Form Responses 1'!A:A,0),5+MOD(ROW()-2,COUNTA('Form Responses 1'!$1:$1)-4),,TRUE,"Form Responses 1")))</f>
        <v>CUKUP BAIK</v>
      </c>
      <c r="H84" s="83" t="str">
        <f ca="1" t="shared" si="1"/>
        <v>Wisma</v>
      </c>
      <c r="I84" s="83" t="str">
        <f ca="1" t="shared" si="2"/>
        <v>CLEANING SERVICE</v>
      </c>
      <c r="J84" s="83">
        <f ca="1" t="array" ref="J84">IFERROR(INDEX(MASTER!B:B,MATCH(G84,MASTER!A:A,0))/100," ")</f>
        <v>0.89</v>
      </c>
      <c r="K84" s="67">
        <f ca="1" t="shared" si="3"/>
        <v>1</v>
      </c>
      <c r="L84" s="67" t="str">
        <f ca="1" t="shared" si="4"/>
        <v>2023 - WEEK 01</v>
      </c>
      <c r="M84" s="67" t="str">
        <f ca="1" t="shared" si="5"/>
        <v>2023 - MONTH 01</v>
      </c>
      <c r="N84" s="83">
        <f ca="1" t="shared" ref="N84:O84" si="92">IFERROR(AVERAGEIF(L:L,L84,$J:$J)," ")</f>
        <v>0.915</v>
      </c>
      <c r="O84" s="83">
        <f ca="1" t="shared" si="92"/>
        <v>0.919166666666667</v>
      </c>
      <c r="P84" s="67" t="str">
        <f ca="1">IF(ISBLANK(A84)," ",IF(N84&gt;MASTER!$B$3/100,"SB",IF(N84&gt;MASTER!$B$4/100,"B",IF(N84&gt;MASTER!$B$5/100,"C","K"))))</f>
        <v>B</v>
      </c>
      <c r="Q84" s="67" t="str">
        <f ca="1">IF(ISBLANK(B84)," ",IF(O84&gt;MASTER!$B$3/100,"SB",IF(O84&gt;MASTER!$B$4/100,"B",IF(O84&gt;MASTER!$B$5/100,"C","K"))))</f>
        <v>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1</v>
      </c>
      <c r="AF84" s="67" t="str">
        <f ca="1" t="shared" si="13"/>
        <v>2023 01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0">
        <f ca="1">INDIRECT(ADDRESS(2+QUOTIENT(ROW()-2,COUNTA('Form Responses 1'!$1:$1)-4),1,,TRUE,"Form Responses 1"))</f>
        <v>45063.8809621759</v>
      </c>
      <c r="B85" s="67" t="str">
        <f ca="1">INDIRECT(ADDRESS(2+QUOTIENT(ROW()-2,COUNTA('Form Responses 1'!$1:$1)-4),2,,TRUE,"Form Responses 1"))</f>
        <v>dwisuswianto1971@gmail.com</v>
      </c>
      <c r="C85" s="67" t="str">
        <f ca="1">INDIRECT(ADDRESS(2+QUOTIENT(ROW()-2,COUNTA('Form Responses 1'!$1:$1)-4),3,,TRUE,"Form Responses 1"))</f>
        <v>Dwi Suswianto</v>
      </c>
      <c r="D85" s="81">
        <f ca="1">INDIRECT(ADDRESS(2+QUOTIENT(ROW()-2,COUNTA('Form Responses 1'!$1:$1)-4),4,,TRUE,"Form Responses 1"))</f>
        <v>44929</v>
      </c>
      <c r="E85" s="82">
        <f ca="1" t="shared" si="0"/>
        <v>2</v>
      </c>
      <c r="F85" s="67" t="str">
        <f ca="1">IF(ISBLANK(A85)," ",INDIRECT(ADDRESS(1,5+MOD(ROW()-2,COUNTA('Form Responses 1'!$1:$1)-4),,TRUE,"Form Responses 1")))</f>
        <v>Wisma [Ruang Rapat/Pendopo]</v>
      </c>
      <c r="G85" s="67" t="str">
        <f ca="1">IF(ISBLANK(A85)," ",INDIRECT(ADDRESS(MATCH(A85,'Form Responses 1'!A:A,0),5+MOD(ROW()-2,COUNTA('Form Responses 1'!$1:$1)-4),,TRUE,"Form Responses 1")))</f>
        <v>CUKUP BAIK</v>
      </c>
      <c r="H85" s="83" t="str">
        <f ca="1" t="shared" si="1"/>
        <v>Wisma</v>
      </c>
      <c r="I85" s="83" t="str">
        <f ca="1" t="shared" si="2"/>
        <v>CLEANING SERVICE</v>
      </c>
      <c r="J85" s="83">
        <f ca="1" t="array" ref="J85">IFERROR(INDEX(MASTER!B:B,MATCH(G85,MASTER!A:A,0))/100," ")</f>
        <v>0.89</v>
      </c>
      <c r="K85" s="67">
        <f ca="1" t="shared" si="3"/>
        <v>1</v>
      </c>
      <c r="L85" s="67" t="str">
        <f ca="1" t="shared" si="4"/>
        <v>2023 - WEEK 01</v>
      </c>
      <c r="M85" s="67" t="str">
        <f ca="1" t="shared" si="5"/>
        <v>2023 - MONTH 01</v>
      </c>
      <c r="N85" s="83">
        <f ca="1" t="shared" ref="N85:O85" si="93">IFERROR(AVERAGEIF(L:L,L85,$J:$J)," ")</f>
        <v>0.915</v>
      </c>
      <c r="O85" s="83">
        <f ca="1" t="shared" si="93"/>
        <v>0.919166666666667</v>
      </c>
      <c r="P85" s="67" t="str">
        <f ca="1">IF(ISBLANK(A85)," ",IF(N85&gt;MASTER!$B$3/100,"SB",IF(N85&gt;MASTER!$B$4/100,"B",IF(N85&gt;MASTER!$B$5/100,"C","K"))))</f>
        <v>B</v>
      </c>
      <c r="Q85" s="67" t="str">
        <f ca="1">IF(ISBLANK(B85)," ",IF(O85&gt;MASTER!$B$3/100,"SB",IF(O85&gt;MASTER!$B$4/100,"B",IF(O85&gt;MASTER!$B$5/100,"C","K"))))</f>
        <v>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1</v>
      </c>
      <c r="AF85" s="67" t="str">
        <f ca="1" t="shared" si="13"/>
        <v>2023 01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80">
        <f ca="1">INDIRECT(ADDRESS(2+QUOTIENT(ROW()-2,COUNTA('Form Responses 1'!$1:$1)-4),1,,TRUE,"Form Responses 1"))</f>
        <v>45063.8809621759</v>
      </c>
      <c r="B86" s="67" t="str">
        <f ca="1">INDIRECT(ADDRESS(2+QUOTIENT(ROW()-2,COUNTA('Form Responses 1'!$1:$1)-4),2,,TRUE,"Form Responses 1"))</f>
        <v>dwisuswianto1971@gmail.com</v>
      </c>
      <c r="C86" s="67" t="str">
        <f ca="1">INDIRECT(ADDRESS(2+QUOTIENT(ROW()-2,COUNTA('Form Responses 1'!$1:$1)-4),3,,TRUE,"Form Responses 1"))</f>
        <v>Dwi Suswianto</v>
      </c>
      <c r="D86" s="81">
        <f ca="1">INDIRECT(ADDRESS(2+QUOTIENT(ROW()-2,COUNTA('Form Responses 1'!$1:$1)-4),4,,TRUE,"Form Responses 1"))</f>
        <v>44929</v>
      </c>
      <c r="E86" s="82">
        <f ca="1" t="shared" si="0"/>
        <v>2</v>
      </c>
      <c r="F86" s="67" t="str">
        <f ca="1">IF(ISBLANK(A86)," ",INDIRECT(ADDRESS(1,5+MOD(ROW()-2,COUNTA('Form Responses 1'!$1:$1)-4),,TRUE,"Form Responses 1")))</f>
        <v>Wisma [Gudang]</v>
      </c>
      <c r="G86" s="67" t="str">
        <f ca="1">IF(ISBLANK(A86)," ",INDIRECT(ADDRESS(MATCH(A86,'Form Responses 1'!A:A,0),5+MOD(ROW()-2,COUNTA('Form Responses 1'!$1:$1)-4),,TRUE,"Form Responses 1")))</f>
        <v>CUKUP BAIK</v>
      </c>
      <c r="H86" s="83" t="str">
        <f ca="1" t="shared" si="1"/>
        <v>Wisma</v>
      </c>
      <c r="I86" s="83" t="str">
        <f ca="1" t="shared" si="2"/>
        <v>CLEANING SERVICE</v>
      </c>
      <c r="J86" s="83">
        <f ca="1" t="array" ref="J86">IFERROR(INDEX(MASTER!B:B,MATCH(G86,MASTER!A:A,0))/100," ")</f>
        <v>0.89</v>
      </c>
      <c r="K86" s="67">
        <f ca="1" t="shared" si="3"/>
        <v>1</v>
      </c>
      <c r="L86" s="67" t="str">
        <f ca="1" t="shared" si="4"/>
        <v>2023 - WEEK 01</v>
      </c>
      <c r="M86" s="67" t="str">
        <f ca="1" t="shared" si="5"/>
        <v>2023 - MONTH 01</v>
      </c>
      <c r="N86" s="83">
        <f ca="1" t="shared" ref="N86:O86" si="94">IFERROR(AVERAGEIF(L:L,L86,$J:$J)," ")</f>
        <v>0.915</v>
      </c>
      <c r="O86" s="83">
        <f ca="1" t="shared" si="94"/>
        <v>0.919166666666667</v>
      </c>
      <c r="P86" s="67" t="str">
        <f ca="1">IF(ISBLANK(A86)," ",IF(N86&gt;MASTER!$B$3/100,"SB",IF(N86&gt;MASTER!$B$4/100,"B",IF(N86&gt;MASTER!$B$5/100,"C","K"))))</f>
        <v>B</v>
      </c>
      <c r="Q86" s="67" t="str">
        <f ca="1">IF(ISBLANK(B86)," ",IF(O86&gt;MASTER!$B$3/100,"SB",IF(O86&gt;MASTER!$B$4/100,"B",IF(O86&gt;MASTER!$B$5/100,"C","K"))))</f>
        <v>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1</v>
      </c>
      <c r="AF86" s="67" t="str">
        <f ca="1" t="shared" si="13"/>
        <v>2023 01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80">
        <f ca="1">INDIRECT(ADDRESS(2+QUOTIENT(ROW()-2,COUNTA('Form Responses 1'!$1:$1)-4),1,,TRUE,"Form Responses 1"))</f>
        <v>45063.8809621759</v>
      </c>
      <c r="B87" s="67" t="str">
        <f ca="1">INDIRECT(ADDRESS(2+QUOTIENT(ROW()-2,COUNTA('Form Responses 1'!$1:$1)-4),2,,TRUE,"Form Responses 1"))</f>
        <v>dwisuswianto1971@gmail.com</v>
      </c>
      <c r="C87" s="67" t="str">
        <f ca="1">INDIRECT(ADDRESS(2+QUOTIENT(ROW()-2,COUNTA('Form Responses 1'!$1:$1)-4),3,,TRUE,"Form Responses 1"))</f>
        <v>Dwi Suswianto</v>
      </c>
      <c r="D87" s="81">
        <f ca="1">INDIRECT(ADDRESS(2+QUOTIENT(ROW()-2,COUNTA('Form Responses 1'!$1:$1)-4),4,,TRUE,"Form Responses 1"))</f>
        <v>44929</v>
      </c>
      <c r="E87" s="82">
        <f ca="1" t="shared" si="0"/>
        <v>2</v>
      </c>
      <c r="F87" s="67" t="str">
        <f ca="1">IF(ISBLANK(A87)," ",INDIRECT(ADDRESS(1,5+MOD(ROW()-2,COUNTA('Form Responses 1'!$1:$1)-4),,TRUE,"Form Responses 1")))</f>
        <v>Wisma [Ruang Genset]</v>
      </c>
      <c r="G87" s="67" t="str">
        <f ca="1">IF(ISBLANK(A87)," ",INDIRECT(ADDRESS(MATCH(A87,'Form Responses 1'!A:A,0),5+MOD(ROW()-2,COUNTA('Form Responses 1'!$1:$1)-4),,TRUE,"Form Responses 1")))</f>
        <v>CUKUP BAIK</v>
      </c>
      <c r="H87" s="83" t="str">
        <f ca="1" t="shared" si="1"/>
        <v>Wisma</v>
      </c>
      <c r="I87" s="83" t="str">
        <f ca="1" t="shared" si="2"/>
        <v>CLEANING SERVICE</v>
      </c>
      <c r="J87" s="83">
        <f ca="1" t="array" ref="J87">IFERROR(INDEX(MASTER!B:B,MATCH(G87,MASTER!A:A,0))/100," ")</f>
        <v>0.89</v>
      </c>
      <c r="K87" s="67">
        <f ca="1" t="shared" si="3"/>
        <v>1</v>
      </c>
      <c r="L87" s="67" t="str">
        <f ca="1" t="shared" si="4"/>
        <v>2023 - WEEK 01</v>
      </c>
      <c r="M87" s="67" t="str">
        <f ca="1" t="shared" si="5"/>
        <v>2023 - MONTH 01</v>
      </c>
      <c r="N87" s="83">
        <f ca="1" t="shared" ref="N87:O87" si="95">IFERROR(AVERAGEIF(L:L,L87,$J:$J)," ")</f>
        <v>0.915</v>
      </c>
      <c r="O87" s="83">
        <f ca="1" t="shared" si="95"/>
        <v>0.919166666666667</v>
      </c>
      <c r="P87" s="67" t="str">
        <f ca="1">IF(ISBLANK(A87)," ",IF(N87&gt;MASTER!$B$3/100,"SB",IF(N87&gt;MASTER!$B$4/100,"B",IF(N87&gt;MASTER!$B$5/100,"C","K"))))</f>
        <v>B</v>
      </c>
      <c r="Q87" s="67" t="str">
        <f ca="1">IF(ISBLANK(B87)," ",IF(O87&gt;MASTER!$B$3/100,"SB",IF(O87&gt;MASTER!$B$4/100,"B",IF(O87&gt;MASTER!$B$5/100,"C","K"))))</f>
        <v>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1</v>
      </c>
      <c r="AF87" s="67" t="str">
        <f ca="1" t="shared" si="13"/>
        <v>2023 01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80">
        <f ca="1">INDIRECT(ADDRESS(2+QUOTIENT(ROW()-2,COUNTA('Form Responses 1'!$1:$1)-4),1,,TRUE,"Form Responses 1"))</f>
        <v>45063.8809621759</v>
      </c>
      <c r="B88" s="67" t="str">
        <f ca="1">INDIRECT(ADDRESS(2+QUOTIENT(ROW()-2,COUNTA('Form Responses 1'!$1:$1)-4),2,,TRUE,"Form Responses 1"))</f>
        <v>dwisuswianto1971@gmail.com</v>
      </c>
      <c r="C88" s="67" t="str">
        <f ca="1">INDIRECT(ADDRESS(2+QUOTIENT(ROW()-2,COUNTA('Form Responses 1'!$1:$1)-4),3,,TRUE,"Form Responses 1"))</f>
        <v>Dwi Suswianto</v>
      </c>
      <c r="D88" s="81">
        <f ca="1">INDIRECT(ADDRESS(2+QUOTIENT(ROW()-2,COUNTA('Form Responses 1'!$1:$1)-4),4,,TRUE,"Form Responses 1"))</f>
        <v>44929</v>
      </c>
      <c r="E88" s="82">
        <f ca="1" t="shared" si="0"/>
        <v>2</v>
      </c>
      <c r="F88" s="67" t="str">
        <f ca="1">IF(ISBLANK(A88)," ",INDIRECT(ADDRESS(1,5+MOD(ROW()-2,COUNTA('Form Responses 1'!$1:$1)-4),,TRUE,"Form Responses 1")))</f>
        <v>Wisma [Ruang Alat Meteorologi]</v>
      </c>
      <c r="G88" s="67" t="str">
        <f ca="1">IF(ISBLANK(A88)," ",INDIRECT(ADDRESS(MATCH(A88,'Form Responses 1'!A:A,0),5+MOD(ROW()-2,COUNTA('Form Responses 1'!$1:$1)-4),,TRUE,"Form Responses 1")))</f>
        <v>BAIK</v>
      </c>
      <c r="H88" s="83" t="str">
        <f ca="1" t="shared" si="1"/>
        <v>Wisma</v>
      </c>
      <c r="I88" s="83" t="str">
        <f ca="1" t="shared" si="2"/>
        <v>CLEANING SERVICE</v>
      </c>
      <c r="J88" s="83">
        <f ca="1" t="array" ref="J88">IFERROR(INDEX(MASTER!B:B,MATCH(G88,MASTER!A:A,0))/100," ")</f>
        <v>0.95</v>
      </c>
      <c r="K88" s="67">
        <f ca="1" t="shared" si="3"/>
        <v>1</v>
      </c>
      <c r="L88" s="67" t="str">
        <f ca="1" t="shared" si="4"/>
        <v>2023 - WEEK 01</v>
      </c>
      <c r="M88" s="67" t="str">
        <f ca="1" t="shared" si="5"/>
        <v>2023 - MONTH 01</v>
      </c>
      <c r="N88" s="83">
        <f ca="1" t="shared" ref="N88:O88" si="96">IFERROR(AVERAGEIF(L:L,L88,$J:$J)," ")</f>
        <v>0.915</v>
      </c>
      <c r="O88" s="83">
        <f ca="1" t="shared" si="96"/>
        <v>0.919166666666667</v>
      </c>
      <c r="P88" s="67" t="str">
        <f ca="1">IF(ISBLANK(A88)," ",IF(N88&gt;MASTER!$B$3/100,"SB",IF(N88&gt;MASTER!$B$4/100,"B",IF(N88&gt;MASTER!$B$5/100,"C","K"))))</f>
        <v>B</v>
      </c>
      <c r="Q88" s="67" t="str">
        <f ca="1">IF(ISBLANK(B88)," ",IF(O88&gt;MASTER!$B$3/100,"SB",IF(O88&gt;MASTER!$B$4/100,"B",IF(O88&gt;MASTER!$B$5/100,"C","K"))))</f>
        <v>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1</v>
      </c>
      <c r="AF88" s="67" t="str">
        <f ca="1" t="shared" si="13"/>
        <v>2023 01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80">
        <f ca="1">INDIRECT(ADDRESS(2+QUOTIENT(ROW()-2,COUNTA('Form Responses 1'!$1:$1)-4),1,,TRUE,"Form Responses 1"))</f>
        <v>45063.8809621759</v>
      </c>
      <c r="B89" s="67" t="str">
        <f ca="1">INDIRECT(ADDRESS(2+QUOTIENT(ROW()-2,COUNTA('Form Responses 1'!$1:$1)-4),2,,TRUE,"Form Responses 1"))</f>
        <v>dwisuswianto1971@gmail.com</v>
      </c>
      <c r="C89" s="67" t="str">
        <f ca="1">INDIRECT(ADDRESS(2+QUOTIENT(ROW()-2,COUNTA('Form Responses 1'!$1:$1)-4),3,,TRUE,"Form Responses 1"))</f>
        <v>Dwi Suswianto</v>
      </c>
      <c r="D89" s="81">
        <f ca="1">INDIRECT(ADDRESS(2+QUOTIENT(ROW()-2,COUNTA('Form Responses 1'!$1:$1)-4),4,,TRUE,"Form Responses 1"))</f>
        <v>44929</v>
      </c>
      <c r="E89" s="82">
        <f ca="1" t="shared" si="0"/>
        <v>2</v>
      </c>
      <c r="F89" s="67" t="str">
        <f ca="1">IF(ISBLANK(A89)," ",INDIRECT(ADDRESS(1,5+MOD(ROW()-2,COUNTA('Form Responses 1'!$1:$1)-4),,TRUE,"Form Responses 1")))</f>
        <v>Wisma [Ruang Kerja]</v>
      </c>
      <c r="G89" s="67" t="str">
        <f ca="1">IF(ISBLANK(A89)," ",INDIRECT(ADDRESS(MATCH(A89,'Form Responses 1'!A:A,0),5+MOD(ROW()-2,COUNTA('Form Responses 1'!$1:$1)-4),,TRUE,"Form Responses 1")))</f>
        <v>BAIK</v>
      </c>
      <c r="H89" s="83" t="str">
        <f ca="1" t="shared" si="1"/>
        <v>Wisma</v>
      </c>
      <c r="I89" s="83" t="str">
        <f ca="1" t="shared" si="2"/>
        <v>CLEANING SERVICE</v>
      </c>
      <c r="J89" s="83">
        <f ca="1" t="array" ref="J89">IFERROR(INDEX(MASTER!B:B,MATCH(G89,MASTER!A:A,0))/100," ")</f>
        <v>0.95</v>
      </c>
      <c r="K89" s="67">
        <f ca="1" t="shared" si="3"/>
        <v>1</v>
      </c>
      <c r="L89" s="67" t="str">
        <f ca="1" t="shared" si="4"/>
        <v>2023 - WEEK 01</v>
      </c>
      <c r="M89" s="67" t="str">
        <f ca="1" t="shared" si="5"/>
        <v>2023 - MONTH 01</v>
      </c>
      <c r="N89" s="83">
        <f ca="1" t="shared" ref="N89:O89" si="97">IFERROR(AVERAGEIF(L:L,L89,$J:$J)," ")</f>
        <v>0.915</v>
      </c>
      <c r="O89" s="83">
        <f ca="1" t="shared" si="97"/>
        <v>0.919166666666667</v>
      </c>
      <c r="P89" s="67" t="str">
        <f ca="1">IF(ISBLANK(A89)," ",IF(N89&gt;MASTER!$B$3/100,"SB",IF(N89&gt;MASTER!$B$4/100,"B",IF(N89&gt;MASTER!$B$5/100,"C","K"))))</f>
        <v>B</v>
      </c>
      <c r="Q89" s="67" t="str">
        <f ca="1">IF(ISBLANK(B89)," ",IF(O89&gt;MASTER!$B$3/100,"SB",IF(O89&gt;MASTER!$B$4/100,"B",IF(O89&gt;MASTER!$B$5/100,"C","K"))))</f>
        <v>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1</v>
      </c>
      <c r="AF89" s="67" t="str">
        <f ca="1" t="shared" si="13"/>
        <v>2023 01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80">
        <f ca="1">INDIRECT(ADDRESS(2+QUOTIENT(ROW()-2,COUNTA('Form Responses 1'!$1:$1)-4),1,,TRUE,"Form Responses 1"))</f>
        <v>45063.8809621759</v>
      </c>
      <c r="B90" s="67" t="str">
        <f ca="1">INDIRECT(ADDRESS(2+QUOTIENT(ROW()-2,COUNTA('Form Responses 1'!$1:$1)-4),2,,TRUE,"Form Responses 1"))</f>
        <v>dwisuswianto1971@gmail.com</v>
      </c>
      <c r="C90" s="67" t="str">
        <f ca="1">INDIRECT(ADDRESS(2+QUOTIENT(ROW()-2,COUNTA('Form Responses 1'!$1:$1)-4),3,,TRUE,"Form Responses 1"))</f>
        <v>Dwi Suswianto</v>
      </c>
      <c r="D90" s="81">
        <f ca="1">INDIRECT(ADDRESS(2+QUOTIENT(ROW()-2,COUNTA('Form Responses 1'!$1:$1)-4),4,,TRUE,"Form Responses 1"))</f>
        <v>44929</v>
      </c>
      <c r="E90" s="82">
        <f ca="1" t="shared" si="0"/>
        <v>2</v>
      </c>
      <c r="F90" s="67" t="str">
        <f ca="1">IF(ISBLANK(A90)," ",INDIRECT(ADDRESS(1,5+MOD(ROW()-2,COUNTA('Form Responses 1'!$1:$1)-4),,TRUE,"Form Responses 1")))</f>
        <v>Wisma [Pantry]</v>
      </c>
      <c r="G90" s="67" t="str">
        <f ca="1">IF(ISBLANK(A90)," ",INDIRECT(ADDRESS(MATCH(A90,'Form Responses 1'!A:A,0),5+MOD(ROW()-2,COUNTA('Form Responses 1'!$1:$1)-4),,TRUE,"Form Responses 1")))</f>
        <v>CUKUP BAIK</v>
      </c>
      <c r="H90" s="83" t="str">
        <f ca="1" t="shared" si="1"/>
        <v>Wisma</v>
      </c>
      <c r="I90" s="83" t="str">
        <f ca="1" t="shared" si="2"/>
        <v>CLEANING SERVICE</v>
      </c>
      <c r="J90" s="83">
        <f ca="1" t="array" ref="J90">IFERROR(INDEX(MASTER!B:B,MATCH(G90,MASTER!A:A,0))/100," ")</f>
        <v>0.89</v>
      </c>
      <c r="K90" s="67">
        <f ca="1" t="shared" si="3"/>
        <v>1</v>
      </c>
      <c r="L90" s="67" t="str">
        <f ca="1" t="shared" si="4"/>
        <v>2023 - WEEK 01</v>
      </c>
      <c r="M90" s="67" t="str">
        <f ca="1" t="shared" si="5"/>
        <v>2023 - MONTH 01</v>
      </c>
      <c r="N90" s="83">
        <f ca="1" t="shared" ref="N90:O90" si="98">IFERROR(AVERAGEIF(L:L,L90,$J:$J)," ")</f>
        <v>0.915</v>
      </c>
      <c r="O90" s="83">
        <f ca="1" t="shared" si="98"/>
        <v>0.919166666666667</v>
      </c>
      <c r="P90" s="67" t="str">
        <f ca="1">IF(ISBLANK(A90)," ",IF(N90&gt;MASTER!$B$3/100,"SB",IF(N90&gt;MASTER!$B$4/100,"B",IF(N90&gt;MASTER!$B$5/100,"C","K"))))</f>
        <v>B</v>
      </c>
      <c r="Q90" s="67" t="str">
        <f ca="1">IF(ISBLANK(B90)," ",IF(O90&gt;MASTER!$B$3/100,"SB",IF(O90&gt;MASTER!$B$4/100,"B",IF(O90&gt;MASTER!$B$5/100,"C","K"))))</f>
        <v>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1</v>
      </c>
      <c r="AF90" s="67" t="str">
        <f ca="1" t="shared" si="13"/>
        <v>2023 01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80">
        <f ca="1">INDIRECT(ADDRESS(2+QUOTIENT(ROW()-2,COUNTA('Form Responses 1'!$1:$1)-4),1,,TRUE,"Form Responses 1"))</f>
        <v>45063.8809621759</v>
      </c>
      <c r="B91" s="67" t="str">
        <f ca="1">INDIRECT(ADDRESS(2+QUOTIENT(ROW()-2,COUNTA('Form Responses 1'!$1:$1)-4),2,,TRUE,"Form Responses 1"))</f>
        <v>dwisuswianto1971@gmail.com</v>
      </c>
      <c r="C91" s="67" t="str">
        <f ca="1">INDIRECT(ADDRESS(2+QUOTIENT(ROW()-2,COUNTA('Form Responses 1'!$1:$1)-4),3,,TRUE,"Form Responses 1"))</f>
        <v>Dwi Suswianto</v>
      </c>
      <c r="D91" s="81">
        <f ca="1">INDIRECT(ADDRESS(2+QUOTIENT(ROW()-2,COUNTA('Form Responses 1'!$1:$1)-4),4,,TRUE,"Form Responses 1"))</f>
        <v>44929</v>
      </c>
      <c r="E91" s="82">
        <f ca="1" t="shared" si="0"/>
        <v>2</v>
      </c>
      <c r="F91" s="67" t="str">
        <f ca="1">IF(ISBLANK(A91)," ",INDIRECT(ADDRESS(1,5+MOD(ROW()-2,COUNTA('Form Responses 1'!$1:$1)-4),,TRUE,"Form Responses 1")))</f>
        <v>Wisma [Musholla]</v>
      </c>
      <c r="G91" s="67" t="str">
        <f ca="1">IF(ISBLANK(A91)," ",INDIRECT(ADDRESS(MATCH(A91,'Form Responses 1'!A:A,0),5+MOD(ROW()-2,COUNTA('Form Responses 1'!$1:$1)-4),,TRUE,"Form Responses 1")))</f>
        <v>BAIK</v>
      </c>
      <c r="H91" s="83" t="str">
        <f ca="1" t="shared" si="1"/>
        <v>Wisma</v>
      </c>
      <c r="I91" s="83" t="str">
        <f ca="1" t="shared" si="2"/>
        <v>CLEANING SERVICE</v>
      </c>
      <c r="J91" s="83">
        <f ca="1" t="array" ref="J91">IFERROR(INDEX(MASTER!B:B,MATCH(G91,MASTER!A:A,0))/100," ")</f>
        <v>0.95</v>
      </c>
      <c r="K91" s="67">
        <f ca="1" t="shared" si="3"/>
        <v>1</v>
      </c>
      <c r="L91" s="67" t="str">
        <f ca="1" t="shared" si="4"/>
        <v>2023 - WEEK 01</v>
      </c>
      <c r="M91" s="67" t="str">
        <f ca="1" t="shared" si="5"/>
        <v>2023 - MONTH 01</v>
      </c>
      <c r="N91" s="83">
        <f ca="1" t="shared" ref="N91:O91" si="99">IFERROR(AVERAGEIF(L:L,L91,$J:$J)," ")</f>
        <v>0.915</v>
      </c>
      <c r="O91" s="83">
        <f ca="1" t="shared" si="99"/>
        <v>0.919166666666667</v>
      </c>
      <c r="P91" s="67" t="str">
        <f ca="1">IF(ISBLANK(A91)," ",IF(N91&gt;MASTER!$B$3/100,"SB",IF(N91&gt;MASTER!$B$4/100,"B",IF(N91&gt;MASTER!$B$5/100,"C","K"))))</f>
        <v>B</v>
      </c>
      <c r="Q91" s="67" t="str">
        <f ca="1">IF(ISBLANK(B91)," ",IF(O91&gt;MASTER!$B$3/100,"SB",IF(O91&gt;MASTER!$B$4/100,"B",IF(O91&gt;MASTER!$B$5/100,"C","K"))))</f>
        <v>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1</v>
      </c>
      <c r="AF91" s="67" t="str">
        <f ca="1" t="shared" si="13"/>
        <v>2023 01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80">
        <f ca="1">INDIRECT(ADDRESS(2+QUOTIENT(ROW()-2,COUNTA('Form Responses 1'!$1:$1)-4),1,,TRUE,"Form Responses 1"))</f>
        <v>45063.8809621759</v>
      </c>
      <c r="B92" s="67" t="str">
        <f ca="1">INDIRECT(ADDRESS(2+QUOTIENT(ROW()-2,COUNTA('Form Responses 1'!$1:$1)-4),2,,TRUE,"Form Responses 1"))</f>
        <v>dwisuswianto1971@gmail.com</v>
      </c>
      <c r="C92" s="67" t="str">
        <f ca="1">INDIRECT(ADDRESS(2+QUOTIENT(ROW()-2,COUNTA('Form Responses 1'!$1:$1)-4),3,,TRUE,"Form Responses 1"))</f>
        <v>Dwi Suswianto</v>
      </c>
      <c r="D92" s="81">
        <f ca="1">INDIRECT(ADDRESS(2+QUOTIENT(ROW()-2,COUNTA('Form Responses 1'!$1:$1)-4),4,,TRUE,"Form Responses 1"))</f>
        <v>44929</v>
      </c>
      <c r="E92" s="82">
        <f ca="1" t="shared" si="0"/>
        <v>2</v>
      </c>
      <c r="F92" s="67" t="str">
        <f ca="1">IF(ISBLANK(A92)," ",INDIRECT(ADDRESS(1,5+MOD(ROW()-2,COUNTA('Form Responses 1'!$1:$1)-4),,TRUE,"Form Responses 1")))</f>
        <v>Wisma [Toilet Pria / Wanita]</v>
      </c>
      <c r="G92" s="67" t="str">
        <f ca="1">IF(ISBLANK(A92)," ",INDIRECT(ADDRESS(MATCH(A92,'Form Responses 1'!A:A,0),5+MOD(ROW()-2,COUNTA('Form Responses 1'!$1:$1)-4),,TRUE,"Form Responses 1")))</f>
        <v>BAIK</v>
      </c>
      <c r="H92" s="83" t="str">
        <f ca="1" t="shared" si="1"/>
        <v>Wisma</v>
      </c>
      <c r="I92" s="83" t="str">
        <f ca="1" t="shared" si="2"/>
        <v>CLEANING SERVICE</v>
      </c>
      <c r="J92" s="83">
        <f ca="1" t="array" ref="J92">IFERROR(INDEX(MASTER!B:B,MATCH(G92,MASTER!A:A,0))/100," ")</f>
        <v>0.95</v>
      </c>
      <c r="K92" s="67">
        <f ca="1" t="shared" si="3"/>
        <v>1</v>
      </c>
      <c r="L92" s="67" t="str">
        <f ca="1" t="shared" si="4"/>
        <v>2023 - WEEK 01</v>
      </c>
      <c r="M92" s="67" t="str">
        <f ca="1" t="shared" si="5"/>
        <v>2023 - MONTH 01</v>
      </c>
      <c r="N92" s="83">
        <f ca="1" t="shared" ref="N92:O92" si="100">IFERROR(AVERAGEIF(L:L,L92,$J:$J)," ")</f>
        <v>0.915</v>
      </c>
      <c r="O92" s="83">
        <f ca="1" t="shared" si="100"/>
        <v>0.919166666666667</v>
      </c>
      <c r="P92" s="67" t="str">
        <f ca="1">IF(ISBLANK(A92)," ",IF(N92&gt;MASTER!$B$3/100,"SB",IF(N92&gt;MASTER!$B$4/100,"B",IF(N92&gt;MASTER!$B$5/100,"C","K"))))</f>
        <v>B</v>
      </c>
      <c r="Q92" s="67" t="str">
        <f ca="1">IF(ISBLANK(B92)," ",IF(O92&gt;MASTER!$B$3/100,"SB",IF(O92&gt;MASTER!$B$4/100,"B",IF(O92&gt;MASTER!$B$5/100,"C","K"))))</f>
        <v>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1</v>
      </c>
      <c r="AF92" s="67" t="str">
        <f ca="1" t="shared" si="13"/>
        <v>2023 01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80">
        <f ca="1">INDIRECT(ADDRESS(2+QUOTIENT(ROW()-2,COUNTA('Form Responses 1'!$1:$1)-4),1,,TRUE,"Form Responses 1"))</f>
        <v>45063.8809621759</v>
      </c>
      <c r="B93" s="67" t="str">
        <f ca="1">INDIRECT(ADDRESS(2+QUOTIENT(ROW()-2,COUNTA('Form Responses 1'!$1:$1)-4),2,,TRUE,"Form Responses 1"))</f>
        <v>dwisuswianto1971@gmail.com</v>
      </c>
      <c r="C93" s="67" t="str">
        <f ca="1">INDIRECT(ADDRESS(2+QUOTIENT(ROW()-2,COUNTA('Form Responses 1'!$1:$1)-4),3,,TRUE,"Form Responses 1"))</f>
        <v>Dwi Suswianto</v>
      </c>
      <c r="D93" s="81">
        <f ca="1">INDIRECT(ADDRESS(2+QUOTIENT(ROW()-2,COUNTA('Form Responses 1'!$1:$1)-4),4,,TRUE,"Form Responses 1"))</f>
        <v>44929</v>
      </c>
      <c r="E93" s="82">
        <f ca="1" t="shared" si="0"/>
        <v>2</v>
      </c>
      <c r="F93" s="67" t="str">
        <f ca="1">IF(ISBLANK(A93)," ",INDIRECT(ADDRESS(1,5+MOD(ROW()-2,COUNTA('Form Responses 1'!$1:$1)-4),,TRUE,"Form Responses 1")))</f>
        <v>Halaman Wisma [Taman ]</v>
      </c>
      <c r="G93" s="67" t="str">
        <f ca="1">IF(ISBLANK(A93)," ",INDIRECT(ADDRESS(MATCH(A93,'Form Responses 1'!A:A,0),5+MOD(ROW()-2,COUNTA('Form Responses 1'!$1:$1)-4),,TRUE,"Form Responses 1")))</f>
        <v>BAIK</v>
      </c>
      <c r="H93" s="83" t="str">
        <f ca="1" t="shared" si="1"/>
        <v>Halaman Wisma</v>
      </c>
      <c r="I93" s="83" t="str">
        <f ca="1" t="shared" si="2"/>
        <v>CLEANING SERVICE</v>
      </c>
      <c r="J93" s="83">
        <f ca="1" t="array" ref="J93">IFERROR(INDEX(MASTER!B:B,MATCH(G93,MASTER!A:A,0))/100," ")</f>
        <v>0.95</v>
      </c>
      <c r="K93" s="67">
        <f ca="1" t="shared" si="3"/>
        <v>1</v>
      </c>
      <c r="L93" s="67" t="str">
        <f ca="1" t="shared" si="4"/>
        <v>2023 - WEEK 01</v>
      </c>
      <c r="M93" s="67" t="str">
        <f ca="1" t="shared" si="5"/>
        <v>2023 - MONTH 01</v>
      </c>
      <c r="N93" s="83">
        <f ca="1" t="shared" ref="N93:O93" si="101">IFERROR(AVERAGEIF(L:L,L93,$J:$J)," ")</f>
        <v>0.915</v>
      </c>
      <c r="O93" s="83">
        <f ca="1" t="shared" si="101"/>
        <v>0.919166666666667</v>
      </c>
      <c r="P93" s="67" t="str">
        <f ca="1">IF(ISBLANK(A93)," ",IF(N93&gt;MASTER!$B$3/100,"SB",IF(N93&gt;MASTER!$B$4/100,"B",IF(N93&gt;MASTER!$B$5/100,"C","K"))))</f>
        <v>B</v>
      </c>
      <c r="Q93" s="67" t="str">
        <f ca="1">IF(ISBLANK(B93)," ",IF(O93&gt;MASTER!$B$3/100,"SB",IF(O93&gt;MASTER!$B$4/100,"B",IF(O93&gt;MASTER!$B$5/100,"C","K"))))</f>
        <v>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1</v>
      </c>
      <c r="AF93" s="67" t="str">
        <f ca="1" t="shared" si="13"/>
        <v>2023 01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80">
        <f ca="1">INDIRECT(ADDRESS(2+QUOTIENT(ROW()-2,COUNTA('Form Responses 1'!$1:$1)-4),1,,TRUE,"Form Responses 1"))</f>
        <v>45063.8809621759</v>
      </c>
      <c r="B94" s="67" t="str">
        <f ca="1">INDIRECT(ADDRESS(2+QUOTIENT(ROW()-2,COUNTA('Form Responses 1'!$1:$1)-4),2,,TRUE,"Form Responses 1"))</f>
        <v>dwisuswianto1971@gmail.com</v>
      </c>
      <c r="C94" s="67" t="str">
        <f ca="1">INDIRECT(ADDRESS(2+QUOTIENT(ROW()-2,COUNTA('Form Responses 1'!$1:$1)-4),3,,TRUE,"Form Responses 1"))</f>
        <v>Dwi Suswianto</v>
      </c>
      <c r="D94" s="81">
        <f ca="1">INDIRECT(ADDRESS(2+QUOTIENT(ROW()-2,COUNTA('Form Responses 1'!$1:$1)-4),4,,TRUE,"Form Responses 1"))</f>
        <v>44929</v>
      </c>
      <c r="E94" s="82">
        <f ca="1" t="shared" si="0"/>
        <v>2</v>
      </c>
      <c r="F94" s="67" t="str">
        <f ca="1">IF(ISBLANK(A94)," ",INDIRECT(ADDRESS(1,5+MOD(ROW()-2,COUNTA('Form Responses 1'!$1:$1)-4),,TRUE,"Form Responses 1")))</f>
        <v>Halaman Wisma [Pos Satpam]</v>
      </c>
      <c r="G94" s="67" t="str">
        <f ca="1">IF(ISBLANK(A94)," ",INDIRECT(ADDRESS(MATCH(A94,'Form Responses 1'!A:A,0),5+MOD(ROW()-2,COUNTA('Form Responses 1'!$1:$1)-4),,TRUE,"Form Responses 1")))</f>
        <v>CUKUP BAIK</v>
      </c>
      <c r="H94" s="83" t="str">
        <f ca="1" t="shared" si="1"/>
        <v>Halaman Wisma</v>
      </c>
      <c r="I94" s="83" t="str">
        <f ca="1" t="shared" si="2"/>
        <v>CLEANING SERVICE</v>
      </c>
      <c r="J94" s="83">
        <f ca="1" t="array" ref="J94">IFERROR(INDEX(MASTER!B:B,MATCH(G94,MASTER!A:A,0))/100," ")</f>
        <v>0.89</v>
      </c>
      <c r="K94" s="67">
        <f ca="1" t="shared" si="3"/>
        <v>1</v>
      </c>
      <c r="L94" s="67" t="str">
        <f ca="1" t="shared" si="4"/>
        <v>2023 - WEEK 01</v>
      </c>
      <c r="M94" s="67" t="str">
        <f ca="1" t="shared" si="5"/>
        <v>2023 - MONTH 01</v>
      </c>
      <c r="N94" s="83">
        <f ca="1" t="shared" ref="N94:O94" si="102">IFERROR(AVERAGEIF(L:L,L94,$J:$J)," ")</f>
        <v>0.915</v>
      </c>
      <c r="O94" s="83">
        <f ca="1" t="shared" si="102"/>
        <v>0.919166666666667</v>
      </c>
      <c r="P94" s="67" t="str">
        <f ca="1">IF(ISBLANK(A94)," ",IF(N94&gt;MASTER!$B$3/100,"SB",IF(N94&gt;MASTER!$B$4/100,"B",IF(N94&gt;MASTER!$B$5/100,"C","K"))))</f>
        <v>B</v>
      </c>
      <c r="Q94" s="67" t="str">
        <f ca="1">IF(ISBLANK(B94)," ",IF(O94&gt;MASTER!$B$3/100,"SB",IF(O94&gt;MASTER!$B$4/100,"B",IF(O94&gt;MASTER!$B$5/100,"C","K"))))</f>
        <v>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1</v>
      </c>
      <c r="AF94" s="67" t="str">
        <f ca="1" t="shared" si="13"/>
        <v>2023 01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80">
        <f ca="1">INDIRECT(ADDRESS(2+QUOTIENT(ROW()-2,COUNTA('Form Responses 1'!$1:$1)-4),1,,TRUE,"Form Responses 1"))</f>
        <v>45063.8809621759</v>
      </c>
      <c r="B95" s="67" t="str">
        <f ca="1">INDIRECT(ADDRESS(2+QUOTIENT(ROW()-2,COUNTA('Form Responses 1'!$1:$1)-4),2,,TRUE,"Form Responses 1"))</f>
        <v>dwisuswianto1971@gmail.com</v>
      </c>
      <c r="C95" s="67" t="str">
        <f ca="1">INDIRECT(ADDRESS(2+QUOTIENT(ROW()-2,COUNTA('Form Responses 1'!$1:$1)-4),3,,TRUE,"Form Responses 1"))</f>
        <v>Dwi Suswianto</v>
      </c>
      <c r="D95" s="81">
        <f ca="1">INDIRECT(ADDRESS(2+QUOTIENT(ROW()-2,COUNTA('Form Responses 1'!$1:$1)-4),4,,TRUE,"Form Responses 1"))</f>
        <v>44929</v>
      </c>
      <c r="E95" s="82">
        <f ca="1" t="shared" si="0"/>
        <v>2</v>
      </c>
      <c r="F95" s="67" t="str">
        <f ca="1">IF(ISBLANK(A95)," ",INDIRECT(ADDRESS(1,5+MOD(ROW()-2,COUNTA('Form Responses 1'!$1:$1)-4),,TRUE,"Form Responses 1")))</f>
        <v>Halaman Wisma [Halaman Utama Depan]</v>
      </c>
      <c r="G95" s="67" t="str">
        <f ca="1">IF(ISBLANK(A95)," ",INDIRECT(ADDRESS(MATCH(A95,'Form Responses 1'!A:A,0),5+MOD(ROW()-2,COUNTA('Form Responses 1'!$1:$1)-4),,TRUE,"Form Responses 1")))</f>
        <v>BAIK</v>
      </c>
      <c r="H95" s="83" t="str">
        <f ca="1" t="shared" si="1"/>
        <v>Halaman Wisma</v>
      </c>
      <c r="I95" s="83" t="str">
        <f ca="1" t="shared" si="2"/>
        <v>CLEANING SERVICE</v>
      </c>
      <c r="J95" s="83">
        <f ca="1" t="array" ref="J95">IFERROR(INDEX(MASTER!B:B,MATCH(G95,MASTER!A:A,0))/100," ")</f>
        <v>0.95</v>
      </c>
      <c r="K95" s="67">
        <f ca="1" t="shared" si="3"/>
        <v>1</v>
      </c>
      <c r="L95" s="67" t="str">
        <f ca="1" t="shared" si="4"/>
        <v>2023 - WEEK 01</v>
      </c>
      <c r="M95" s="67" t="str">
        <f ca="1" t="shared" si="5"/>
        <v>2023 - MONTH 01</v>
      </c>
      <c r="N95" s="83">
        <f ca="1" t="shared" ref="N95:O95" si="103">IFERROR(AVERAGEIF(L:L,L95,$J:$J)," ")</f>
        <v>0.915</v>
      </c>
      <c r="O95" s="83">
        <f ca="1" t="shared" si="103"/>
        <v>0.919166666666667</v>
      </c>
      <c r="P95" s="67" t="str">
        <f ca="1">IF(ISBLANK(A95)," ",IF(N95&gt;MASTER!$B$3/100,"SB",IF(N95&gt;MASTER!$B$4/100,"B",IF(N95&gt;MASTER!$B$5/100,"C","K"))))</f>
        <v>B</v>
      </c>
      <c r="Q95" s="67" t="str">
        <f ca="1">IF(ISBLANK(B95)," ",IF(O95&gt;MASTER!$B$3/100,"SB",IF(O95&gt;MASTER!$B$4/100,"B",IF(O95&gt;MASTER!$B$5/100,"C","K"))))</f>
        <v>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1</v>
      </c>
      <c r="AF95" s="67" t="str">
        <f ca="1" t="shared" si="13"/>
        <v>2023 01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80">
        <f ca="1">INDIRECT(ADDRESS(2+QUOTIENT(ROW()-2,COUNTA('Form Responses 1'!$1:$1)-4),1,,TRUE,"Form Responses 1"))</f>
        <v>45063.8809621759</v>
      </c>
      <c r="B96" s="67" t="str">
        <f ca="1">INDIRECT(ADDRESS(2+QUOTIENT(ROW()-2,COUNTA('Form Responses 1'!$1:$1)-4),2,,TRUE,"Form Responses 1"))</f>
        <v>dwisuswianto1971@gmail.com</v>
      </c>
      <c r="C96" s="67" t="str">
        <f ca="1">INDIRECT(ADDRESS(2+QUOTIENT(ROW()-2,COUNTA('Form Responses 1'!$1:$1)-4),3,,TRUE,"Form Responses 1"))</f>
        <v>Dwi Suswianto</v>
      </c>
      <c r="D96" s="81">
        <f ca="1">INDIRECT(ADDRESS(2+QUOTIENT(ROW()-2,COUNTA('Form Responses 1'!$1:$1)-4),4,,TRUE,"Form Responses 1"))</f>
        <v>44929</v>
      </c>
      <c r="E96" s="82">
        <f ca="1" t="shared" si="0"/>
        <v>2</v>
      </c>
      <c r="F96" s="67" t="str">
        <f ca="1">IF(ISBLANK(A96)," ",INDIRECT(ADDRESS(1,5+MOD(ROW()-2,COUNTA('Form Responses 1'!$1:$1)-4),,TRUE,"Form Responses 1")))</f>
        <v>Halaman Wisma [Halaman Samping Dan Belakang]</v>
      </c>
      <c r="G96" s="67" t="str">
        <f ca="1">IF(ISBLANK(A96)," ",INDIRECT(ADDRESS(MATCH(A96,'Form Responses 1'!A:A,0),5+MOD(ROW()-2,COUNTA('Form Responses 1'!$1:$1)-4),,TRUE,"Form Responses 1")))</f>
        <v>CUKUP BAIK</v>
      </c>
      <c r="H96" s="83" t="str">
        <f ca="1" t="shared" si="1"/>
        <v>Halaman Wisma</v>
      </c>
      <c r="I96" s="83" t="str">
        <f ca="1" t="shared" si="2"/>
        <v>CLEANING SERVICE</v>
      </c>
      <c r="J96" s="83">
        <f ca="1" t="array" ref="J96">IFERROR(INDEX(MASTER!B:B,MATCH(G96,MASTER!A:A,0))/100," ")</f>
        <v>0.89</v>
      </c>
      <c r="K96" s="67">
        <f ca="1" t="shared" si="3"/>
        <v>1</v>
      </c>
      <c r="L96" s="67" t="str">
        <f ca="1" t="shared" si="4"/>
        <v>2023 - WEEK 01</v>
      </c>
      <c r="M96" s="67" t="str">
        <f ca="1" t="shared" si="5"/>
        <v>2023 - MONTH 01</v>
      </c>
      <c r="N96" s="83">
        <f ca="1" t="shared" ref="N96:O96" si="104">IFERROR(AVERAGEIF(L:L,L96,$J:$J)," ")</f>
        <v>0.915</v>
      </c>
      <c r="O96" s="83">
        <f ca="1" t="shared" si="104"/>
        <v>0.919166666666667</v>
      </c>
      <c r="P96" s="67" t="str">
        <f ca="1">IF(ISBLANK(A96)," ",IF(N96&gt;MASTER!$B$3/100,"SB",IF(N96&gt;MASTER!$B$4/100,"B",IF(N96&gt;MASTER!$B$5/100,"C","K"))))</f>
        <v>B</v>
      </c>
      <c r="Q96" s="67" t="str">
        <f ca="1">IF(ISBLANK(B96)," ",IF(O96&gt;MASTER!$B$3/100,"SB",IF(O96&gt;MASTER!$B$4/100,"B",IF(O96&gt;MASTER!$B$5/100,"C","K"))))</f>
        <v>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1</v>
      </c>
      <c r="AF96" s="67" t="str">
        <f ca="1" t="shared" si="13"/>
        <v>2023 01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80">
        <f ca="1">INDIRECT(ADDRESS(2+QUOTIENT(ROW()-2,COUNTA('Form Responses 1'!$1:$1)-4),1,,TRUE,"Form Responses 1"))</f>
        <v>45063.8809621759</v>
      </c>
      <c r="B97" s="67" t="str">
        <f ca="1">INDIRECT(ADDRESS(2+QUOTIENT(ROW()-2,COUNTA('Form Responses 1'!$1:$1)-4),2,,TRUE,"Form Responses 1"))</f>
        <v>dwisuswianto1971@gmail.com</v>
      </c>
      <c r="C97" s="67" t="str">
        <f ca="1">INDIRECT(ADDRESS(2+QUOTIENT(ROW()-2,COUNTA('Form Responses 1'!$1:$1)-4),3,,TRUE,"Form Responses 1"))</f>
        <v>Dwi Suswianto</v>
      </c>
      <c r="D97" s="81">
        <f ca="1">INDIRECT(ADDRESS(2+QUOTIENT(ROW()-2,COUNTA('Form Responses 1'!$1:$1)-4),4,,TRUE,"Form Responses 1"))</f>
        <v>44929</v>
      </c>
      <c r="E97" s="82">
        <f ca="1" t="shared" si="0"/>
        <v>2</v>
      </c>
      <c r="F97" s="67" t="str">
        <f ca="1">IF(ISBLANK(A97)," ",INDIRECT(ADDRESS(1,5+MOD(ROW()-2,COUNTA('Form Responses 1'!$1:$1)-4),,TRUE,"Form Responses 1")))</f>
        <v>Halaman Wisma [Tps]</v>
      </c>
      <c r="G97" s="67" t="str">
        <f ca="1">IF(ISBLANK(A97)," ",INDIRECT(ADDRESS(MATCH(A97,'Form Responses 1'!A:A,0),5+MOD(ROW()-2,COUNTA('Form Responses 1'!$1:$1)-4),,TRUE,"Form Responses 1")))</f>
        <v>CUKUP BAIK</v>
      </c>
      <c r="H97" s="83" t="str">
        <f ca="1" t="shared" si="1"/>
        <v>Halaman Wisma</v>
      </c>
      <c r="I97" s="83" t="str">
        <f ca="1" t="shared" si="2"/>
        <v>CLEANING SERVICE</v>
      </c>
      <c r="J97" s="83">
        <f ca="1" t="array" ref="J97">IFERROR(INDEX(MASTER!B:B,MATCH(G97,MASTER!A:A,0))/100," ")</f>
        <v>0.89</v>
      </c>
      <c r="K97" s="67">
        <f ca="1" t="shared" si="3"/>
        <v>1</v>
      </c>
      <c r="L97" s="67" t="str">
        <f ca="1" t="shared" si="4"/>
        <v>2023 - WEEK 01</v>
      </c>
      <c r="M97" s="67" t="str">
        <f ca="1" t="shared" si="5"/>
        <v>2023 - MONTH 01</v>
      </c>
      <c r="N97" s="83">
        <f ca="1" t="shared" ref="N97:O97" si="105">IFERROR(AVERAGEIF(L:L,L97,$J:$J)," ")</f>
        <v>0.915</v>
      </c>
      <c r="O97" s="83">
        <f ca="1" t="shared" si="105"/>
        <v>0.919166666666667</v>
      </c>
      <c r="P97" s="67" t="str">
        <f ca="1">IF(ISBLANK(A97)," ",IF(N97&gt;MASTER!$B$3/100,"SB",IF(N97&gt;MASTER!$B$4/100,"B",IF(N97&gt;MASTER!$B$5/100,"C","K"))))</f>
        <v>B</v>
      </c>
      <c r="Q97" s="67" t="str">
        <f ca="1">IF(ISBLANK(B97)," ",IF(O97&gt;MASTER!$B$3/100,"SB",IF(O97&gt;MASTER!$B$4/100,"B",IF(O97&gt;MASTER!$B$5/100,"C","K"))))</f>
        <v>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1</v>
      </c>
      <c r="AF97" s="67" t="str">
        <f ca="1" t="shared" si="13"/>
        <v>2023 01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80">
        <f ca="1">INDIRECT(ADDRESS(2+QUOTIENT(ROW()-2,COUNTA('Form Responses 1'!$1:$1)-4),1,,TRUE,"Form Responses 1"))</f>
        <v>45071.3565059028</v>
      </c>
      <c r="B98" s="67" t="str">
        <f ca="1">INDIRECT(ADDRESS(2+QUOTIENT(ROW()-2,COUNTA('Form Responses 1'!$1:$1)-4),2,,TRUE,"Form Responses 1"))</f>
        <v>dwisuswianto1971@gmail.com</v>
      </c>
      <c r="C98" s="67" t="str">
        <f ca="1">INDIRECT(ADDRESS(2+QUOTIENT(ROW()-2,COUNTA('Form Responses 1'!$1:$1)-4),3,,TRUE,"Form Responses 1"))</f>
        <v>Dwi Suswianto</v>
      </c>
      <c r="D98" s="81">
        <f ca="1">INDIRECT(ADDRESS(2+QUOTIENT(ROW()-2,COUNTA('Form Responses 1'!$1:$1)-4),4,,TRUE,"Form Responses 1"))</f>
        <v>44985</v>
      </c>
      <c r="E98" s="82">
        <f ca="1" t="shared" si="0"/>
        <v>2</v>
      </c>
      <c r="F98" s="67" t="str">
        <f ca="1">IF(ISBLANK(A98)," ",INDIRECT(ADDRESS(1,5+MOD(ROW()-2,COUNTA('Form Responses 1'!$1:$1)-4),,TRUE,"Form Responses 1")))</f>
        <v>Security [Security Functions]</v>
      </c>
      <c r="G98" s="67" t="str">
        <f ca="1">IF(ISBLANK(A98)," ",INDIRECT(ADDRESS(MATCH(A98,'Form Responses 1'!A:A,0),5+MOD(ROW()-2,COUNTA('Form Responses 1'!$1:$1)-4),,TRUE,"Form Responses 1")))</f>
        <v>BAIK</v>
      </c>
      <c r="H98" s="83" t="str">
        <f ca="1" t="shared" si="1"/>
        <v>Security</v>
      </c>
      <c r="I98" s="83" t="str">
        <f ca="1" t="shared" si="2"/>
        <v>SECURITY SERVICE</v>
      </c>
      <c r="J98" s="83">
        <f ca="1" t="array" ref="J98">IFERROR(INDEX(MASTER!B:B,MATCH(G98,MASTER!A:A,0))/100," ")</f>
        <v>0.95</v>
      </c>
      <c r="K98" s="67">
        <f ca="1" t="shared" si="3"/>
        <v>9</v>
      </c>
      <c r="L98" s="67" t="str">
        <f ca="1" t="shared" si="4"/>
        <v>2023 - WEEK 09</v>
      </c>
      <c r="M98" s="67" t="str">
        <f ca="1" t="shared" si="5"/>
        <v>2023 - MONTH 02</v>
      </c>
      <c r="N98" s="83">
        <f ca="1" t="shared" ref="N98:O98" si="106">IFERROR(AVERAGEIF(L:L,L98,$J:$J)," ")</f>
        <v>0.9125</v>
      </c>
      <c r="O98" s="83">
        <f ca="1" t="shared" si="106"/>
        <v>0.9125</v>
      </c>
      <c r="P98" s="67" t="str">
        <f ca="1">IF(ISBLANK(A98)," ",IF(N98&gt;MASTER!$B$3/100,"SB",IF(N98&gt;MASTER!$B$4/100,"B",IF(N98&gt;MASTER!$B$5/100,"C","K"))))</f>
        <v>B</v>
      </c>
      <c r="Q98" s="67" t="str">
        <f ca="1">IF(ISBLANK(B98)," ",IF(O98&gt;MASTER!$B$3/100,"SB",IF(O98&gt;MASTER!$B$4/100,"B",IF(O98&gt;MASTER!$B$5/100,"C","K"))))</f>
        <v>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9</v>
      </c>
      <c r="AF98" s="67" t="str">
        <f ca="1" t="shared" si="13"/>
        <v>2023 02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80">
        <f ca="1">INDIRECT(ADDRESS(2+QUOTIENT(ROW()-2,COUNTA('Form Responses 1'!$1:$1)-4),1,,TRUE,"Form Responses 1"))</f>
        <v>45071.3565059028</v>
      </c>
      <c r="B99" s="67" t="str">
        <f ca="1">INDIRECT(ADDRESS(2+QUOTIENT(ROW()-2,COUNTA('Form Responses 1'!$1:$1)-4),2,,TRUE,"Form Responses 1"))</f>
        <v>dwisuswianto1971@gmail.com</v>
      </c>
      <c r="C99" s="67" t="str">
        <f ca="1">INDIRECT(ADDRESS(2+QUOTIENT(ROW()-2,COUNTA('Form Responses 1'!$1:$1)-4),3,,TRUE,"Form Responses 1"))</f>
        <v>Dwi Suswianto</v>
      </c>
      <c r="D99" s="81">
        <f ca="1">INDIRECT(ADDRESS(2+QUOTIENT(ROW()-2,COUNTA('Form Responses 1'!$1:$1)-4),4,,TRUE,"Form Responses 1"))</f>
        <v>44985</v>
      </c>
      <c r="E99" s="82">
        <f ca="1" t="shared" si="0"/>
        <v>2</v>
      </c>
      <c r="F99" s="67" t="str">
        <f ca="1">IF(ISBLANK(A99)," ",INDIRECT(ADDRESS(1,5+MOD(ROW()-2,COUNTA('Form Responses 1'!$1:$1)-4),,TRUE,"Form Responses 1")))</f>
        <v>Lantai 1 [Pantry ]</v>
      </c>
      <c r="G99" s="67" t="str">
        <f ca="1">IF(ISBLANK(A99)," ",INDIRECT(ADDRESS(MATCH(A99,'Form Responses 1'!A:A,0),5+MOD(ROW()-2,COUNTA('Form Responses 1'!$1:$1)-4),,TRUE,"Form Responses 1")))</f>
        <v>CUKUP BAIK</v>
      </c>
      <c r="H99" s="83" t="str">
        <f ca="1" t="shared" si="1"/>
        <v>Lantai 1</v>
      </c>
      <c r="I99" s="83" t="str">
        <f ca="1" t="shared" si="2"/>
        <v>CLEANING SERVICE</v>
      </c>
      <c r="J99" s="83">
        <f ca="1" t="array" ref="J99">IFERROR(INDEX(MASTER!B:B,MATCH(G99,MASTER!A:A,0))/100," ")</f>
        <v>0.89</v>
      </c>
      <c r="K99" s="67">
        <f ca="1" t="shared" si="3"/>
        <v>9</v>
      </c>
      <c r="L99" s="67" t="str">
        <f ca="1" t="shared" si="4"/>
        <v>2023 - WEEK 09</v>
      </c>
      <c r="M99" s="67" t="str">
        <f ca="1" t="shared" si="5"/>
        <v>2023 - MONTH 02</v>
      </c>
      <c r="N99" s="83">
        <f ca="1" t="shared" ref="N99:O99" si="107">IFERROR(AVERAGEIF(L:L,L99,$J:$J)," ")</f>
        <v>0.9125</v>
      </c>
      <c r="O99" s="83">
        <f ca="1" t="shared" si="107"/>
        <v>0.9125</v>
      </c>
      <c r="P99" s="67" t="str">
        <f ca="1">IF(ISBLANK(A99)," ",IF(N99&gt;MASTER!$B$3/100,"SB",IF(N99&gt;MASTER!$B$4/100,"B",IF(N99&gt;MASTER!$B$5/100,"C","K"))))</f>
        <v>B</v>
      </c>
      <c r="Q99" s="67" t="str">
        <f ca="1">IF(ISBLANK(B99)," ",IF(O99&gt;MASTER!$B$3/100,"SB",IF(O99&gt;MASTER!$B$4/100,"B",IF(O99&gt;MASTER!$B$5/100,"C","K"))))</f>
        <v>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9</v>
      </c>
      <c r="AF99" s="67" t="str">
        <f ca="1" t="shared" si="13"/>
        <v>2023 02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80">
        <f ca="1">INDIRECT(ADDRESS(2+QUOTIENT(ROW()-2,COUNTA('Form Responses 1'!$1:$1)-4),1,,TRUE,"Form Responses 1"))</f>
        <v>45071.3565059028</v>
      </c>
      <c r="B100" s="67" t="str">
        <f ca="1">INDIRECT(ADDRESS(2+QUOTIENT(ROW()-2,COUNTA('Form Responses 1'!$1:$1)-4),2,,TRUE,"Form Responses 1"))</f>
        <v>dwisuswianto1971@gmail.com</v>
      </c>
      <c r="C100" s="67" t="str">
        <f ca="1">INDIRECT(ADDRESS(2+QUOTIENT(ROW()-2,COUNTA('Form Responses 1'!$1:$1)-4),3,,TRUE,"Form Responses 1"))</f>
        <v>Dwi Suswianto</v>
      </c>
      <c r="D100" s="81">
        <f ca="1">INDIRECT(ADDRESS(2+QUOTIENT(ROW()-2,COUNTA('Form Responses 1'!$1:$1)-4),4,,TRUE,"Form Responses 1"))</f>
        <v>44985</v>
      </c>
      <c r="E100" s="82">
        <f ca="1" t="shared" si="0"/>
        <v>2</v>
      </c>
      <c r="F100" s="67" t="str">
        <f ca="1">IF(ISBLANK(A100)," ",INDIRECT(ADDRESS(1,5+MOD(ROW()-2,COUNTA('Form Responses 1'!$1:$1)-4),,TRUE,"Form Responses 1")))</f>
        <v>Lantai 1 [Kamar Depan]</v>
      </c>
      <c r="G100" s="67" t="str">
        <f ca="1">IF(ISBLANK(A100)," ",INDIRECT(ADDRESS(MATCH(A100,'Form Responses 1'!A:A,0),5+MOD(ROW()-2,COUNTA('Form Responses 1'!$1:$1)-4),,TRUE,"Form Responses 1")))</f>
        <v>BAIK</v>
      </c>
      <c r="H100" s="83" t="str">
        <f ca="1" t="shared" si="1"/>
        <v>Lantai 1</v>
      </c>
      <c r="I100" s="83" t="str">
        <f ca="1" t="shared" si="2"/>
        <v>CLEANING SERVICE</v>
      </c>
      <c r="J100" s="83">
        <f ca="1" t="array" ref="J100">IFERROR(INDEX(MASTER!B:B,MATCH(G100,MASTER!A:A,0))/100," ")</f>
        <v>0.95</v>
      </c>
      <c r="K100" s="67">
        <f ca="1" t="shared" si="3"/>
        <v>9</v>
      </c>
      <c r="L100" s="67" t="str">
        <f ca="1" t="shared" si="4"/>
        <v>2023 - WEEK 09</v>
      </c>
      <c r="M100" s="67" t="str">
        <f ca="1" t="shared" si="5"/>
        <v>2023 - MONTH 02</v>
      </c>
      <c r="N100" s="83">
        <f ca="1" t="shared" ref="N100:O100" si="108">IFERROR(AVERAGEIF(L:L,L100,$J:$J)," ")</f>
        <v>0.9125</v>
      </c>
      <c r="O100" s="83">
        <f ca="1" t="shared" si="108"/>
        <v>0.9125</v>
      </c>
      <c r="P100" s="67" t="str">
        <f ca="1">IF(ISBLANK(A100)," ",IF(N100&gt;MASTER!$B$3/100,"SB",IF(N100&gt;MASTER!$B$4/100,"B",IF(N100&gt;MASTER!$B$5/100,"C","K"))))</f>
        <v>B</v>
      </c>
      <c r="Q100" s="67" t="str">
        <f ca="1">IF(ISBLANK(B100)," ",IF(O100&gt;MASTER!$B$3/100,"SB",IF(O100&gt;MASTER!$B$4/100,"B",IF(O100&gt;MASTER!$B$5/100,"C","K"))))</f>
        <v>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9</v>
      </c>
      <c r="AF100" s="67" t="str">
        <f ca="1" t="shared" si="13"/>
        <v>2023 02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80">
        <f ca="1">INDIRECT(ADDRESS(2+QUOTIENT(ROW()-2,COUNTA('Form Responses 1'!$1:$1)-4),1,,TRUE,"Form Responses 1"))</f>
        <v>45071.3565059028</v>
      </c>
      <c r="B101" s="67" t="str">
        <f ca="1">INDIRECT(ADDRESS(2+QUOTIENT(ROW()-2,COUNTA('Form Responses 1'!$1:$1)-4),2,,TRUE,"Form Responses 1"))</f>
        <v>dwisuswianto1971@gmail.com</v>
      </c>
      <c r="C101" s="67" t="str">
        <f ca="1">INDIRECT(ADDRESS(2+QUOTIENT(ROW()-2,COUNTA('Form Responses 1'!$1:$1)-4),3,,TRUE,"Form Responses 1"))</f>
        <v>Dwi Suswianto</v>
      </c>
      <c r="D101" s="81">
        <f ca="1">INDIRECT(ADDRESS(2+QUOTIENT(ROW()-2,COUNTA('Form Responses 1'!$1:$1)-4),4,,TRUE,"Form Responses 1"))</f>
        <v>44985</v>
      </c>
      <c r="E101" s="82">
        <f ca="1" t="shared" si="0"/>
        <v>2</v>
      </c>
      <c r="F101" s="67" t="str">
        <f ca="1">IF(ISBLANK(A101)," ",INDIRECT(ADDRESS(1,5+MOD(ROW()-2,COUNTA('Form Responses 1'!$1:$1)-4),,TRUE,"Form Responses 1")))</f>
        <v>Lantai 1 [Kamar Belakang]</v>
      </c>
      <c r="G101" s="67" t="str">
        <f ca="1">IF(ISBLANK(A101)," ",INDIRECT(ADDRESS(MATCH(A101,'Form Responses 1'!A:A,0),5+MOD(ROW()-2,COUNTA('Form Responses 1'!$1:$1)-4),,TRUE,"Form Responses 1")))</f>
        <v>CUKUP BAIK</v>
      </c>
      <c r="H101" s="83" t="str">
        <f ca="1" t="shared" si="1"/>
        <v>Lantai 1</v>
      </c>
      <c r="I101" s="83" t="str">
        <f ca="1" t="shared" si="2"/>
        <v>CLEANING SERVICE</v>
      </c>
      <c r="J101" s="83">
        <f ca="1" t="array" ref="J101">IFERROR(INDEX(MASTER!B:B,MATCH(G101,MASTER!A:A,0))/100," ")</f>
        <v>0.89</v>
      </c>
      <c r="K101" s="67">
        <f ca="1" t="shared" si="3"/>
        <v>9</v>
      </c>
      <c r="L101" s="67" t="str">
        <f ca="1" t="shared" si="4"/>
        <v>2023 - WEEK 09</v>
      </c>
      <c r="M101" s="67" t="str">
        <f ca="1" t="shared" si="5"/>
        <v>2023 - MONTH 02</v>
      </c>
      <c r="N101" s="83">
        <f ca="1" t="shared" ref="N101:O101" si="109">IFERROR(AVERAGEIF(L:L,L101,$J:$J)," ")</f>
        <v>0.9125</v>
      </c>
      <c r="O101" s="83">
        <f ca="1" t="shared" si="109"/>
        <v>0.9125</v>
      </c>
      <c r="P101" s="67" t="str">
        <f ca="1">IF(ISBLANK(A101)," ",IF(N101&gt;MASTER!$B$3/100,"SB",IF(N101&gt;MASTER!$B$4/100,"B",IF(N101&gt;MASTER!$B$5/100,"C","K"))))</f>
        <v>B</v>
      </c>
      <c r="Q101" s="67" t="str">
        <f ca="1">IF(ISBLANK(B101)," ",IF(O101&gt;MASTER!$B$3/100,"SB",IF(O101&gt;MASTER!$B$4/100,"B",IF(O101&gt;MASTER!$B$5/100,"C","K"))))</f>
        <v>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9</v>
      </c>
      <c r="AF101" s="67" t="str">
        <f ca="1" t="shared" si="13"/>
        <v>2023 02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80">
        <f ca="1">INDIRECT(ADDRESS(2+QUOTIENT(ROW()-2,COUNTA('Form Responses 1'!$1:$1)-4),1,,TRUE,"Form Responses 1"))</f>
        <v>45071.3565059028</v>
      </c>
      <c r="B102" s="67" t="str">
        <f ca="1">INDIRECT(ADDRESS(2+QUOTIENT(ROW()-2,COUNTA('Form Responses 1'!$1:$1)-4),2,,TRUE,"Form Responses 1"))</f>
        <v>dwisuswianto1971@gmail.com</v>
      </c>
      <c r="C102" s="67" t="str">
        <f ca="1">INDIRECT(ADDRESS(2+QUOTIENT(ROW()-2,COUNTA('Form Responses 1'!$1:$1)-4),3,,TRUE,"Form Responses 1"))</f>
        <v>Dwi Suswianto</v>
      </c>
      <c r="D102" s="81">
        <f ca="1">INDIRECT(ADDRESS(2+QUOTIENT(ROW()-2,COUNTA('Form Responses 1'!$1:$1)-4),4,,TRUE,"Form Responses 1"))</f>
        <v>44985</v>
      </c>
      <c r="E102" s="82">
        <f ca="1" t="shared" si="0"/>
        <v>2</v>
      </c>
      <c r="F102" s="67" t="str">
        <f ca="1">IF(ISBLANK(A102)," ",INDIRECT(ADDRESS(1,5+MOD(ROW()-2,COUNTA('Form Responses 1'!$1:$1)-4),,TRUE,"Form Responses 1")))</f>
        <v>Lantai 1 [Ruang Tamu]</v>
      </c>
      <c r="G102" s="67" t="str">
        <f ca="1">IF(ISBLANK(A102)," ",INDIRECT(ADDRESS(MATCH(A102,'Form Responses 1'!A:A,0),5+MOD(ROW()-2,COUNTA('Form Responses 1'!$1:$1)-4),,TRUE,"Form Responses 1")))</f>
        <v>BAIK</v>
      </c>
      <c r="H102" s="83" t="str">
        <f ca="1" t="shared" si="1"/>
        <v>Lantai 1</v>
      </c>
      <c r="I102" s="83" t="str">
        <f ca="1" t="shared" si="2"/>
        <v>CLEANING SERVICE</v>
      </c>
      <c r="J102" s="83">
        <f ca="1" t="array" ref="J102">IFERROR(INDEX(MASTER!B:B,MATCH(G102,MASTER!A:A,0))/100," ")</f>
        <v>0.95</v>
      </c>
      <c r="K102" s="67">
        <f ca="1" t="shared" si="3"/>
        <v>9</v>
      </c>
      <c r="L102" s="67" t="str">
        <f ca="1" t="shared" si="4"/>
        <v>2023 - WEEK 09</v>
      </c>
      <c r="M102" s="67" t="str">
        <f ca="1" t="shared" si="5"/>
        <v>2023 - MONTH 02</v>
      </c>
      <c r="N102" s="83">
        <f ca="1" t="shared" ref="N102:O102" si="110">IFERROR(AVERAGEIF(L:L,L102,$J:$J)," ")</f>
        <v>0.9125</v>
      </c>
      <c r="O102" s="83">
        <f ca="1" t="shared" si="110"/>
        <v>0.9125</v>
      </c>
      <c r="P102" s="67" t="str">
        <f ca="1">IF(ISBLANK(A102)," ",IF(N102&gt;MASTER!$B$3/100,"SB",IF(N102&gt;MASTER!$B$4/100,"B",IF(N102&gt;MASTER!$B$5/100,"C","K"))))</f>
        <v>B</v>
      </c>
      <c r="Q102" s="67" t="str">
        <f ca="1">IF(ISBLANK(B102)," ",IF(O102&gt;MASTER!$B$3/100,"SB",IF(O102&gt;MASTER!$B$4/100,"B",IF(O102&gt;MASTER!$B$5/100,"C","K"))))</f>
        <v>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9</v>
      </c>
      <c r="AF102" s="67" t="str">
        <f ca="1" t="shared" si="13"/>
        <v>2023 02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80">
        <f ca="1">INDIRECT(ADDRESS(2+QUOTIENT(ROW()-2,COUNTA('Form Responses 1'!$1:$1)-4),1,,TRUE,"Form Responses 1"))</f>
        <v>45071.3565059028</v>
      </c>
      <c r="B103" s="67" t="str">
        <f ca="1">INDIRECT(ADDRESS(2+QUOTIENT(ROW()-2,COUNTA('Form Responses 1'!$1:$1)-4),2,,TRUE,"Form Responses 1"))</f>
        <v>dwisuswianto1971@gmail.com</v>
      </c>
      <c r="C103" s="67" t="str">
        <f ca="1">INDIRECT(ADDRESS(2+QUOTIENT(ROW()-2,COUNTA('Form Responses 1'!$1:$1)-4),3,,TRUE,"Form Responses 1"))</f>
        <v>Dwi Suswianto</v>
      </c>
      <c r="D103" s="81">
        <f ca="1">INDIRECT(ADDRESS(2+QUOTIENT(ROW()-2,COUNTA('Form Responses 1'!$1:$1)-4),4,,TRUE,"Form Responses 1"))</f>
        <v>44985</v>
      </c>
      <c r="E103" s="82">
        <f ca="1" t="shared" si="0"/>
        <v>2</v>
      </c>
      <c r="F103" s="67" t="str">
        <f ca="1">IF(ISBLANK(A103)," ",INDIRECT(ADDRESS(1,5+MOD(ROW()-2,COUNTA('Form Responses 1'!$1:$1)-4),,TRUE,"Form Responses 1")))</f>
        <v>Lantai 1 [Toilet Pria / Wanita]</v>
      </c>
      <c r="G103" s="67" t="str">
        <f ca="1">IF(ISBLANK(A103)," ",INDIRECT(ADDRESS(MATCH(A103,'Form Responses 1'!A:A,0),5+MOD(ROW()-2,COUNTA('Form Responses 1'!$1:$1)-4),,TRUE,"Form Responses 1")))</f>
        <v>CUKUP BAIK</v>
      </c>
      <c r="H103" s="83" t="str">
        <f ca="1" t="shared" si="1"/>
        <v>Lantai 1</v>
      </c>
      <c r="I103" s="83" t="str">
        <f ca="1" t="shared" si="2"/>
        <v>CLEANING SERVICE</v>
      </c>
      <c r="J103" s="83">
        <f ca="1" t="array" ref="J103">IFERROR(INDEX(MASTER!B:B,MATCH(G103,MASTER!A:A,0))/100," ")</f>
        <v>0.89</v>
      </c>
      <c r="K103" s="67">
        <f ca="1" t="shared" si="3"/>
        <v>9</v>
      </c>
      <c r="L103" s="67" t="str">
        <f ca="1" t="shared" si="4"/>
        <v>2023 - WEEK 09</v>
      </c>
      <c r="M103" s="67" t="str">
        <f ca="1" t="shared" si="5"/>
        <v>2023 - MONTH 02</v>
      </c>
      <c r="N103" s="83">
        <f ca="1" t="shared" ref="N103:O103" si="111">IFERROR(AVERAGEIF(L:L,L103,$J:$J)," ")</f>
        <v>0.9125</v>
      </c>
      <c r="O103" s="83">
        <f ca="1" t="shared" si="111"/>
        <v>0.9125</v>
      </c>
      <c r="P103" s="67" t="str">
        <f ca="1">IF(ISBLANK(A103)," ",IF(N103&gt;MASTER!$B$3/100,"SB",IF(N103&gt;MASTER!$B$4/100,"B",IF(N103&gt;MASTER!$B$5/100,"C","K"))))</f>
        <v>B</v>
      </c>
      <c r="Q103" s="67" t="str">
        <f ca="1">IF(ISBLANK(B103)," ",IF(O103&gt;MASTER!$B$3/100,"SB",IF(O103&gt;MASTER!$B$4/100,"B",IF(O103&gt;MASTER!$B$5/100,"C","K"))))</f>
        <v>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9</v>
      </c>
      <c r="AF103" s="67" t="str">
        <f ca="1" t="shared" si="13"/>
        <v>2023 02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80">
        <f ca="1">INDIRECT(ADDRESS(2+QUOTIENT(ROW()-2,COUNTA('Form Responses 1'!$1:$1)-4),1,,TRUE,"Form Responses 1"))</f>
        <v>45071.3565059028</v>
      </c>
      <c r="B104" s="67" t="str">
        <f ca="1">INDIRECT(ADDRESS(2+QUOTIENT(ROW()-2,COUNTA('Form Responses 1'!$1:$1)-4),2,,TRUE,"Form Responses 1"))</f>
        <v>dwisuswianto1971@gmail.com</v>
      </c>
      <c r="C104" s="67" t="str">
        <f ca="1">INDIRECT(ADDRESS(2+QUOTIENT(ROW()-2,COUNTA('Form Responses 1'!$1:$1)-4),3,,TRUE,"Form Responses 1"))</f>
        <v>Dwi Suswianto</v>
      </c>
      <c r="D104" s="81">
        <f ca="1">INDIRECT(ADDRESS(2+QUOTIENT(ROW()-2,COUNTA('Form Responses 1'!$1:$1)-4),4,,TRUE,"Form Responses 1"))</f>
        <v>44985</v>
      </c>
      <c r="E104" s="82">
        <f ca="1" t="shared" si="0"/>
        <v>2</v>
      </c>
      <c r="F104" s="67" t="str">
        <f ca="1">IF(ISBLANK(A104)," ",INDIRECT(ADDRESS(1,5+MOD(ROW()-2,COUNTA('Form Responses 1'!$1:$1)-4),,TRUE,"Form Responses 1")))</f>
        <v>Halaman [Taman ]</v>
      </c>
      <c r="G104" s="67" t="str">
        <f ca="1">IF(ISBLANK(A104)," ",INDIRECT(ADDRESS(MATCH(A104,'Form Responses 1'!A:A,0),5+MOD(ROW()-2,COUNTA('Form Responses 1'!$1:$1)-4),,TRUE,"Form Responses 1")))</f>
        <v>CUKUP BAIK</v>
      </c>
      <c r="H104" s="83" t="str">
        <f ca="1" t="shared" si="1"/>
        <v>Halaman</v>
      </c>
      <c r="I104" s="83" t="str">
        <f ca="1" t="shared" si="2"/>
        <v>CLEANING SERVICE</v>
      </c>
      <c r="J104" s="83">
        <f ca="1" t="array" ref="J104">IFERROR(INDEX(MASTER!B:B,MATCH(G104,MASTER!A:A,0))/100," ")</f>
        <v>0.89</v>
      </c>
      <c r="K104" s="67">
        <f ca="1" t="shared" si="3"/>
        <v>9</v>
      </c>
      <c r="L104" s="67" t="str">
        <f ca="1" t="shared" si="4"/>
        <v>2023 - WEEK 09</v>
      </c>
      <c r="M104" s="67" t="str">
        <f ca="1" t="shared" si="5"/>
        <v>2023 - MONTH 02</v>
      </c>
      <c r="N104" s="83">
        <f ca="1" t="shared" ref="N104:O104" si="112">IFERROR(AVERAGEIF(L:L,L104,$J:$J)," ")</f>
        <v>0.9125</v>
      </c>
      <c r="O104" s="83">
        <f ca="1" t="shared" si="112"/>
        <v>0.9125</v>
      </c>
      <c r="P104" s="67" t="str">
        <f ca="1">IF(ISBLANK(A104)," ",IF(N104&gt;MASTER!$B$3/100,"SB",IF(N104&gt;MASTER!$B$4/100,"B",IF(N104&gt;MASTER!$B$5/100,"C","K"))))</f>
        <v>B</v>
      </c>
      <c r="Q104" s="67" t="str">
        <f ca="1">IF(ISBLANK(B104)," ",IF(O104&gt;MASTER!$B$3/100,"SB",IF(O104&gt;MASTER!$B$4/100,"B",IF(O104&gt;MASTER!$B$5/100,"C","K"))))</f>
        <v>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9</v>
      </c>
      <c r="AF104" s="67" t="str">
        <f ca="1" t="shared" si="13"/>
        <v>2023 02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80">
        <f ca="1">INDIRECT(ADDRESS(2+QUOTIENT(ROW()-2,COUNTA('Form Responses 1'!$1:$1)-4),1,,TRUE,"Form Responses 1"))</f>
        <v>45071.3565059028</v>
      </c>
      <c r="B105" s="67" t="str">
        <f ca="1">INDIRECT(ADDRESS(2+QUOTIENT(ROW()-2,COUNTA('Form Responses 1'!$1:$1)-4),2,,TRUE,"Form Responses 1"))</f>
        <v>dwisuswianto1971@gmail.com</v>
      </c>
      <c r="C105" s="67" t="str">
        <f ca="1">INDIRECT(ADDRESS(2+QUOTIENT(ROW()-2,COUNTA('Form Responses 1'!$1:$1)-4),3,,TRUE,"Form Responses 1"))</f>
        <v>Dwi Suswianto</v>
      </c>
      <c r="D105" s="81">
        <f ca="1">INDIRECT(ADDRESS(2+QUOTIENT(ROW()-2,COUNTA('Form Responses 1'!$1:$1)-4),4,,TRUE,"Form Responses 1"))</f>
        <v>44985</v>
      </c>
      <c r="E105" s="82">
        <f ca="1" t="shared" si="0"/>
        <v>2</v>
      </c>
      <c r="F105" s="67" t="str">
        <f ca="1">IF(ISBLANK(A105)," ",INDIRECT(ADDRESS(1,5+MOD(ROW()-2,COUNTA('Form Responses 1'!$1:$1)-4),,TRUE,"Form Responses 1")))</f>
        <v>Halaman [Halaman Utama Depan]</v>
      </c>
      <c r="G105" s="67" t="str">
        <f ca="1">IF(ISBLANK(A105)," ",INDIRECT(ADDRESS(MATCH(A105,'Form Responses 1'!A:A,0),5+MOD(ROW()-2,COUNTA('Form Responses 1'!$1:$1)-4),,TRUE,"Form Responses 1")))</f>
        <v>BAIK</v>
      </c>
      <c r="H105" s="83" t="str">
        <f ca="1" t="shared" si="1"/>
        <v>Halaman</v>
      </c>
      <c r="I105" s="83" t="str">
        <f ca="1" t="shared" si="2"/>
        <v>CLEANING SERVICE</v>
      </c>
      <c r="J105" s="83">
        <f ca="1" t="array" ref="J105">IFERROR(INDEX(MASTER!B:B,MATCH(G105,MASTER!A:A,0))/100," ")</f>
        <v>0.95</v>
      </c>
      <c r="K105" s="67">
        <f ca="1" t="shared" si="3"/>
        <v>9</v>
      </c>
      <c r="L105" s="67" t="str">
        <f ca="1" t="shared" si="4"/>
        <v>2023 - WEEK 09</v>
      </c>
      <c r="M105" s="67" t="str">
        <f ca="1" t="shared" si="5"/>
        <v>2023 - MONTH 02</v>
      </c>
      <c r="N105" s="83">
        <f ca="1" t="shared" ref="N105:O105" si="113">IFERROR(AVERAGEIF(L:L,L105,$J:$J)," ")</f>
        <v>0.9125</v>
      </c>
      <c r="O105" s="83">
        <f ca="1" t="shared" si="113"/>
        <v>0.9125</v>
      </c>
      <c r="P105" s="67" t="str">
        <f ca="1">IF(ISBLANK(A105)," ",IF(N105&gt;MASTER!$B$3/100,"SB",IF(N105&gt;MASTER!$B$4/100,"B",IF(N105&gt;MASTER!$B$5/100,"C","K"))))</f>
        <v>B</v>
      </c>
      <c r="Q105" s="67" t="str">
        <f ca="1">IF(ISBLANK(B105)," ",IF(O105&gt;MASTER!$B$3/100,"SB",IF(O105&gt;MASTER!$B$4/100,"B",IF(O105&gt;MASTER!$B$5/100,"C","K"))))</f>
        <v>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9</v>
      </c>
      <c r="AF105" s="67" t="str">
        <f ca="1" t="shared" si="13"/>
        <v>2023 02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80">
        <f ca="1">INDIRECT(ADDRESS(2+QUOTIENT(ROW()-2,COUNTA('Form Responses 1'!$1:$1)-4),1,,TRUE,"Form Responses 1"))</f>
        <v>45071.3565059028</v>
      </c>
      <c r="B106" s="67" t="str">
        <f ca="1">INDIRECT(ADDRESS(2+QUOTIENT(ROW()-2,COUNTA('Form Responses 1'!$1:$1)-4),2,,TRUE,"Form Responses 1"))</f>
        <v>dwisuswianto1971@gmail.com</v>
      </c>
      <c r="C106" s="67" t="str">
        <f ca="1">INDIRECT(ADDRESS(2+QUOTIENT(ROW()-2,COUNTA('Form Responses 1'!$1:$1)-4),3,,TRUE,"Form Responses 1"))</f>
        <v>Dwi Suswianto</v>
      </c>
      <c r="D106" s="81">
        <f ca="1">INDIRECT(ADDRESS(2+QUOTIENT(ROW()-2,COUNTA('Form Responses 1'!$1:$1)-4),4,,TRUE,"Form Responses 1"))</f>
        <v>44985</v>
      </c>
      <c r="E106" s="82">
        <f ca="1" t="shared" si="0"/>
        <v>2</v>
      </c>
      <c r="F106" s="67" t="str">
        <f ca="1">IF(ISBLANK(A106)," ",INDIRECT(ADDRESS(1,5+MOD(ROW()-2,COUNTA('Form Responses 1'!$1:$1)-4),,TRUE,"Form Responses 1")))</f>
        <v>Halaman [Halaman Samping Dan Belakang]</v>
      </c>
      <c r="G106" s="67" t="str">
        <f ca="1">IF(ISBLANK(A106)," ",INDIRECT(ADDRESS(MATCH(A106,'Form Responses 1'!A:A,0),5+MOD(ROW()-2,COUNTA('Form Responses 1'!$1:$1)-4),,TRUE,"Form Responses 1")))</f>
        <v>CUKUP BAIK</v>
      </c>
      <c r="H106" s="83" t="str">
        <f ca="1" t="shared" si="1"/>
        <v>Halaman</v>
      </c>
      <c r="I106" s="83" t="str">
        <f ca="1" t="shared" si="2"/>
        <v>CLEANING SERVICE</v>
      </c>
      <c r="J106" s="83">
        <f ca="1" t="array" ref="J106">IFERROR(INDEX(MASTER!B:B,MATCH(G106,MASTER!A:A,0))/100," ")</f>
        <v>0.89</v>
      </c>
      <c r="K106" s="67">
        <f ca="1" t="shared" si="3"/>
        <v>9</v>
      </c>
      <c r="L106" s="67" t="str">
        <f ca="1" t="shared" si="4"/>
        <v>2023 - WEEK 09</v>
      </c>
      <c r="M106" s="67" t="str">
        <f ca="1" t="shared" si="5"/>
        <v>2023 - MONTH 02</v>
      </c>
      <c r="N106" s="83">
        <f ca="1" t="shared" ref="N106:O106" si="114">IFERROR(AVERAGEIF(L:L,L106,$J:$J)," ")</f>
        <v>0.9125</v>
      </c>
      <c r="O106" s="83">
        <f ca="1" t="shared" si="114"/>
        <v>0.9125</v>
      </c>
      <c r="P106" s="67" t="str">
        <f ca="1">IF(ISBLANK(A106)," ",IF(N106&gt;MASTER!$B$3/100,"SB",IF(N106&gt;MASTER!$B$4/100,"B",IF(N106&gt;MASTER!$B$5/100,"C","K"))))</f>
        <v>B</v>
      </c>
      <c r="Q106" s="67" t="str">
        <f ca="1">IF(ISBLANK(B106)," ",IF(O106&gt;MASTER!$B$3/100,"SB",IF(O106&gt;MASTER!$B$4/100,"B",IF(O106&gt;MASTER!$B$5/100,"C","K"))))</f>
        <v>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9</v>
      </c>
      <c r="AF106" s="67" t="str">
        <f ca="1" t="shared" si="13"/>
        <v>2023 02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80">
        <f ca="1">INDIRECT(ADDRESS(2+QUOTIENT(ROW()-2,COUNTA('Form Responses 1'!$1:$1)-4),1,,TRUE,"Form Responses 1"))</f>
        <v>45071.3565059028</v>
      </c>
      <c r="B107" s="67" t="str">
        <f ca="1">INDIRECT(ADDRESS(2+QUOTIENT(ROW()-2,COUNTA('Form Responses 1'!$1:$1)-4),2,,TRUE,"Form Responses 1"))</f>
        <v>dwisuswianto1971@gmail.com</v>
      </c>
      <c r="C107" s="67" t="str">
        <f ca="1">INDIRECT(ADDRESS(2+QUOTIENT(ROW()-2,COUNTA('Form Responses 1'!$1:$1)-4),3,,TRUE,"Form Responses 1"))</f>
        <v>Dwi Suswianto</v>
      </c>
      <c r="D107" s="81">
        <f ca="1">INDIRECT(ADDRESS(2+QUOTIENT(ROW()-2,COUNTA('Form Responses 1'!$1:$1)-4),4,,TRUE,"Form Responses 1"))</f>
        <v>44985</v>
      </c>
      <c r="E107" s="82">
        <f ca="1" t="shared" si="0"/>
        <v>2</v>
      </c>
      <c r="F107" s="67" t="str">
        <f ca="1">IF(ISBLANK(A107)," ",INDIRECT(ADDRESS(1,5+MOD(ROW()-2,COUNTA('Form Responses 1'!$1:$1)-4),,TRUE,"Form Responses 1")))</f>
        <v>Halaman [Tps]</v>
      </c>
      <c r="G107" s="67" t="str">
        <f ca="1">IF(ISBLANK(A107)," ",INDIRECT(ADDRESS(MATCH(A107,'Form Responses 1'!A:A,0),5+MOD(ROW()-2,COUNTA('Form Responses 1'!$1:$1)-4),,TRUE,"Form Responses 1")))</f>
        <v>CUKUP BAIK</v>
      </c>
      <c r="H107" s="83" t="str">
        <f ca="1" t="shared" si="1"/>
        <v>Halaman</v>
      </c>
      <c r="I107" s="83" t="str">
        <f ca="1" t="shared" si="2"/>
        <v>CLEANING SERVICE</v>
      </c>
      <c r="J107" s="83">
        <f ca="1" t="array" ref="J107">IFERROR(INDEX(MASTER!B:B,MATCH(G107,MASTER!A:A,0))/100," ")</f>
        <v>0.89</v>
      </c>
      <c r="K107" s="67">
        <f ca="1" t="shared" si="3"/>
        <v>9</v>
      </c>
      <c r="L107" s="67" t="str">
        <f ca="1" t="shared" si="4"/>
        <v>2023 - WEEK 09</v>
      </c>
      <c r="M107" s="67" t="str">
        <f ca="1" t="shared" si="5"/>
        <v>2023 - MONTH 02</v>
      </c>
      <c r="N107" s="83">
        <f ca="1" t="shared" ref="N107:O107" si="115">IFERROR(AVERAGEIF(L:L,L107,$J:$J)," ")</f>
        <v>0.9125</v>
      </c>
      <c r="O107" s="83">
        <f ca="1" t="shared" si="115"/>
        <v>0.9125</v>
      </c>
      <c r="P107" s="67" t="str">
        <f ca="1">IF(ISBLANK(A107)," ",IF(N107&gt;MASTER!$B$3/100,"SB",IF(N107&gt;MASTER!$B$4/100,"B",IF(N107&gt;MASTER!$B$5/100,"C","K"))))</f>
        <v>B</v>
      </c>
      <c r="Q107" s="67" t="str">
        <f ca="1">IF(ISBLANK(B107)," ",IF(O107&gt;MASTER!$B$3/100,"SB",IF(O107&gt;MASTER!$B$4/100,"B",IF(O107&gt;MASTER!$B$5/100,"C","K"))))</f>
        <v>B</v>
      </c>
    </row>
    <row r="108" customHeight="1" spans="1:17">
      <c r="A108" s="80">
        <f ca="1">INDIRECT(ADDRESS(2+QUOTIENT(ROW()-2,COUNTA('Form Responses 1'!$1:$1)-4),1,,TRUE,"Form Responses 1"))</f>
        <v>45071.3565059028</v>
      </c>
      <c r="B108" s="67" t="str">
        <f ca="1">INDIRECT(ADDRESS(2+QUOTIENT(ROW()-2,COUNTA('Form Responses 1'!$1:$1)-4),2,,TRUE,"Form Responses 1"))</f>
        <v>dwisuswianto1971@gmail.com</v>
      </c>
      <c r="C108" s="67" t="str">
        <f ca="1">INDIRECT(ADDRESS(2+QUOTIENT(ROW()-2,COUNTA('Form Responses 1'!$1:$1)-4),3,,TRUE,"Form Responses 1"))</f>
        <v>Dwi Suswianto</v>
      </c>
      <c r="D108" s="81">
        <f ca="1">INDIRECT(ADDRESS(2+QUOTIENT(ROW()-2,COUNTA('Form Responses 1'!$1:$1)-4),4,,TRUE,"Form Responses 1"))</f>
        <v>44985</v>
      </c>
      <c r="E108" s="82">
        <f ca="1" t="shared" si="0"/>
        <v>2</v>
      </c>
      <c r="F108" s="67" t="str">
        <f ca="1">IF(ISBLANK(A108)," ",INDIRECT(ADDRESS(1,5+MOD(ROW()-2,COUNTA('Form Responses 1'!$1:$1)-4),,TRUE,"Form Responses 1")))</f>
        <v>Wisma [Koridor ]</v>
      </c>
      <c r="G108" s="67" t="str">
        <f ca="1">IF(ISBLANK(A108)," ",INDIRECT(ADDRESS(MATCH(A108,'Form Responses 1'!A:A,0),5+MOD(ROW()-2,COUNTA('Form Responses 1'!$1:$1)-4),,TRUE,"Form Responses 1")))</f>
        <v>CUKUP BAIK</v>
      </c>
      <c r="H108" s="83" t="str">
        <f ca="1" t="shared" si="1"/>
        <v>Wisma</v>
      </c>
      <c r="I108" s="83" t="str">
        <f ca="1" t="shared" si="2"/>
        <v>CLEANING SERVICE</v>
      </c>
      <c r="J108" s="83">
        <f ca="1" t="array" ref="J108">IFERROR(INDEX(MASTER!B:B,MATCH(G108,MASTER!A:A,0))/100," ")</f>
        <v>0.89</v>
      </c>
      <c r="K108" s="67">
        <f ca="1" t="shared" si="3"/>
        <v>9</v>
      </c>
      <c r="L108" s="67" t="str">
        <f ca="1" t="shared" si="4"/>
        <v>2023 - WEEK 09</v>
      </c>
      <c r="M108" s="67" t="str">
        <f ca="1" t="shared" si="5"/>
        <v>2023 - MONTH 02</v>
      </c>
      <c r="N108" s="83">
        <f ca="1" t="shared" ref="N108:O108" si="116">IFERROR(AVERAGEIF(L:L,L108,$J:$J)," ")</f>
        <v>0.9125</v>
      </c>
      <c r="O108" s="83">
        <f ca="1" t="shared" si="116"/>
        <v>0.9125</v>
      </c>
      <c r="P108" s="67" t="str">
        <f ca="1">IF(ISBLANK(A108)," ",IF(N108&gt;MASTER!$B$3/100,"SB",IF(N108&gt;MASTER!$B$4/100,"B",IF(N108&gt;MASTER!$B$5/100,"C","K"))))</f>
        <v>B</v>
      </c>
      <c r="Q108" s="67" t="str">
        <f ca="1">IF(ISBLANK(B108)," ",IF(O108&gt;MASTER!$B$3/100,"SB",IF(O108&gt;MASTER!$B$4/100,"B",IF(O108&gt;MASTER!$B$5/100,"C","K"))))</f>
        <v>B</v>
      </c>
    </row>
    <row r="109" customHeight="1" spans="1:17">
      <c r="A109" s="80">
        <f ca="1">INDIRECT(ADDRESS(2+QUOTIENT(ROW()-2,COUNTA('Form Responses 1'!$1:$1)-4),1,,TRUE,"Form Responses 1"))</f>
        <v>45071.3565059028</v>
      </c>
      <c r="B109" s="67" t="str">
        <f ca="1">INDIRECT(ADDRESS(2+QUOTIENT(ROW()-2,COUNTA('Form Responses 1'!$1:$1)-4),2,,TRUE,"Form Responses 1"))</f>
        <v>dwisuswianto1971@gmail.com</v>
      </c>
      <c r="C109" s="67" t="str">
        <f ca="1">INDIRECT(ADDRESS(2+QUOTIENT(ROW()-2,COUNTA('Form Responses 1'!$1:$1)-4),3,,TRUE,"Form Responses 1"))</f>
        <v>Dwi Suswianto</v>
      </c>
      <c r="D109" s="81">
        <f ca="1">INDIRECT(ADDRESS(2+QUOTIENT(ROW()-2,COUNTA('Form Responses 1'!$1:$1)-4),4,,TRUE,"Form Responses 1"))</f>
        <v>44985</v>
      </c>
      <c r="E109" s="82">
        <f ca="1" t="shared" si="0"/>
        <v>2</v>
      </c>
      <c r="F109" s="67" t="str">
        <f ca="1">IF(ISBLANK(A109)," ",INDIRECT(ADDRESS(1,5+MOD(ROW()-2,COUNTA('Form Responses 1'!$1:$1)-4),,TRUE,"Form Responses 1")))</f>
        <v>Wisma [Ruang Rapat/Pendopo]</v>
      </c>
      <c r="G109" s="67" t="str">
        <f ca="1">IF(ISBLANK(A109)," ",INDIRECT(ADDRESS(MATCH(A109,'Form Responses 1'!A:A,0),5+MOD(ROW()-2,COUNTA('Form Responses 1'!$1:$1)-4),,TRUE,"Form Responses 1")))</f>
        <v>BAIK</v>
      </c>
      <c r="H109" s="83" t="str">
        <f ca="1" t="shared" si="1"/>
        <v>Wisma</v>
      </c>
      <c r="I109" s="83" t="str">
        <f ca="1" t="shared" si="2"/>
        <v>CLEANING SERVICE</v>
      </c>
      <c r="J109" s="83">
        <f ca="1" t="array" ref="J109">IFERROR(INDEX(MASTER!B:B,MATCH(G109,MASTER!A:A,0))/100," ")</f>
        <v>0.95</v>
      </c>
      <c r="K109" s="67">
        <f ca="1" t="shared" si="3"/>
        <v>9</v>
      </c>
      <c r="L109" s="67" t="str">
        <f ca="1" t="shared" si="4"/>
        <v>2023 - WEEK 09</v>
      </c>
      <c r="M109" s="67" t="str">
        <f ca="1" t="shared" si="5"/>
        <v>2023 - MONTH 02</v>
      </c>
      <c r="N109" s="83">
        <f ca="1" t="shared" ref="N109:O109" si="117">IFERROR(AVERAGEIF(L:L,L109,$J:$J)," ")</f>
        <v>0.9125</v>
      </c>
      <c r="O109" s="83">
        <f ca="1" t="shared" si="117"/>
        <v>0.9125</v>
      </c>
      <c r="P109" s="67" t="str">
        <f ca="1">IF(ISBLANK(A109)," ",IF(N109&gt;MASTER!$B$3/100,"SB",IF(N109&gt;MASTER!$B$4/100,"B",IF(N109&gt;MASTER!$B$5/100,"C","K"))))</f>
        <v>B</v>
      </c>
      <c r="Q109" s="67" t="str">
        <f ca="1">IF(ISBLANK(B109)," ",IF(O109&gt;MASTER!$B$3/100,"SB",IF(O109&gt;MASTER!$B$4/100,"B",IF(O109&gt;MASTER!$B$5/100,"C","K"))))</f>
        <v>B</v>
      </c>
    </row>
    <row r="110" customHeight="1" spans="1:17">
      <c r="A110" s="80">
        <f ca="1">INDIRECT(ADDRESS(2+QUOTIENT(ROW()-2,COUNTA('Form Responses 1'!$1:$1)-4),1,,TRUE,"Form Responses 1"))</f>
        <v>45071.3565059028</v>
      </c>
      <c r="B110" s="67" t="str">
        <f ca="1">INDIRECT(ADDRESS(2+QUOTIENT(ROW()-2,COUNTA('Form Responses 1'!$1:$1)-4),2,,TRUE,"Form Responses 1"))</f>
        <v>dwisuswianto1971@gmail.com</v>
      </c>
      <c r="C110" s="67" t="str">
        <f ca="1">INDIRECT(ADDRESS(2+QUOTIENT(ROW()-2,COUNTA('Form Responses 1'!$1:$1)-4),3,,TRUE,"Form Responses 1"))</f>
        <v>Dwi Suswianto</v>
      </c>
      <c r="D110" s="81">
        <f ca="1">INDIRECT(ADDRESS(2+QUOTIENT(ROW()-2,COUNTA('Form Responses 1'!$1:$1)-4),4,,TRUE,"Form Responses 1"))</f>
        <v>44985</v>
      </c>
      <c r="E110" s="82">
        <f ca="1" t="shared" si="0"/>
        <v>2</v>
      </c>
      <c r="F110" s="67" t="str">
        <f ca="1">IF(ISBLANK(A110)," ",INDIRECT(ADDRESS(1,5+MOD(ROW()-2,COUNTA('Form Responses 1'!$1:$1)-4),,TRUE,"Form Responses 1")))</f>
        <v>Wisma [Gudang]</v>
      </c>
      <c r="G110" s="67" t="str">
        <f ca="1">IF(ISBLANK(A110)," ",INDIRECT(ADDRESS(MATCH(A110,'Form Responses 1'!A:A,0),5+MOD(ROW()-2,COUNTA('Form Responses 1'!$1:$1)-4),,TRUE,"Form Responses 1")))</f>
        <v>CUKUP BAIK</v>
      </c>
      <c r="H110" s="83" t="str">
        <f ca="1" t="shared" si="1"/>
        <v>Wisma</v>
      </c>
      <c r="I110" s="83" t="str">
        <f ca="1" t="shared" si="2"/>
        <v>CLEANING SERVICE</v>
      </c>
      <c r="J110" s="83">
        <f ca="1" t="array" ref="J110">IFERROR(INDEX(MASTER!B:B,MATCH(G110,MASTER!A:A,0))/100," ")</f>
        <v>0.89</v>
      </c>
      <c r="K110" s="67">
        <f ca="1" t="shared" si="3"/>
        <v>9</v>
      </c>
      <c r="L110" s="67" t="str">
        <f ca="1" t="shared" si="4"/>
        <v>2023 - WEEK 09</v>
      </c>
      <c r="M110" s="67" t="str">
        <f ca="1" t="shared" si="5"/>
        <v>2023 - MONTH 02</v>
      </c>
      <c r="N110" s="83">
        <f ca="1" t="shared" ref="N110:O110" si="118">IFERROR(AVERAGEIF(L:L,L110,$J:$J)," ")</f>
        <v>0.9125</v>
      </c>
      <c r="O110" s="83">
        <f ca="1" t="shared" si="118"/>
        <v>0.9125</v>
      </c>
      <c r="P110" s="67" t="str">
        <f ca="1">IF(ISBLANK(A110)," ",IF(N110&gt;MASTER!$B$3/100,"SB",IF(N110&gt;MASTER!$B$4/100,"B",IF(N110&gt;MASTER!$B$5/100,"C","K"))))</f>
        <v>B</v>
      </c>
      <c r="Q110" s="67" t="str">
        <f ca="1">IF(ISBLANK(B110)," ",IF(O110&gt;MASTER!$B$3/100,"SB",IF(O110&gt;MASTER!$B$4/100,"B",IF(O110&gt;MASTER!$B$5/100,"C","K"))))</f>
        <v>B</v>
      </c>
    </row>
    <row r="111" customHeight="1" spans="1:17">
      <c r="A111" s="80">
        <f ca="1">INDIRECT(ADDRESS(2+QUOTIENT(ROW()-2,COUNTA('Form Responses 1'!$1:$1)-4),1,,TRUE,"Form Responses 1"))</f>
        <v>45071.3565059028</v>
      </c>
      <c r="B111" s="67" t="str">
        <f ca="1">INDIRECT(ADDRESS(2+QUOTIENT(ROW()-2,COUNTA('Form Responses 1'!$1:$1)-4),2,,TRUE,"Form Responses 1"))</f>
        <v>dwisuswianto1971@gmail.com</v>
      </c>
      <c r="C111" s="67" t="str">
        <f ca="1">INDIRECT(ADDRESS(2+QUOTIENT(ROW()-2,COUNTA('Form Responses 1'!$1:$1)-4),3,,TRUE,"Form Responses 1"))</f>
        <v>Dwi Suswianto</v>
      </c>
      <c r="D111" s="81">
        <f ca="1">INDIRECT(ADDRESS(2+QUOTIENT(ROW()-2,COUNTA('Form Responses 1'!$1:$1)-4),4,,TRUE,"Form Responses 1"))</f>
        <v>44985</v>
      </c>
      <c r="E111" s="82">
        <f ca="1" t="shared" si="0"/>
        <v>2</v>
      </c>
      <c r="F111" s="67" t="str">
        <f ca="1">IF(ISBLANK(A111)," ",INDIRECT(ADDRESS(1,5+MOD(ROW()-2,COUNTA('Form Responses 1'!$1:$1)-4),,TRUE,"Form Responses 1")))</f>
        <v>Wisma [Ruang Genset]</v>
      </c>
      <c r="G111" s="67" t="str">
        <f ca="1">IF(ISBLANK(A111)," ",INDIRECT(ADDRESS(MATCH(A111,'Form Responses 1'!A:A,0),5+MOD(ROW()-2,COUNTA('Form Responses 1'!$1:$1)-4),,TRUE,"Form Responses 1")))</f>
        <v>CUKUP BAIK</v>
      </c>
      <c r="H111" s="83" t="str">
        <f ca="1" t="shared" si="1"/>
        <v>Wisma</v>
      </c>
      <c r="I111" s="83" t="str">
        <f ca="1" t="shared" si="2"/>
        <v>CLEANING SERVICE</v>
      </c>
      <c r="J111" s="83">
        <f ca="1" t="array" ref="J111">IFERROR(INDEX(MASTER!B:B,MATCH(G111,MASTER!A:A,0))/100," ")</f>
        <v>0.89</v>
      </c>
      <c r="K111" s="67">
        <f ca="1" t="shared" si="3"/>
        <v>9</v>
      </c>
      <c r="L111" s="67" t="str">
        <f ca="1" t="shared" si="4"/>
        <v>2023 - WEEK 09</v>
      </c>
      <c r="M111" s="67" t="str">
        <f ca="1" t="shared" si="5"/>
        <v>2023 - MONTH 02</v>
      </c>
      <c r="N111" s="83">
        <f ca="1" t="shared" ref="N111:O111" si="119">IFERROR(AVERAGEIF(L:L,L111,$J:$J)," ")</f>
        <v>0.9125</v>
      </c>
      <c r="O111" s="83">
        <f ca="1" t="shared" si="119"/>
        <v>0.9125</v>
      </c>
      <c r="P111" s="67" t="str">
        <f ca="1">IF(ISBLANK(A111)," ",IF(N111&gt;MASTER!$B$3/100,"SB",IF(N111&gt;MASTER!$B$4/100,"B",IF(N111&gt;MASTER!$B$5/100,"C","K"))))</f>
        <v>B</v>
      </c>
      <c r="Q111" s="67" t="str">
        <f ca="1">IF(ISBLANK(B111)," ",IF(O111&gt;MASTER!$B$3/100,"SB",IF(O111&gt;MASTER!$B$4/100,"B",IF(O111&gt;MASTER!$B$5/100,"C","K"))))</f>
        <v>B</v>
      </c>
    </row>
    <row r="112" customHeight="1" spans="1:17">
      <c r="A112" s="80">
        <f ca="1">INDIRECT(ADDRESS(2+QUOTIENT(ROW()-2,COUNTA('Form Responses 1'!$1:$1)-4),1,,TRUE,"Form Responses 1"))</f>
        <v>45071.3565059028</v>
      </c>
      <c r="B112" s="67" t="str">
        <f ca="1">INDIRECT(ADDRESS(2+QUOTIENT(ROW()-2,COUNTA('Form Responses 1'!$1:$1)-4),2,,TRUE,"Form Responses 1"))</f>
        <v>dwisuswianto1971@gmail.com</v>
      </c>
      <c r="C112" s="67" t="str">
        <f ca="1">INDIRECT(ADDRESS(2+QUOTIENT(ROW()-2,COUNTA('Form Responses 1'!$1:$1)-4),3,,TRUE,"Form Responses 1"))</f>
        <v>Dwi Suswianto</v>
      </c>
      <c r="D112" s="81">
        <f ca="1">INDIRECT(ADDRESS(2+QUOTIENT(ROW()-2,COUNTA('Form Responses 1'!$1:$1)-4),4,,TRUE,"Form Responses 1"))</f>
        <v>44985</v>
      </c>
      <c r="E112" s="82">
        <f ca="1" t="shared" si="0"/>
        <v>2</v>
      </c>
      <c r="F112" s="67" t="str">
        <f ca="1">IF(ISBLANK(A112)," ",INDIRECT(ADDRESS(1,5+MOD(ROW()-2,COUNTA('Form Responses 1'!$1:$1)-4),,TRUE,"Form Responses 1")))</f>
        <v>Wisma [Ruang Alat Meteorologi]</v>
      </c>
      <c r="G112" s="67" t="str">
        <f ca="1">IF(ISBLANK(A112)," ",INDIRECT(ADDRESS(MATCH(A112,'Form Responses 1'!A:A,0),5+MOD(ROW()-2,COUNTA('Form Responses 1'!$1:$1)-4),,TRUE,"Form Responses 1")))</f>
        <v>BAIK</v>
      </c>
      <c r="H112" s="83" t="str">
        <f ca="1" t="shared" si="1"/>
        <v>Wisma</v>
      </c>
      <c r="I112" s="83" t="str">
        <f ca="1" t="shared" si="2"/>
        <v>CLEANING SERVICE</v>
      </c>
      <c r="J112" s="83">
        <f ca="1" t="array" ref="J112">IFERROR(INDEX(MASTER!B:B,MATCH(G112,MASTER!A:A,0))/100," ")</f>
        <v>0.95</v>
      </c>
      <c r="K112" s="67">
        <f ca="1" t="shared" si="3"/>
        <v>9</v>
      </c>
      <c r="L112" s="67" t="str">
        <f ca="1" t="shared" si="4"/>
        <v>2023 - WEEK 09</v>
      </c>
      <c r="M112" s="67" t="str">
        <f ca="1" t="shared" si="5"/>
        <v>2023 - MONTH 02</v>
      </c>
      <c r="N112" s="83">
        <f ca="1" t="shared" ref="N112:O112" si="120">IFERROR(AVERAGEIF(L:L,L112,$J:$J)," ")</f>
        <v>0.9125</v>
      </c>
      <c r="O112" s="83">
        <f ca="1" t="shared" si="120"/>
        <v>0.9125</v>
      </c>
      <c r="P112" s="67" t="str">
        <f ca="1">IF(ISBLANK(A112)," ",IF(N112&gt;MASTER!$B$3/100,"SB",IF(N112&gt;MASTER!$B$4/100,"B",IF(N112&gt;MASTER!$B$5/100,"C","K"))))</f>
        <v>B</v>
      </c>
      <c r="Q112" s="67" t="str">
        <f ca="1">IF(ISBLANK(B112)," ",IF(O112&gt;MASTER!$B$3/100,"SB",IF(O112&gt;MASTER!$B$4/100,"B",IF(O112&gt;MASTER!$B$5/100,"C","K"))))</f>
        <v>B</v>
      </c>
    </row>
    <row r="113" customHeight="1" spans="1:17">
      <c r="A113" s="80">
        <f ca="1">INDIRECT(ADDRESS(2+QUOTIENT(ROW()-2,COUNTA('Form Responses 1'!$1:$1)-4),1,,TRUE,"Form Responses 1"))</f>
        <v>45071.3565059028</v>
      </c>
      <c r="B113" s="67" t="str">
        <f ca="1">INDIRECT(ADDRESS(2+QUOTIENT(ROW()-2,COUNTA('Form Responses 1'!$1:$1)-4),2,,TRUE,"Form Responses 1"))</f>
        <v>dwisuswianto1971@gmail.com</v>
      </c>
      <c r="C113" s="67" t="str">
        <f ca="1">INDIRECT(ADDRESS(2+QUOTIENT(ROW()-2,COUNTA('Form Responses 1'!$1:$1)-4),3,,TRUE,"Form Responses 1"))</f>
        <v>Dwi Suswianto</v>
      </c>
      <c r="D113" s="81">
        <f ca="1">INDIRECT(ADDRESS(2+QUOTIENT(ROW()-2,COUNTA('Form Responses 1'!$1:$1)-4),4,,TRUE,"Form Responses 1"))</f>
        <v>44985</v>
      </c>
      <c r="E113" s="82">
        <f ca="1" t="shared" si="0"/>
        <v>2</v>
      </c>
      <c r="F113" s="67" t="str">
        <f ca="1">IF(ISBLANK(A113)," ",INDIRECT(ADDRESS(1,5+MOD(ROW()-2,COUNTA('Form Responses 1'!$1:$1)-4),,TRUE,"Form Responses 1")))</f>
        <v>Wisma [Ruang Kerja]</v>
      </c>
      <c r="G113" s="67" t="str">
        <f ca="1">IF(ISBLANK(A113)," ",INDIRECT(ADDRESS(MATCH(A113,'Form Responses 1'!A:A,0),5+MOD(ROW()-2,COUNTA('Form Responses 1'!$1:$1)-4),,TRUE,"Form Responses 1")))</f>
        <v>BAIK</v>
      </c>
      <c r="H113" s="83" t="str">
        <f ca="1" t="shared" si="1"/>
        <v>Wisma</v>
      </c>
      <c r="I113" s="83" t="str">
        <f ca="1" t="shared" si="2"/>
        <v>CLEANING SERVICE</v>
      </c>
      <c r="J113" s="83">
        <f ca="1" t="array" ref="J113">IFERROR(INDEX(MASTER!B:B,MATCH(G113,MASTER!A:A,0))/100," ")</f>
        <v>0.95</v>
      </c>
      <c r="K113" s="67">
        <f ca="1" t="shared" si="3"/>
        <v>9</v>
      </c>
      <c r="L113" s="67" t="str">
        <f ca="1" t="shared" si="4"/>
        <v>2023 - WEEK 09</v>
      </c>
      <c r="M113" s="67" t="str">
        <f ca="1" t="shared" si="5"/>
        <v>2023 - MONTH 02</v>
      </c>
      <c r="N113" s="83">
        <f ca="1" t="shared" ref="N113:O113" si="121">IFERROR(AVERAGEIF(L:L,L113,$J:$J)," ")</f>
        <v>0.9125</v>
      </c>
      <c r="O113" s="83">
        <f ca="1" t="shared" si="121"/>
        <v>0.9125</v>
      </c>
      <c r="P113" s="67" t="str">
        <f ca="1">IF(ISBLANK(A113)," ",IF(N113&gt;MASTER!$B$3/100,"SB",IF(N113&gt;MASTER!$B$4/100,"B",IF(N113&gt;MASTER!$B$5/100,"C","K"))))</f>
        <v>B</v>
      </c>
      <c r="Q113" s="67" t="str">
        <f ca="1">IF(ISBLANK(B113)," ",IF(O113&gt;MASTER!$B$3/100,"SB",IF(O113&gt;MASTER!$B$4/100,"B",IF(O113&gt;MASTER!$B$5/100,"C","K"))))</f>
        <v>B</v>
      </c>
    </row>
    <row r="114" customHeight="1" spans="1:17">
      <c r="A114" s="80">
        <f ca="1">INDIRECT(ADDRESS(2+QUOTIENT(ROW()-2,COUNTA('Form Responses 1'!$1:$1)-4),1,,TRUE,"Form Responses 1"))</f>
        <v>45071.3565059028</v>
      </c>
      <c r="B114" s="67" t="str">
        <f ca="1">INDIRECT(ADDRESS(2+QUOTIENT(ROW()-2,COUNTA('Form Responses 1'!$1:$1)-4),2,,TRUE,"Form Responses 1"))</f>
        <v>dwisuswianto1971@gmail.com</v>
      </c>
      <c r="C114" s="67" t="str">
        <f ca="1">INDIRECT(ADDRESS(2+QUOTIENT(ROW()-2,COUNTA('Form Responses 1'!$1:$1)-4),3,,TRUE,"Form Responses 1"))</f>
        <v>Dwi Suswianto</v>
      </c>
      <c r="D114" s="81">
        <f ca="1">INDIRECT(ADDRESS(2+QUOTIENT(ROW()-2,COUNTA('Form Responses 1'!$1:$1)-4),4,,TRUE,"Form Responses 1"))</f>
        <v>44985</v>
      </c>
      <c r="E114" s="82">
        <f ca="1" t="shared" si="0"/>
        <v>2</v>
      </c>
      <c r="F114" s="67" t="str">
        <f ca="1">IF(ISBLANK(A114)," ",INDIRECT(ADDRESS(1,5+MOD(ROW()-2,COUNTA('Form Responses 1'!$1:$1)-4),,TRUE,"Form Responses 1")))</f>
        <v>Wisma [Pantry]</v>
      </c>
      <c r="G114" s="67" t="str">
        <f ca="1">IF(ISBLANK(A114)," ",INDIRECT(ADDRESS(MATCH(A114,'Form Responses 1'!A:A,0),5+MOD(ROW()-2,COUNTA('Form Responses 1'!$1:$1)-4),,TRUE,"Form Responses 1")))</f>
        <v>CUKUP BAIK</v>
      </c>
      <c r="H114" s="83" t="str">
        <f ca="1" t="shared" si="1"/>
        <v>Wisma</v>
      </c>
      <c r="I114" s="83" t="str">
        <f ca="1" t="shared" si="2"/>
        <v>CLEANING SERVICE</v>
      </c>
      <c r="J114" s="83">
        <f ca="1" t="array" ref="J114">IFERROR(INDEX(MASTER!B:B,MATCH(G114,MASTER!A:A,0))/100," ")</f>
        <v>0.89</v>
      </c>
      <c r="K114" s="67">
        <f ca="1" t="shared" si="3"/>
        <v>9</v>
      </c>
      <c r="L114" s="67" t="str">
        <f ca="1" t="shared" si="4"/>
        <v>2023 - WEEK 09</v>
      </c>
      <c r="M114" s="67" t="str">
        <f ca="1" t="shared" si="5"/>
        <v>2023 - MONTH 02</v>
      </c>
      <c r="N114" s="83">
        <f ca="1" t="shared" ref="N114:O114" si="122">IFERROR(AVERAGEIF(L:L,L114,$J:$J)," ")</f>
        <v>0.9125</v>
      </c>
      <c r="O114" s="83">
        <f ca="1" t="shared" si="122"/>
        <v>0.9125</v>
      </c>
      <c r="P114" s="67" t="str">
        <f ca="1">IF(ISBLANK(A114)," ",IF(N114&gt;MASTER!$B$3/100,"SB",IF(N114&gt;MASTER!$B$4/100,"B",IF(N114&gt;MASTER!$B$5/100,"C","K"))))</f>
        <v>B</v>
      </c>
      <c r="Q114" s="67" t="str">
        <f ca="1">IF(ISBLANK(B114)," ",IF(O114&gt;MASTER!$B$3/100,"SB",IF(O114&gt;MASTER!$B$4/100,"B",IF(O114&gt;MASTER!$B$5/100,"C","K"))))</f>
        <v>B</v>
      </c>
    </row>
    <row r="115" customHeight="1" spans="1:17">
      <c r="A115" s="80">
        <f ca="1">INDIRECT(ADDRESS(2+QUOTIENT(ROW()-2,COUNTA('Form Responses 1'!$1:$1)-4),1,,TRUE,"Form Responses 1"))</f>
        <v>45071.3565059028</v>
      </c>
      <c r="B115" s="67" t="str">
        <f ca="1">INDIRECT(ADDRESS(2+QUOTIENT(ROW()-2,COUNTA('Form Responses 1'!$1:$1)-4),2,,TRUE,"Form Responses 1"))</f>
        <v>dwisuswianto1971@gmail.com</v>
      </c>
      <c r="C115" s="67" t="str">
        <f ca="1">INDIRECT(ADDRESS(2+QUOTIENT(ROW()-2,COUNTA('Form Responses 1'!$1:$1)-4),3,,TRUE,"Form Responses 1"))</f>
        <v>Dwi Suswianto</v>
      </c>
      <c r="D115" s="81">
        <f ca="1">INDIRECT(ADDRESS(2+QUOTIENT(ROW()-2,COUNTA('Form Responses 1'!$1:$1)-4),4,,TRUE,"Form Responses 1"))</f>
        <v>44985</v>
      </c>
      <c r="E115" s="82">
        <f ca="1" t="shared" si="0"/>
        <v>2</v>
      </c>
      <c r="F115" s="67" t="str">
        <f ca="1">IF(ISBLANK(A115)," ",INDIRECT(ADDRESS(1,5+MOD(ROW()-2,COUNTA('Form Responses 1'!$1:$1)-4),,TRUE,"Form Responses 1")))</f>
        <v>Wisma [Musholla]</v>
      </c>
      <c r="G115" s="67" t="str">
        <f ca="1">IF(ISBLANK(A115)," ",INDIRECT(ADDRESS(MATCH(A115,'Form Responses 1'!A:A,0),5+MOD(ROW()-2,COUNTA('Form Responses 1'!$1:$1)-4),,TRUE,"Form Responses 1")))</f>
        <v>BAIK</v>
      </c>
      <c r="H115" s="83" t="str">
        <f ca="1" t="shared" si="1"/>
        <v>Wisma</v>
      </c>
      <c r="I115" s="83" t="str">
        <f ca="1" t="shared" si="2"/>
        <v>CLEANING SERVICE</v>
      </c>
      <c r="J115" s="83">
        <f ca="1" t="array" ref="J115">IFERROR(INDEX(MASTER!B:B,MATCH(G115,MASTER!A:A,0))/100," ")</f>
        <v>0.95</v>
      </c>
      <c r="K115" s="67">
        <f ca="1" t="shared" si="3"/>
        <v>9</v>
      </c>
      <c r="L115" s="67" t="str">
        <f ca="1" t="shared" si="4"/>
        <v>2023 - WEEK 09</v>
      </c>
      <c r="M115" s="67" t="str">
        <f ca="1" t="shared" si="5"/>
        <v>2023 - MONTH 02</v>
      </c>
      <c r="N115" s="83">
        <f ca="1" t="shared" ref="N115:O115" si="123">IFERROR(AVERAGEIF(L:L,L115,$J:$J)," ")</f>
        <v>0.9125</v>
      </c>
      <c r="O115" s="83">
        <f ca="1" t="shared" si="123"/>
        <v>0.9125</v>
      </c>
      <c r="P115" s="67" t="str">
        <f ca="1">IF(ISBLANK(A115)," ",IF(N115&gt;MASTER!$B$3/100,"SB",IF(N115&gt;MASTER!$B$4/100,"B",IF(N115&gt;MASTER!$B$5/100,"C","K"))))</f>
        <v>B</v>
      </c>
      <c r="Q115" s="67" t="str">
        <f ca="1">IF(ISBLANK(B115)," ",IF(O115&gt;MASTER!$B$3/100,"SB",IF(O115&gt;MASTER!$B$4/100,"B",IF(O115&gt;MASTER!$B$5/100,"C","K"))))</f>
        <v>B</v>
      </c>
    </row>
    <row r="116" customHeight="1" spans="1:17">
      <c r="A116" s="80">
        <f ca="1">INDIRECT(ADDRESS(2+QUOTIENT(ROW()-2,COUNTA('Form Responses 1'!$1:$1)-4),1,,TRUE,"Form Responses 1"))</f>
        <v>45071.3565059028</v>
      </c>
      <c r="B116" s="67" t="str">
        <f ca="1">INDIRECT(ADDRESS(2+QUOTIENT(ROW()-2,COUNTA('Form Responses 1'!$1:$1)-4),2,,TRUE,"Form Responses 1"))</f>
        <v>dwisuswianto1971@gmail.com</v>
      </c>
      <c r="C116" s="67" t="str">
        <f ca="1">INDIRECT(ADDRESS(2+QUOTIENT(ROW()-2,COUNTA('Form Responses 1'!$1:$1)-4),3,,TRUE,"Form Responses 1"))</f>
        <v>Dwi Suswianto</v>
      </c>
      <c r="D116" s="81">
        <f ca="1">INDIRECT(ADDRESS(2+QUOTIENT(ROW()-2,COUNTA('Form Responses 1'!$1:$1)-4),4,,TRUE,"Form Responses 1"))</f>
        <v>44985</v>
      </c>
      <c r="E116" s="82">
        <f ca="1" t="shared" si="0"/>
        <v>2</v>
      </c>
      <c r="F116" s="67" t="str">
        <f ca="1">IF(ISBLANK(A116)," ",INDIRECT(ADDRESS(1,5+MOD(ROW()-2,COUNTA('Form Responses 1'!$1:$1)-4),,TRUE,"Form Responses 1")))</f>
        <v>Wisma [Toilet Pria / Wanita]</v>
      </c>
      <c r="G116" s="67" t="str">
        <f ca="1">IF(ISBLANK(A116)," ",INDIRECT(ADDRESS(MATCH(A116,'Form Responses 1'!A:A,0),5+MOD(ROW()-2,COUNTA('Form Responses 1'!$1:$1)-4),,TRUE,"Form Responses 1")))</f>
        <v>CUKUP BAIK</v>
      </c>
      <c r="H116" s="83" t="str">
        <f ca="1" t="shared" si="1"/>
        <v>Wisma</v>
      </c>
      <c r="I116" s="83" t="str">
        <f ca="1" t="shared" si="2"/>
        <v>CLEANING SERVICE</v>
      </c>
      <c r="J116" s="83">
        <f ca="1" t="array" ref="J116">IFERROR(INDEX(MASTER!B:B,MATCH(G116,MASTER!A:A,0))/100," ")</f>
        <v>0.89</v>
      </c>
      <c r="K116" s="67">
        <f ca="1" t="shared" si="3"/>
        <v>9</v>
      </c>
      <c r="L116" s="67" t="str">
        <f ca="1" t="shared" si="4"/>
        <v>2023 - WEEK 09</v>
      </c>
      <c r="M116" s="67" t="str">
        <f ca="1" t="shared" si="5"/>
        <v>2023 - MONTH 02</v>
      </c>
      <c r="N116" s="83">
        <f ca="1" t="shared" ref="N116:O116" si="124">IFERROR(AVERAGEIF(L:L,L116,$J:$J)," ")</f>
        <v>0.9125</v>
      </c>
      <c r="O116" s="83">
        <f ca="1" t="shared" si="124"/>
        <v>0.9125</v>
      </c>
      <c r="P116" s="67" t="str">
        <f ca="1">IF(ISBLANK(A116)," ",IF(N116&gt;MASTER!$B$3/100,"SB",IF(N116&gt;MASTER!$B$4/100,"B",IF(N116&gt;MASTER!$B$5/100,"C","K"))))</f>
        <v>B</v>
      </c>
      <c r="Q116" s="67" t="str">
        <f ca="1">IF(ISBLANK(B116)," ",IF(O116&gt;MASTER!$B$3/100,"SB",IF(O116&gt;MASTER!$B$4/100,"B",IF(O116&gt;MASTER!$B$5/100,"C","K"))))</f>
        <v>B</v>
      </c>
    </row>
    <row r="117" customHeight="1" spans="1:17">
      <c r="A117" s="80">
        <f ca="1">INDIRECT(ADDRESS(2+QUOTIENT(ROW()-2,COUNTA('Form Responses 1'!$1:$1)-4),1,,TRUE,"Form Responses 1"))</f>
        <v>45071.3565059028</v>
      </c>
      <c r="B117" s="67" t="str">
        <f ca="1">INDIRECT(ADDRESS(2+QUOTIENT(ROW()-2,COUNTA('Form Responses 1'!$1:$1)-4),2,,TRUE,"Form Responses 1"))</f>
        <v>dwisuswianto1971@gmail.com</v>
      </c>
      <c r="C117" s="67" t="str">
        <f ca="1">INDIRECT(ADDRESS(2+QUOTIENT(ROW()-2,COUNTA('Form Responses 1'!$1:$1)-4),3,,TRUE,"Form Responses 1"))</f>
        <v>Dwi Suswianto</v>
      </c>
      <c r="D117" s="81">
        <f ca="1">INDIRECT(ADDRESS(2+QUOTIENT(ROW()-2,COUNTA('Form Responses 1'!$1:$1)-4),4,,TRUE,"Form Responses 1"))</f>
        <v>44985</v>
      </c>
      <c r="E117" s="82">
        <f ca="1" t="shared" si="0"/>
        <v>2</v>
      </c>
      <c r="F117" s="67" t="str">
        <f ca="1">IF(ISBLANK(A117)," ",INDIRECT(ADDRESS(1,5+MOD(ROW()-2,COUNTA('Form Responses 1'!$1:$1)-4),,TRUE,"Form Responses 1")))</f>
        <v>Halaman Wisma [Taman ]</v>
      </c>
      <c r="G117" s="67" t="str">
        <f ca="1">IF(ISBLANK(A117)," ",INDIRECT(ADDRESS(MATCH(A117,'Form Responses 1'!A:A,0),5+MOD(ROW()-2,COUNTA('Form Responses 1'!$1:$1)-4),,TRUE,"Form Responses 1")))</f>
        <v>CUKUP BAIK</v>
      </c>
      <c r="H117" s="83" t="str">
        <f ca="1" t="shared" si="1"/>
        <v>Halaman Wisma</v>
      </c>
      <c r="I117" s="83" t="str">
        <f ca="1" t="shared" si="2"/>
        <v>CLEANING SERVICE</v>
      </c>
      <c r="J117" s="83">
        <f ca="1" t="array" ref="J117">IFERROR(INDEX(MASTER!B:B,MATCH(G117,MASTER!A:A,0))/100," ")</f>
        <v>0.89</v>
      </c>
      <c r="K117" s="67">
        <f ca="1" t="shared" si="3"/>
        <v>9</v>
      </c>
      <c r="L117" s="67" t="str">
        <f ca="1" t="shared" si="4"/>
        <v>2023 - WEEK 09</v>
      </c>
      <c r="M117" s="67" t="str">
        <f ca="1" t="shared" si="5"/>
        <v>2023 - MONTH 02</v>
      </c>
      <c r="N117" s="83">
        <f ca="1" t="shared" ref="N117:O117" si="125">IFERROR(AVERAGEIF(L:L,L117,$J:$J)," ")</f>
        <v>0.9125</v>
      </c>
      <c r="O117" s="83">
        <f ca="1" t="shared" si="125"/>
        <v>0.9125</v>
      </c>
      <c r="P117" s="67" t="str">
        <f ca="1">IF(ISBLANK(A117)," ",IF(N117&gt;MASTER!$B$3/100,"SB",IF(N117&gt;MASTER!$B$4/100,"B",IF(N117&gt;MASTER!$B$5/100,"C","K"))))</f>
        <v>B</v>
      </c>
      <c r="Q117" s="67" t="str">
        <f ca="1">IF(ISBLANK(B117)," ",IF(O117&gt;MASTER!$B$3/100,"SB",IF(O117&gt;MASTER!$B$4/100,"B",IF(O117&gt;MASTER!$B$5/100,"C","K"))))</f>
        <v>B</v>
      </c>
    </row>
    <row r="118" customHeight="1" spans="1:17">
      <c r="A118" s="80">
        <f ca="1">INDIRECT(ADDRESS(2+QUOTIENT(ROW()-2,COUNTA('Form Responses 1'!$1:$1)-4),1,,TRUE,"Form Responses 1"))</f>
        <v>45071.3565059028</v>
      </c>
      <c r="B118" s="67" t="str">
        <f ca="1">INDIRECT(ADDRESS(2+QUOTIENT(ROW()-2,COUNTA('Form Responses 1'!$1:$1)-4),2,,TRUE,"Form Responses 1"))</f>
        <v>dwisuswianto1971@gmail.com</v>
      </c>
      <c r="C118" s="67" t="str">
        <f ca="1">INDIRECT(ADDRESS(2+QUOTIENT(ROW()-2,COUNTA('Form Responses 1'!$1:$1)-4),3,,TRUE,"Form Responses 1"))</f>
        <v>Dwi Suswianto</v>
      </c>
      <c r="D118" s="81">
        <f ca="1">INDIRECT(ADDRESS(2+QUOTIENT(ROW()-2,COUNTA('Form Responses 1'!$1:$1)-4),4,,TRUE,"Form Responses 1"))</f>
        <v>44985</v>
      </c>
      <c r="E118" s="82">
        <f ca="1" t="shared" si="0"/>
        <v>2</v>
      </c>
      <c r="F118" s="67" t="str">
        <f ca="1">IF(ISBLANK(A118)," ",INDIRECT(ADDRESS(1,5+MOD(ROW()-2,COUNTA('Form Responses 1'!$1:$1)-4),,TRUE,"Form Responses 1")))</f>
        <v>Halaman Wisma [Pos Satpam]</v>
      </c>
      <c r="G118" s="67" t="str">
        <f ca="1">IF(ISBLANK(A118)," ",INDIRECT(ADDRESS(MATCH(A118,'Form Responses 1'!A:A,0),5+MOD(ROW()-2,COUNTA('Form Responses 1'!$1:$1)-4),,TRUE,"Form Responses 1")))</f>
        <v>CUKUP BAIK</v>
      </c>
      <c r="H118" s="83" t="str">
        <f ca="1" t="shared" si="1"/>
        <v>Halaman Wisma</v>
      </c>
      <c r="I118" s="83" t="str">
        <f ca="1" t="shared" si="2"/>
        <v>CLEANING SERVICE</v>
      </c>
      <c r="J118" s="83">
        <f ca="1" t="array" ref="J118">IFERROR(INDEX(MASTER!B:B,MATCH(G118,MASTER!A:A,0))/100," ")</f>
        <v>0.89</v>
      </c>
      <c r="K118" s="67">
        <f ca="1" t="shared" si="3"/>
        <v>9</v>
      </c>
      <c r="L118" s="67" t="str">
        <f ca="1" t="shared" si="4"/>
        <v>2023 - WEEK 09</v>
      </c>
      <c r="M118" s="67" t="str">
        <f ca="1" t="shared" si="5"/>
        <v>2023 - MONTH 02</v>
      </c>
      <c r="N118" s="83">
        <f ca="1" t="shared" ref="N118:O118" si="126">IFERROR(AVERAGEIF(L:L,L118,$J:$J)," ")</f>
        <v>0.9125</v>
      </c>
      <c r="O118" s="83">
        <f ca="1" t="shared" si="126"/>
        <v>0.9125</v>
      </c>
      <c r="P118" s="67" t="str">
        <f ca="1">IF(ISBLANK(A118)," ",IF(N118&gt;MASTER!$B$3/100,"SB",IF(N118&gt;MASTER!$B$4/100,"B",IF(N118&gt;MASTER!$B$5/100,"C","K"))))</f>
        <v>B</v>
      </c>
      <c r="Q118" s="67" t="str">
        <f ca="1">IF(ISBLANK(B118)," ",IF(O118&gt;MASTER!$B$3/100,"SB",IF(O118&gt;MASTER!$B$4/100,"B",IF(O118&gt;MASTER!$B$5/100,"C","K"))))</f>
        <v>B</v>
      </c>
    </row>
    <row r="119" customHeight="1" spans="1:17">
      <c r="A119" s="80">
        <f ca="1">INDIRECT(ADDRESS(2+QUOTIENT(ROW()-2,COUNTA('Form Responses 1'!$1:$1)-4),1,,TRUE,"Form Responses 1"))</f>
        <v>45071.3565059028</v>
      </c>
      <c r="B119" s="67" t="str">
        <f ca="1">INDIRECT(ADDRESS(2+QUOTIENT(ROW()-2,COUNTA('Form Responses 1'!$1:$1)-4),2,,TRUE,"Form Responses 1"))</f>
        <v>dwisuswianto1971@gmail.com</v>
      </c>
      <c r="C119" s="67" t="str">
        <f ca="1">INDIRECT(ADDRESS(2+QUOTIENT(ROW()-2,COUNTA('Form Responses 1'!$1:$1)-4),3,,TRUE,"Form Responses 1"))</f>
        <v>Dwi Suswianto</v>
      </c>
      <c r="D119" s="81">
        <f ca="1">INDIRECT(ADDRESS(2+QUOTIENT(ROW()-2,COUNTA('Form Responses 1'!$1:$1)-4),4,,TRUE,"Form Responses 1"))</f>
        <v>44985</v>
      </c>
      <c r="E119" s="82">
        <f ca="1" t="shared" si="0"/>
        <v>2</v>
      </c>
      <c r="F119" s="67" t="str">
        <f ca="1">IF(ISBLANK(A119)," ",INDIRECT(ADDRESS(1,5+MOD(ROW()-2,COUNTA('Form Responses 1'!$1:$1)-4),,TRUE,"Form Responses 1")))</f>
        <v>Halaman Wisma [Halaman Utama Depan]</v>
      </c>
      <c r="G119" s="67" t="str">
        <f ca="1">IF(ISBLANK(A119)," ",INDIRECT(ADDRESS(MATCH(A119,'Form Responses 1'!A:A,0),5+MOD(ROW()-2,COUNTA('Form Responses 1'!$1:$1)-4),,TRUE,"Form Responses 1")))</f>
        <v>BAIK</v>
      </c>
      <c r="H119" s="83" t="str">
        <f ca="1" t="shared" si="1"/>
        <v>Halaman Wisma</v>
      </c>
      <c r="I119" s="83" t="str">
        <f ca="1" t="shared" si="2"/>
        <v>CLEANING SERVICE</v>
      </c>
      <c r="J119" s="83">
        <f ca="1" t="array" ref="J119">IFERROR(INDEX(MASTER!B:B,MATCH(G119,MASTER!A:A,0))/100," ")</f>
        <v>0.95</v>
      </c>
      <c r="K119" s="67">
        <f ca="1" t="shared" si="3"/>
        <v>9</v>
      </c>
      <c r="L119" s="67" t="str">
        <f ca="1" t="shared" si="4"/>
        <v>2023 - WEEK 09</v>
      </c>
      <c r="M119" s="67" t="str">
        <f ca="1" t="shared" si="5"/>
        <v>2023 - MONTH 02</v>
      </c>
      <c r="N119" s="83">
        <f ca="1" t="shared" ref="N119:O119" si="127">IFERROR(AVERAGEIF(L:L,L119,$J:$J)," ")</f>
        <v>0.9125</v>
      </c>
      <c r="O119" s="83">
        <f ca="1" t="shared" si="127"/>
        <v>0.9125</v>
      </c>
      <c r="P119" s="67" t="str">
        <f ca="1">IF(ISBLANK(A119)," ",IF(N119&gt;MASTER!$B$3/100,"SB",IF(N119&gt;MASTER!$B$4/100,"B",IF(N119&gt;MASTER!$B$5/100,"C","K"))))</f>
        <v>B</v>
      </c>
      <c r="Q119" s="67" t="str">
        <f ca="1">IF(ISBLANK(B119)," ",IF(O119&gt;MASTER!$B$3/100,"SB",IF(O119&gt;MASTER!$B$4/100,"B",IF(O119&gt;MASTER!$B$5/100,"C","K"))))</f>
        <v>B</v>
      </c>
    </row>
    <row r="120" customHeight="1" spans="1:17">
      <c r="A120" s="80">
        <f ca="1">INDIRECT(ADDRESS(2+QUOTIENT(ROW()-2,COUNTA('Form Responses 1'!$1:$1)-4),1,,TRUE,"Form Responses 1"))</f>
        <v>45071.3565059028</v>
      </c>
      <c r="B120" s="67" t="str">
        <f ca="1">INDIRECT(ADDRESS(2+QUOTIENT(ROW()-2,COUNTA('Form Responses 1'!$1:$1)-4),2,,TRUE,"Form Responses 1"))</f>
        <v>dwisuswianto1971@gmail.com</v>
      </c>
      <c r="C120" s="67" t="str">
        <f ca="1">INDIRECT(ADDRESS(2+QUOTIENT(ROW()-2,COUNTA('Form Responses 1'!$1:$1)-4),3,,TRUE,"Form Responses 1"))</f>
        <v>Dwi Suswianto</v>
      </c>
      <c r="D120" s="81">
        <f ca="1">INDIRECT(ADDRESS(2+QUOTIENT(ROW()-2,COUNTA('Form Responses 1'!$1:$1)-4),4,,TRUE,"Form Responses 1"))</f>
        <v>44985</v>
      </c>
      <c r="E120" s="82">
        <f ca="1" t="shared" si="0"/>
        <v>2</v>
      </c>
      <c r="F120" s="67" t="str">
        <f ca="1">IF(ISBLANK(A120)," ",INDIRECT(ADDRESS(1,5+MOD(ROW()-2,COUNTA('Form Responses 1'!$1:$1)-4),,TRUE,"Form Responses 1")))</f>
        <v>Halaman Wisma [Halaman Samping Dan Belakang]</v>
      </c>
      <c r="G120" s="67" t="str">
        <f ca="1">IF(ISBLANK(A120)," ",INDIRECT(ADDRESS(MATCH(A120,'Form Responses 1'!A:A,0),5+MOD(ROW()-2,COUNTA('Form Responses 1'!$1:$1)-4),,TRUE,"Form Responses 1")))</f>
        <v>CUKUP BAIK</v>
      </c>
      <c r="H120" s="83" t="str">
        <f ca="1" t="shared" si="1"/>
        <v>Halaman Wisma</v>
      </c>
      <c r="I120" s="83" t="str">
        <f ca="1" t="shared" si="2"/>
        <v>CLEANING SERVICE</v>
      </c>
      <c r="J120" s="83">
        <f ca="1" t="array" ref="J120">IFERROR(INDEX(MASTER!B:B,MATCH(G120,MASTER!A:A,0))/100," ")</f>
        <v>0.89</v>
      </c>
      <c r="K120" s="67">
        <f ca="1" t="shared" si="3"/>
        <v>9</v>
      </c>
      <c r="L120" s="67" t="str">
        <f ca="1" t="shared" si="4"/>
        <v>2023 - WEEK 09</v>
      </c>
      <c r="M120" s="67" t="str">
        <f ca="1" t="shared" si="5"/>
        <v>2023 - MONTH 02</v>
      </c>
      <c r="N120" s="83">
        <f ca="1" t="shared" ref="N120:O120" si="128">IFERROR(AVERAGEIF(L:L,L120,$J:$J)," ")</f>
        <v>0.9125</v>
      </c>
      <c r="O120" s="83">
        <f ca="1" t="shared" si="128"/>
        <v>0.9125</v>
      </c>
      <c r="P120" s="67" t="str">
        <f ca="1">IF(ISBLANK(A120)," ",IF(N120&gt;MASTER!$B$3/100,"SB",IF(N120&gt;MASTER!$B$4/100,"B",IF(N120&gt;MASTER!$B$5/100,"C","K"))))</f>
        <v>B</v>
      </c>
      <c r="Q120" s="67" t="str">
        <f ca="1">IF(ISBLANK(B120)," ",IF(O120&gt;MASTER!$B$3/100,"SB",IF(O120&gt;MASTER!$B$4/100,"B",IF(O120&gt;MASTER!$B$5/100,"C","K"))))</f>
        <v>B</v>
      </c>
    </row>
    <row r="121" customHeight="1" spans="1:17">
      <c r="A121" s="80">
        <f ca="1">INDIRECT(ADDRESS(2+QUOTIENT(ROW()-2,COUNTA('Form Responses 1'!$1:$1)-4),1,,TRUE,"Form Responses 1"))</f>
        <v>45071.3565059028</v>
      </c>
      <c r="B121" s="67" t="str">
        <f ca="1">INDIRECT(ADDRESS(2+QUOTIENT(ROW()-2,COUNTA('Form Responses 1'!$1:$1)-4),2,,TRUE,"Form Responses 1"))</f>
        <v>dwisuswianto1971@gmail.com</v>
      </c>
      <c r="C121" s="67" t="str">
        <f ca="1">INDIRECT(ADDRESS(2+QUOTIENT(ROW()-2,COUNTA('Form Responses 1'!$1:$1)-4),3,,TRUE,"Form Responses 1"))</f>
        <v>Dwi Suswianto</v>
      </c>
      <c r="D121" s="81">
        <f ca="1">INDIRECT(ADDRESS(2+QUOTIENT(ROW()-2,COUNTA('Form Responses 1'!$1:$1)-4),4,,TRUE,"Form Responses 1"))</f>
        <v>44985</v>
      </c>
      <c r="E121" s="82">
        <f ca="1" t="shared" si="0"/>
        <v>2</v>
      </c>
      <c r="F121" s="67" t="str">
        <f ca="1">IF(ISBLANK(A121)," ",INDIRECT(ADDRESS(1,5+MOD(ROW()-2,COUNTA('Form Responses 1'!$1:$1)-4),,TRUE,"Form Responses 1")))</f>
        <v>Halaman Wisma [Tps]</v>
      </c>
      <c r="G121" s="67" t="str">
        <f ca="1">IF(ISBLANK(A121)," ",INDIRECT(ADDRESS(MATCH(A121,'Form Responses 1'!A:A,0),5+MOD(ROW()-2,COUNTA('Form Responses 1'!$1:$1)-4),,TRUE,"Form Responses 1")))</f>
        <v>CUKUP BAIK</v>
      </c>
      <c r="H121" s="83" t="str">
        <f ca="1" t="shared" si="1"/>
        <v>Halaman Wisma</v>
      </c>
      <c r="I121" s="83" t="str">
        <f ca="1" t="shared" si="2"/>
        <v>CLEANING SERVICE</v>
      </c>
      <c r="J121" s="83">
        <f ca="1" t="array" ref="J121">IFERROR(INDEX(MASTER!B:B,MATCH(G121,MASTER!A:A,0))/100," ")</f>
        <v>0.89</v>
      </c>
      <c r="K121" s="67">
        <f ca="1" t="shared" si="3"/>
        <v>9</v>
      </c>
      <c r="L121" s="67" t="str">
        <f ca="1" t="shared" si="4"/>
        <v>2023 - WEEK 09</v>
      </c>
      <c r="M121" s="67" t="str">
        <f ca="1" t="shared" si="5"/>
        <v>2023 - MONTH 02</v>
      </c>
      <c r="N121" s="83">
        <f ca="1" t="shared" ref="N121:O121" si="129">IFERROR(AVERAGEIF(L:L,L121,$J:$J)," ")</f>
        <v>0.9125</v>
      </c>
      <c r="O121" s="83">
        <f ca="1" t="shared" si="129"/>
        <v>0.9125</v>
      </c>
      <c r="P121" s="67" t="str">
        <f ca="1">IF(ISBLANK(A121)," ",IF(N121&gt;MASTER!$B$3/100,"SB",IF(N121&gt;MASTER!$B$4/100,"B",IF(N121&gt;MASTER!$B$5/100,"C","K"))))</f>
        <v>B</v>
      </c>
      <c r="Q121" s="67" t="str">
        <f ca="1">IF(ISBLANK(B121)," ",IF(O121&gt;MASTER!$B$3/100,"SB",IF(O121&gt;MASTER!$B$4/100,"B",IF(O121&gt;MASTER!$B$5/100,"C","K"))))</f>
        <v>B</v>
      </c>
    </row>
    <row r="122" customHeight="1" spans="1:17">
      <c r="A122" s="80">
        <f ca="1">INDIRECT(ADDRESS(2+QUOTIENT(ROW()-2,COUNTA('Form Responses 1'!$1:$1)-4),1,,TRUE,"Form Responses 1"))</f>
        <v>45071.3584560185</v>
      </c>
      <c r="B122" s="67" t="str">
        <f ca="1">INDIRECT(ADDRESS(2+QUOTIENT(ROW()-2,COUNTA('Form Responses 1'!$1:$1)-4),2,,TRUE,"Form Responses 1"))</f>
        <v>dwisuswianto1971@gmail.com</v>
      </c>
      <c r="C122" s="67" t="str">
        <f ca="1">INDIRECT(ADDRESS(2+QUOTIENT(ROW()-2,COUNTA('Form Responses 1'!$1:$1)-4),3,,TRUE,"Form Responses 1"))</f>
        <v>Dwi Suswianto</v>
      </c>
      <c r="D122" s="81">
        <f ca="1">INDIRECT(ADDRESS(2+QUOTIENT(ROW()-2,COUNTA('Form Responses 1'!$1:$1)-4),4,,TRUE,"Form Responses 1"))</f>
        <v>45016</v>
      </c>
      <c r="E122" s="82">
        <f ca="1" t="shared" si="0"/>
        <v>5</v>
      </c>
      <c r="F122" s="67" t="str">
        <f ca="1">IF(ISBLANK(A122)," ",INDIRECT(ADDRESS(1,5+MOD(ROW()-2,COUNTA('Form Responses 1'!$1:$1)-4),,TRUE,"Form Responses 1")))</f>
        <v>Security [Security Functions]</v>
      </c>
      <c r="G122" s="67" t="str">
        <f ca="1">IF(ISBLANK(A122)," ",INDIRECT(ADDRESS(MATCH(A122,'Form Responses 1'!A:A,0),5+MOD(ROW()-2,COUNTA('Form Responses 1'!$1:$1)-4),,TRUE,"Form Responses 1")))</f>
        <v>CUKUP BAIK</v>
      </c>
      <c r="H122" s="83" t="str">
        <f ca="1" t="shared" si="1"/>
        <v>Security</v>
      </c>
      <c r="I122" s="83" t="str">
        <f ca="1" t="shared" si="2"/>
        <v>SECURITY SERVICE</v>
      </c>
      <c r="J122" s="83">
        <f ca="1" t="array" ref="J122">IFERROR(INDEX(MASTER!B:B,MATCH(G122,MASTER!A:A,0))/100," ")</f>
        <v>0.89</v>
      </c>
      <c r="K122" s="67">
        <f ca="1" t="shared" si="3"/>
        <v>13</v>
      </c>
      <c r="L122" s="67" t="str">
        <f ca="1" t="shared" si="4"/>
        <v>2023 - WEEK 13</v>
      </c>
      <c r="M122" s="67" t="str">
        <f ca="1" t="shared" si="5"/>
        <v>2023 - MONTH 03</v>
      </c>
      <c r="N122" s="83">
        <f ca="1" t="shared" ref="N122:O122" si="130">IFERROR(AVERAGEIF(L:L,L122,$J:$J)," ")</f>
        <v>0.90875</v>
      </c>
      <c r="O122" s="83">
        <f ca="1" t="shared" si="130"/>
        <v>0.91</v>
      </c>
      <c r="P122" s="67" t="str">
        <f ca="1">IF(ISBLANK(A122)," ",IF(N122&gt;MASTER!$B$3/100,"SB",IF(N122&gt;MASTER!$B$4/100,"B",IF(N122&gt;MASTER!$B$5/100,"C","K"))))</f>
        <v>B</v>
      </c>
      <c r="Q122" s="67" t="str">
        <f ca="1">IF(ISBLANK(B122)," ",IF(O122&gt;MASTER!$B$3/100,"SB",IF(O122&gt;MASTER!$B$4/100,"B",IF(O122&gt;MASTER!$B$5/100,"C","K"))))</f>
        <v>B</v>
      </c>
    </row>
    <row r="123" customHeight="1" spans="1:17">
      <c r="A123" s="80">
        <f ca="1">INDIRECT(ADDRESS(2+QUOTIENT(ROW()-2,COUNTA('Form Responses 1'!$1:$1)-4),1,,TRUE,"Form Responses 1"))</f>
        <v>45071.3584560185</v>
      </c>
      <c r="B123" s="67" t="str">
        <f ca="1">INDIRECT(ADDRESS(2+QUOTIENT(ROW()-2,COUNTA('Form Responses 1'!$1:$1)-4),2,,TRUE,"Form Responses 1"))</f>
        <v>dwisuswianto1971@gmail.com</v>
      </c>
      <c r="C123" s="67" t="str">
        <f ca="1">INDIRECT(ADDRESS(2+QUOTIENT(ROW()-2,COUNTA('Form Responses 1'!$1:$1)-4),3,,TRUE,"Form Responses 1"))</f>
        <v>Dwi Suswianto</v>
      </c>
      <c r="D123" s="81">
        <f ca="1">INDIRECT(ADDRESS(2+QUOTIENT(ROW()-2,COUNTA('Form Responses 1'!$1:$1)-4),4,,TRUE,"Form Responses 1"))</f>
        <v>45016</v>
      </c>
      <c r="E123" s="82">
        <f ca="1" t="shared" si="0"/>
        <v>5</v>
      </c>
      <c r="F123" s="67" t="str">
        <f ca="1">IF(ISBLANK(A123)," ",INDIRECT(ADDRESS(1,5+MOD(ROW()-2,COUNTA('Form Responses 1'!$1:$1)-4),,TRUE,"Form Responses 1")))</f>
        <v>Lantai 1 [Pantry ]</v>
      </c>
      <c r="G123" s="67" t="str">
        <f ca="1">IF(ISBLANK(A123)," ",INDIRECT(ADDRESS(MATCH(A123,'Form Responses 1'!A:A,0),5+MOD(ROW()-2,COUNTA('Form Responses 1'!$1:$1)-4),,TRUE,"Form Responses 1")))</f>
        <v>CUKUP BAIK</v>
      </c>
      <c r="H123" s="83" t="str">
        <f ca="1" t="shared" si="1"/>
        <v>Lantai 1</v>
      </c>
      <c r="I123" s="83" t="str">
        <f ca="1" t="shared" si="2"/>
        <v>CLEANING SERVICE</v>
      </c>
      <c r="J123" s="83">
        <f ca="1" t="array" ref="J123">IFERROR(INDEX(MASTER!B:B,MATCH(G123,MASTER!A:A,0))/100," ")</f>
        <v>0.89</v>
      </c>
      <c r="K123" s="67">
        <f ca="1" t="shared" si="3"/>
        <v>13</v>
      </c>
      <c r="L123" s="67" t="str">
        <f ca="1" t="shared" si="4"/>
        <v>2023 - WEEK 13</v>
      </c>
      <c r="M123" s="67" t="str">
        <f ca="1" t="shared" si="5"/>
        <v>2023 - MONTH 03</v>
      </c>
      <c r="N123" s="83">
        <f ca="1" t="shared" ref="N123:O123" si="131">IFERROR(AVERAGEIF(L:L,L123,$J:$J)," ")</f>
        <v>0.90875</v>
      </c>
      <c r="O123" s="83">
        <f ca="1" t="shared" si="131"/>
        <v>0.91</v>
      </c>
      <c r="P123" s="67" t="str">
        <f ca="1">IF(ISBLANK(A123)," ",IF(N123&gt;MASTER!$B$3/100,"SB",IF(N123&gt;MASTER!$B$4/100,"B",IF(N123&gt;MASTER!$B$5/100,"C","K"))))</f>
        <v>B</v>
      </c>
      <c r="Q123" s="67" t="str">
        <f ca="1">IF(ISBLANK(B123)," ",IF(O123&gt;MASTER!$B$3/100,"SB",IF(O123&gt;MASTER!$B$4/100,"B",IF(O123&gt;MASTER!$B$5/100,"C","K"))))</f>
        <v>B</v>
      </c>
    </row>
    <row r="124" customHeight="1" spans="1:17">
      <c r="A124" s="80">
        <f ca="1">INDIRECT(ADDRESS(2+QUOTIENT(ROW()-2,COUNTA('Form Responses 1'!$1:$1)-4),1,,TRUE,"Form Responses 1"))</f>
        <v>45071.3584560185</v>
      </c>
      <c r="B124" s="67" t="str">
        <f ca="1">INDIRECT(ADDRESS(2+QUOTIENT(ROW()-2,COUNTA('Form Responses 1'!$1:$1)-4),2,,TRUE,"Form Responses 1"))</f>
        <v>dwisuswianto1971@gmail.com</v>
      </c>
      <c r="C124" s="67" t="str">
        <f ca="1">INDIRECT(ADDRESS(2+QUOTIENT(ROW()-2,COUNTA('Form Responses 1'!$1:$1)-4),3,,TRUE,"Form Responses 1"))</f>
        <v>Dwi Suswianto</v>
      </c>
      <c r="D124" s="81">
        <f ca="1">INDIRECT(ADDRESS(2+QUOTIENT(ROW()-2,COUNTA('Form Responses 1'!$1:$1)-4),4,,TRUE,"Form Responses 1"))</f>
        <v>45016</v>
      </c>
      <c r="E124" s="82">
        <f ca="1" t="shared" si="0"/>
        <v>5</v>
      </c>
      <c r="F124" s="67" t="str">
        <f ca="1">IF(ISBLANK(A124)," ",INDIRECT(ADDRESS(1,5+MOD(ROW()-2,COUNTA('Form Responses 1'!$1:$1)-4),,TRUE,"Form Responses 1")))</f>
        <v>Lantai 1 [Kamar Depan]</v>
      </c>
      <c r="G124" s="67" t="str">
        <f ca="1">IF(ISBLANK(A124)," ",INDIRECT(ADDRESS(MATCH(A124,'Form Responses 1'!A:A,0),5+MOD(ROW()-2,COUNTA('Form Responses 1'!$1:$1)-4),,TRUE,"Form Responses 1")))</f>
        <v>BAIK</v>
      </c>
      <c r="H124" s="83" t="str">
        <f ca="1" t="shared" si="1"/>
        <v>Lantai 1</v>
      </c>
      <c r="I124" s="83" t="str">
        <f ca="1" t="shared" si="2"/>
        <v>CLEANING SERVICE</v>
      </c>
      <c r="J124" s="83">
        <f ca="1" t="array" ref="J124">IFERROR(INDEX(MASTER!B:B,MATCH(G124,MASTER!A:A,0))/100," ")</f>
        <v>0.95</v>
      </c>
      <c r="K124" s="67">
        <f ca="1" t="shared" si="3"/>
        <v>13</v>
      </c>
      <c r="L124" s="67" t="str">
        <f ca="1" t="shared" si="4"/>
        <v>2023 - WEEK 13</v>
      </c>
      <c r="M124" s="67" t="str">
        <f ca="1" t="shared" si="5"/>
        <v>2023 - MONTH 03</v>
      </c>
      <c r="N124" s="83">
        <f ca="1" t="shared" ref="N124:O124" si="132">IFERROR(AVERAGEIF(L:L,L124,$J:$J)," ")</f>
        <v>0.90875</v>
      </c>
      <c r="O124" s="83">
        <f ca="1" t="shared" si="132"/>
        <v>0.91</v>
      </c>
      <c r="P124" s="67" t="str">
        <f ca="1">IF(ISBLANK(A124)," ",IF(N124&gt;MASTER!$B$3/100,"SB",IF(N124&gt;MASTER!$B$4/100,"B",IF(N124&gt;MASTER!$B$5/100,"C","K"))))</f>
        <v>B</v>
      </c>
      <c r="Q124" s="67" t="str">
        <f ca="1">IF(ISBLANK(B124)," ",IF(O124&gt;MASTER!$B$3/100,"SB",IF(O124&gt;MASTER!$B$4/100,"B",IF(O124&gt;MASTER!$B$5/100,"C","K"))))</f>
        <v>B</v>
      </c>
    </row>
    <row r="125" customHeight="1" spans="1:17">
      <c r="A125" s="80">
        <f ca="1">INDIRECT(ADDRESS(2+QUOTIENT(ROW()-2,COUNTA('Form Responses 1'!$1:$1)-4),1,,TRUE,"Form Responses 1"))</f>
        <v>45071.3584560185</v>
      </c>
      <c r="B125" s="67" t="str">
        <f ca="1">INDIRECT(ADDRESS(2+QUOTIENT(ROW()-2,COUNTA('Form Responses 1'!$1:$1)-4),2,,TRUE,"Form Responses 1"))</f>
        <v>dwisuswianto1971@gmail.com</v>
      </c>
      <c r="C125" s="67" t="str">
        <f ca="1">INDIRECT(ADDRESS(2+QUOTIENT(ROW()-2,COUNTA('Form Responses 1'!$1:$1)-4),3,,TRUE,"Form Responses 1"))</f>
        <v>Dwi Suswianto</v>
      </c>
      <c r="D125" s="81">
        <f ca="1">INDIRECT(ADDRESS(2+QUOTIENT(ROW()-2,COUNTA('Form Responses 1'!$1:$1)-4),4,,TRUE,"Form Responses 1"))</f>
        <v>45016</v>
      </c>
      <c r="E125" s="82">
        <f ca="1" t="shared" si="0"/>
        <v>5</v>
      </c>
      <c r="F125" s="67" t="str">
        <f ca="1">IF(ISBLANK(A125)," ",INDIRECT(ADDRESS(1,5+MOD(ROW()-2,COUNTA('Form Responses 1'!$1:$1)-4),,TRUE,"Form Responses 1")))</f>
        <v>Lantai 1 [Kamar Belakang]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3" t="str">
        <f ca="1" t="shared" si="1"/>
        <v>Lantai 1</v>
      </c>
      <c r="I125" s="83" t="str">
        <f ca="1" t="shared" si="2"/>
        <v>CLEANING SERVICE</v>
      </c>
      <c r="J125" s="83">
        <f ca="1" t="array" ref="J125">IFERROR(INDEX(MASTER!B:B,MATCH(G125,MASTER!A:A,0))/100," ")</f>
        <v>0.89</v>
      </c>
      <c r="K125" s="67">
        <f ca="1" t="shared" si="3"/>
        <v>13</v>
      </c>
      <c r="L125" s="67" t="str">
        <f ca="1" t="shared" si="4"/>
        <v>2023 - WEEK 13</v>
      </c>
      <c r="M125" s="67" t="str">
        <f ca="1" t="shared" si="5"/>
        <v>2023 - MONTH 03</v>
      </c>
      <c r="N125" s="83">
        <f ca="1" t="shared" ref="N125:O125" si="133">IFERROR(AVERAGEIF(L:L,L125,$J:$J)," ")</f>
        <v>0.90875</v>
      </c>
      <c r="O125" s="83">
        <f ca="1" t="shared" si="133"/>
        <v>0.91</v>
      </c>
      <c r="P125" s="67" t="str">
        <f ca="1">IF(ISBLANK(A125)," ",IF(N125&gt;MASTER!$B$3/100,"SB",IF(N125&gt;MASTER!$B$4/100,"B",IF(N125&gt;MASTER!$B$5/100,"C","K"))))</f>
        <v>B</v>
      </c>
      <c r="Q125" s="67" t="str">
        <f ca="1">IF(ISBLANK(B125)," ",IF(O125&gt;MASTER!$B$3/100,"SB",IF(O125&gt;MASTER!$B$4/100,"B",IF(O125&gt;MASTER!$B$5/100,"C","K"))))</f>
        <v>B</v>
      </c>
    </row>
    <row r="126" customHeight="1" spans="1:17">
      <c r="A126" s="80">
        <f ca="1">INDIRECT(ADDRESS(2+QUOTIENT(ROW()-2,COUNTA('Form Responses 1'!$1:$1)-4),1,,TRUE,"Form Responses 1"))</f>
        <v>45071.3584560185</v>
      </c>
      <c r="B126" s="67" t="str">
        <f ca="1">INDIRECT(ADDRESS(2+QUOTIENT(ROW()-2,COUNTA('Form Responses 1'!$1:$1)-4),2,,TRUE,"Form Responses 1"))</f>
        <v>dwisuswianto1971@gmail.com</v>
      </c>
      <c r="C126" s="67" t="str">
        <f ca="1">INDIRECT(ADDRESS(2+QUOTIENT(ROW()-2,COUNTA('Form Responses 1'!$1:$1)-4),3,,TRUE,"Form Responses 1"))</f>
        <v>Dwi Suswianto</v>
      </c>
      <c r="D126" s="81">
        <f ca="1">INDIRECT(ADDRESS(2+QUOTIENT(ROW()-2,COUNTA('Form Responses 1'!$1:$1)-4),4,,TRUE,"Form Responses 1"))</f>
        <v>45016</v>
      </c>
      <c r="E126" s="82">
        <f ca="1" t="shared" si="0"/>
        <v>5</v>
      </c>
      <c r="F126" s="67" t="str">
        <f ca="1">IF(ISBLANK(A126)," ",INDIRECT(ADDRESS(1,5+MOD(ROW()-2,COUNTA('Form Responses 1'!$1:$1)-4),,TRUE,"Form Responses 1")))</f>
        <v>Lantai 1 [Ruang Tamu]</v>
      </c>
      <c r="G126" s="67" t="str">
        <f ca="1">IF(ISBLANK(A126)," ",INDIRECT(ADDRESS(MATCH(A126,'Form Responses 1'!A:A,0),5+MOD(ROW()-2,COUNTA('Form Responses 1'!$1:$1)-4),,TRUE,"Form Responses 1")))</f>
        <v>BAIK</v>
      </c>
      <c r="H126" s="83" t="str">
        <f ca="1" t="shared" si="1"/>
        <v>Lantai 1</v>
      </c>
      <c r="I126" s="83" t="str">
        <f ca="1" t="shared" si="2"/>
        <v>CLEANING SERVICE</v>
      </c>
      <c r="J126" s="83">
        <f ca="1" t="array" ref="J126">IFERROR(INDEX(MASTER!B:B,MATCH(G126,MASTER!A:A,0))/100," ")</f>
        <v>0.95</v>
      </c>
      <c r="K126" s="67">
        <f ca="1" t="shared" si="3"/>
        <v>13</v>
      </c>
      <c r="L126" s="67" t="str">
        <f ca="1" t="shared" si="4"/>
        <v>2023 - WEEK 13</v>
      </c>
      <c r="M126" s="67" t="str">
        <f ca="1" t="shared" si="5"/>
        <v>2023 - MONTH 03</v>
      </c>
      <c r="N126" s="83">
        <f ca="1" t="shared" ref="N126:O126" si="134">IFERROR(AVERAGEIF(L:L,L126,$J:$J)," ")</f>
        <v>0.90875</v>
      </c>
      <c r="O126" s="83">
        <f ca="1" t="shared" si="134"/>
        <v>0.91</v>
      </c>
      <c r="P126" s="67" t="str">
        <f ca="1">IF(ISBLANK(A126)," ",IF(N126&gt;MASTER!$B$3/100,"SB",IF(N126&gt;MASTER!$B$4/100,"B",IF(N126&gt;MASTER!$B$5/100,"C","K"))))</f>
        <v>B</v>
      </c>
      <c r="Q126" s="67" t="str">
        <f ca="1">IF(ISBLANK(B126)," ",IF(O126&gt;MASTER!$B$3/100,"SB",IF(O126&gt;MASTER!$B$4/100,"B",IF(O126&gt;MASTER!$B$5/100,"C","K"))))</f>
        <v>B</v>
      </c>
    </row>
    <row r="127" customHeight="1" spans="1:17">
      <c r="A127" s="80">
        <f ca="1">INDIRECT(ADDRESS(2+QUOTIENT(ROW()-2,COUNTA('Form Responses 1'!$1:$1)-4),1,,TRUE,"Form Responses 1"))</f>
        <v>45071.3584560185</v>
      </c>
      <c r="B127" s="67" t="str">
        <f ca="1">INDIRECT(ADDRESS(2+QUOTIENT(ROW()-2,COUNTA('Form Responses 1'!$1:$1)-4),2,,TRUE,"Form Responses 1"))</f>
        <v>dwisuswianto1971@gmail.com</v>
      </c>
      <c r="C127" s="67" t="str">
        <f ca="1">INDIRECT(ADDRESS(2+QUOTIENT(ROW()-2,COUNTA('Form Responses 1'!$1:$1)-4),3,,TRUE,"Form Responses 1"))</f>
        <v>Dwi Suswianto</v>
      </c>
      <c r="D127" s="81">
        <f ca="1">INDIRECT(ADDRESS(2+QUOTIENT(ROW()-2,COUNTA('Form Responses 1'!$1:$1)-4),4,,TRUE,"Form Responses 1"))</f>
        <v>45016</v>
      </c>
      <c r="E127" s="82">
        <f ca="1" t="shared" si="0"/>
        <v>5</v>
      </c>
      <c r="F127" s="67" t="str">
        <f ca="1">IF(ISBLANK(A127)," ",INDIRECT(ADDRESS(1,5+MOD(ROW()-2,COUNTA('Form Responses 1'!$1:$1)-4),,TRUE,"Form Responses 1")))</f>
        <v>Lantai 1 [Toilet Pria / Wanita]</v>
      </c>
      <c r="G127" s="67" t="str">
        <f ca="1">IF(ISBLANK(A127)," ",INDIRECT(ADDRESS(MATCH(A127,'Form Responses 1'!A:A,0),5+MOD(ROW()-2,COUNTA('Form Responses 1'!$1:$1)-4),,TRUE,"Form Responses 1")))</f>
        <v>CUKUP BAIK</v>
      </c>
      <c r="H127" s="83" t="str">
        <f ca="1" t="shared" si="1"/>
        <v>Lantai 1</v>
      </c>
      <c r="I127" s="83" t="str">
        <f ca="1" t="shared" si="2"/>
        <v>CLEANING SERVICE</v>
      </c>
      <c r="J127" s="83">
        <f ca="1" t="array" ref="J127">IFERROR(INDEX(MASTER!B:B,MATCH(G127,MASTER!A:A,0))/100," ")</f>
        <v>0.89</v>
      </c>
      <c r="K127" s="67">
        <f ca="1" t="shared" si="3"/>
        <v>13</v>
      </c>
      <c r="L127" s="67" t="str">
        <f ca="1" t="shared" si="4"/>
        <v>2023 - WEEK 13</v>
      </c>
      <c r="M127" s="67" t="str">
        <f ca="1" t="shared" si="5"/>
        <v>2023 - MONTH 03</v>
      </c>
      <c r="N127" s="83">
        <f ca="1" t="shared" ref="N127:O127" si="135">IFERROR(AVERAGEIF(L:L,L127,$J:$J)," ")</f>
        <v>0.90875</v>
      </c>
      <c r="O127" s="83">
        <f ca="1" t="shared" si="135"/>
        <v>0.91</v>
      </c>
      <c r="P127" s="67" t="str">
        <f ca="1">IF(ISBLANK(A127)," ",IF(N127&gt;MASTER!$B$3/100,"SB",IF(N127&gt;MASTER!$B$4/100,"B",IF(N127&gt;MASTER!$B$5/100,"C","K"))))</f>
        <v>B</v>
      </c>
      <c r="Q127" s="67" t="str">
        <f ca="1">IF(ISBLANK(B127)," ",IF(O127&gt;MASTER!$B$3/100,"SB",IF(O127&gt;MASTER!$B$4/100,"B",IF(O127&gt;MASTER!$B$5/100,"C","K"))))</f>
        <v>B</v>
      </c>
    </row>
    <row r="128" customHeight="1" spans="1:17">
      <c r="A128" s="80">
        <f ca="1">INDIRECT(ADDRESS(2+QUOTIENT(ROW()-2,COUNTA('Form Responses 1'!$1:$1)-4),1,,TRUE,"Form Responses 1"))</f>
        <v>45071.3584560185</v>
      </c>
      <c r="B128" s="67" t="str">
        <f ca="1">INDIRECT(ADDRESS(2+QUOTIENT(ROW()-2,COUNTA('Form Responses 1'!$1:$1)-4),2,,TRUE,"Form Responses 1"))</f>
        <v>dwisuswianto1971@gmail.com</v>
      </c>
      <c r="C128" s="67" t="str">
        <f ca="1">INDIRECT(ADDRESS(2+QUOTIENT(ROW()-2,COUNTA('Form Responses 1'!$1:$1)-4),3,,TRUE,"Form Responses 1"))</f>
        <v>Dwi Suswianto</v>
      </c>
      <c r="D128" s="81">
        <f ca="1">INDIRECT(ADDRESS(2+QUOTIENT(ROW()-2,COUNTA('Form Responses 1'!$1:$1)-4),4,,TRUE,"Form Responses 1"))</f>
        <v>45016</v>
      </c>
      <c r="E128" s="82">
        <f ca="1" t="shared" si="0"/>
        <v>5</v>
      </c>
      <c r="F128" s="67" t="str">
        <f ca="1">IF(ISBLANK(A128)," ",INDIRECT(ADDRESS(1,5+MOD(ROW()-2,COUNTA('Form Responses 1'!$1:$1)-4),,TRUE,"Form Responses 1")))</f>
        <v>Halaman [Taman ]</v>
      </c>
      <c r="G128" s="67" t="str">
        <f ca="1">IF(ISBLANK(A128)," ",INDIRECT(ADDRESS(MATCH(A128,'Form Responses 1'!A:A,0),5+MOD(ROW()-2,COUNTA('Form Responses 1'!$1:$1)-4),,TRUE,"Form Responses 1")))</f>
        <v>CUKUP BAIK</v>
      </c>
      <c r="H128" s="83" t="str">
        <f ca="1" t="shared" si="1"/>
        <v>Halaman</v>
      </c>
      <c r="I128" s="83" t="str">
        <f ca="1" t="shared" si="2"/>
        <v>CLEANING SERVICE</v>
      </c>
      <c r="J128" s="83">
        <f ca="1" t="array" ref="J128">IFERROR(INDEX(MASTER!B:B,MATCH(G128,MASTER!A:A,0))/100," ")</f>
        <v>0.89</v>
      </c>
      <c r="K128" s="67">
        <f ca="1" t="shared" si="3"/>
        <v>13</v>
      </c>
      <c r="L128" s="67" t="str">
        <f ca="1" t="shared" si="4"/>
        <v>2023 - WEEK 13</v>
      </c>
      <c r="M128" s="67" t="str">
        <f ca="1" t="shared" si="5"/>
        <v>2023 - MONTH 03</v>
      </c>
      <c r="N128" s="83">
        <f ca="1" t="shared" ref="N128:O128" si="136">IFERROR(AVERAGEIF(L:L,L128,$J:$J)," ")</f>
        <v>0.90875</v>
      </c>
      <c r="O128" s="83">
        <f ca="1" t="shared" si="136"/>
        <v>0.91</v>
      </c>
      <c r="P128" s="67" t="str">
        <f ca="1">IF(ISBLANK(A128)," ",IF(N128&gt;MASTER!$B$3/100,"SB",IF(N128&gt;MASTER!$B$4/100,"B",IF(N128&gt;MASTER!$B$5/100,"C","K"))))</f>
        <v>B</v>
      </c>
      <c r="Q128" s="67" t="str">
        <f ca="1">IF(ISBLANK(B128)," ",IF(O128&gt;MASTER!$B$3/100,"SB",IF(O128&gt;MASTER!$B$4/100,"B",IF(O128&gt;MASTER!$B$5/100,"C","K"))))</f>
        <v>B</v>
      </c>
    </row>
    <row r="129" customHeight="1" spans="1:17">
      <c r="A129" s="80">
        <f ca="1">INDIRECT(ADDRESS(2+QUOTIENT(ROW()-2,COUNTA('Form Responses 1'!$1:$1)-4),1,,TRUE,"Form Responses 1"))</f>
        <v>45071.3584560185</v>
      </c>
      <c r="B129" s="67" t="str">
        <f ca="1">INDIRECT(ADDRESS(2+QUOTIENT(ROW()-2,COUNTA('Form Responses 1'!$1:$1)-4),2,,TRUE,"Form Responses 1"))</f>
        <v>dwisuswianto1971@gmail.com</v>
      </c>
      <c r="C129" s="67" t="str">
        <f ca="1">INDIRECT(ADDRESS(2+QUOTIENT(ROW()-2,COUNTA('Form Responses 1'!$1:$1)-4),3,,TRUE,"Form Responses 1"))</f>
        <v>Dwi Suswianto</v>
      </c>
      <c r="D129" s="81">
        <f ca="1">INDIRECT(ADDRESS(2+QUOTIENT(ROW()-2,COUNTA('Form Responses 1'!$1:$1)-4),4,,TRUE,"Form Responses 1"))</f>
        <v>45016</v>
      </c>
      <c r="E129" s="82">
        <f ca="1" t="shared" si="0"/>
        <v>5</v>
      </c>
      <c r="F129" s="67" t="str">
        <f ca="1">IF(ISBLANK(A129)," ",INDIRECT(ADDRESS(1,5+MOD(ROW()-2,COUNTA('Form Responses 1'!$1:$1)-4),,TRUE,"Form Responses 1")))</f>
        <v>Halaman [Halaman Utama Depan]</v>
      </c>
      <c r="G129" s="67" t="str">
        <f ca="1">IF(ISBLANK(A129)," ",INDIRECT(ADDRESS(MATCH(A129,'Form Responses 1'!A:A,0),5+MOD(ROW()-2,COUNTA('Form Responses 1'!$1:$1)-4),,TRUE,"Form Responses 1")))</f>
        <v>BAIK</v>
      </c>
      <c r="H129" s="83" t="str">
        <f ca="1" t="shared" si="1"/>
        <v>Halaman</v>
      </c>
      <c r="I129" s="83" t="str">
        <f ca="1" t="shared" si="2"/>
        <v>CLEANING SERVICE</v>
      </c>
      <c r="J129" s="83">
        <f ca="1" t="array" ref="J129">IFERROR(INDEX(MASTER!B:B,MATCH(G129,MASTER!A:A,0))/100," ")</f>
        <v>0.95</v>
      </c>
      <c r="K129" s="67">
        <f ca="1" t="shared" si="3"/>
        <v>13</v>
      </c>
      <c r="L129" s="67" t="str">
        <f ca="1" t="shared" si="4"/>
        <v>2023 - WEEK 13</v>
      </c>
      <c r="M129" s="67" t="str">
        <f ca="1" t="shared" si="5"/>
        <v>2023 - MONTH 03</v>
      </c>
      <c r="N129" s="83">
        <f ca="1" t="shared" ref="N129:O129" si="137">IFERROR(AVERAGEIF(L:L,L129,$J:$J)," ")</f>
        <v>0.90875</v>
      </c>
      <c r="O129" s="83">
        <f ca="1" t="shared" si="137"/>
        <v>0.91</v>
      </c>
      <c r="P129" s="67" t="str">
        <f ca="1">IF(ISBLANK(A129)," ",IF(N129&gt;MASTER!$B$3/100,"SB",IF(N129&gt;MASTER!$B$4/100,"B",IF(N129&gt;MASTER!$B$5/100,"C","K"))))</f>
        <v>B</v>
      </c>
      <c r="Q129" s="67" t="str">
        <f ca="1">IF(ISBLANK(B129)," ",IF(O129&gt;MASTER!$B$3/100,"SB",IF(O129&gt;MASTER!$B$4/100,"B",IF(O129&gt;MASTER!$B$5/100,"C","K"))))</f>
        <v>B</v>
      </c>
    </row>
    <row r="130" customHeight="1" spans="1:17">
      <c r="A130" s="80">
        <f ca="1">INDIRECT(ADDRESS(2+QUOTIENT(ROW()-2,COUNTA('Form Responses 1'!$1:$1)-4),1,,TRUE,"Form Responses 1"))</f>
        <v>45071.3584560185</v>
      </c>
      <c r="B130" s="67" t="str">
        <f ca="1">INDIRECT(ADDRESS(2+QUOTIENT(ROW()-2,COUNTA('Form Responses 1'!$1:$1)-4),2,,TRUE,"Form Responses 1"))</f>
        <v>dwisuswianto1971@gmail.com</v>
      </c>
      <c r="C130" s="67" t="str">
        <f ca="1">INDIRECT(ADDRESS(2+QUOTIENT(ROW()-2,COUNTA('Form Responses 1'!$1:$1)-4),3,,TRUE,"Form Responses 1"))</f>
        <v>Dwi Suswianto</v>
      </c>
      <c r="D130" s="81">
        <f ca="1">INDIRECT(ADDRESS(2+QUOTIENT(ROW()-2,COUNTA('Form Responses 1'!$1:$1)-4),4,,TRUE,"Form Responses 1"))</f>
        <v>45016</v>
      </c>
      <c r="E130" s="82">
        <f ca="1" t="shared" si="0"/>
        <v>5</v>
      </c>
      <c r="F130" s="67" t="str">
        <f ca="1">IF(ISBLANK(A130)," ",INDIRECT(ADDRESS(1,5+MOD(ROW()-2,COUNTA('Form Responses 1'!$1:$1)-4),,TRUE,"Form Responses 1")))</f>
        <v>Halaman [Halaman Samping Dan Belakang]</v>
      </c>
      <c r="G130" s="67" t="str">
        <f ca="1">IF(ISBLANK(A130)," ",INDIRECT(ADDRESS(MATCH(A130,'Form Responses 1'!A:A,0),5+MOD(ROW()-2,COUNTA('Form Responses 1'!$1:$1)-4),,TRUE,"Form Responses 1")))</f>
        <v>CUKUP BAIK</v>
      </c>
      <c r="H130" s="83" t="str">
        <f ca="1" t="shared" si="1"/>
        <v>Halaman</v>
      </c>
      <c r="I130" s="83" t="str">
        <f ca="1" t="shared" si="2"/>
        <v>CLEANING SERVICE</v>
      </c>
      <c r="J130" s="83">
        <f ca="1" t="array" ref="J130">IFERROR(INDEX(MASTER!B:B,MATCH(G130,MASTER!A:A,0))/100," ")</f>
        <v>0.89</v>
      </c>
      <c r="K130" s="67">
        <f ca="1" t="shared" si="3"/>
        <v>13</v>
      </c>
      <c r="L130" s="67" t="str">
        <f ca="1" t="shared" si="4"/>
        <v>2023 - WEEK 13</v>
      </c>
      <c r="M130" s="67" t="str">
        <f ca="1" t="shared" si="5"/>
        <v>2023 - MONTH 03</v>
      </c>
      <c r="N130" s="83">
        <f ca="1" t="shared" ref="N130:O130" si="138">IFERROR(AVERAGEIF(L:L,L130,$J:$J)," ")</f>
        <v>0.90875</v>
      </c>
      <c r="O130" s="83">
        <f ca="1" t="shared" si="138"/>
        <v>0.91</v>
      </c>
      <c r="P130" s="67" t="str">
        <f ca="1">IF(ISBLANK(A130)," ",IF(N130&gt;MASTER!$B$3/100,"SB",IF(N130&gt;MASTER!$B$4/100,"B",IF(N130&gt;MASTER!$B$5/100,"C","K"))))</f>
        <v>B</v>
      </c>
      <c r="Q130" s="67" t="str">
        <f ca="1">IF(ISBLANK(B130)," ",IF(O130&gt;MASTER!$B$3/100,"SB",IF(O130&gt;MASTER!$B$4/100,"B",IF(O130&gt;MASTER!$B$5/100,"C","K"))))</f>
        <v>B</v>
      </c>
    </row>
    <row r="131" customHeight="1" spans="1:17">
      <c r="A131" s="80">
        <f ca="1">INDIRECT(ADDRESS(2+QUOTIENT(ROW()-2,COUNTA('Form Responses 1'!$1:$1)-4),1,,TRUE,"Form Responses 1"))</f>
        <v>45071.3584560185</v>
      </c>
      <c r="B131" s="67" t="str">
        <f ca="1">INDIRECT(ADDRESS(2+QUOTIENT(ROW()-2,COUNTA('Form Responses 1'!$1:$1)-4),2,,TRUE,"Form Responses 1"))</f>
        <v>dwisuswianto1971@gmail.com</v>
      </c>
      <c r="C131" s="67" t="str">
        <f ca="1">INDIRECT(ADDRESS(2+QUOTIENT(ROW()-2,COUNTA('Form Responses 1'!$1:$1)-4),3,,TRUE,"Form Responses 1"))</f>
        <v>Dwi Suswianto</v>
      </c>
      <c r="D131" s="81">
        <f ca="1">INDIRECT(ADDRESS(2+QUOTIENT(ROW()-2,COUNTA('Form Responses 1'!$1:$1)-4),4,,TRUE,"Form Responses 1"))</f>
        <v>45016</v>
      </c>
      <c r="E131" s="82">
        <f ca="1" t="shared" si="0"/>
        <v>5</v>
      </c>
      <c r="F131" s="67" t="str">
        <f ca="1">IF(ISBLANK(A131)," ",INDIRECT(ADDRESS(1,5+MOD(ROW()-2,COUNTA('Form Responses 1'!$1:$1)-4),,TRUE,"Form Responses 1")))</f>
        <v>Halaman [Tps]</v>
      </c>
      <c r="G131" s="67" t="str">
        <f ca="1">IF(ISBLANK(A131)," ",INDIRECT(ADDRESS(MATCH(A131,'Form Responses 1'!A:A,0),5+MOD(ROW()-2,COUNTA('Form Responses 1'!$1:$1)-4),,TRUE,"Form Responses 1")))</f>
        <v>CUKUP BAIK</v>
      </c>
      <c r="H131" s="83" t="str">
        <f ca="1" t="shared" si="1"/>
        <v>Halaman</v>
      </c>
      <c r="I131" s="83" t="str">
        <f ca="1" t="shared" si="2"/>
        <v>CLEANING SERVICE</v>
      </c>
      <c r="J131" s="83">
        <f ca="1" t="array" ref="J131">IFERROR(INDEX(MASTER!B:B,MATCH(G131,MASTER!A:A,0))/100," ")</f>
        <v>0.89</v>
      </c>
      <c r="K131" s="67">
        <f ca="1" t="shared" si="3"/>
        <v>13</v>
      </c>
      <c r="L131" s="67" t="str">
        <f ca="1" t="shared" si="4"/>
        <v>2023 - WEEK 13</v>
      </c>
      <c r="M131" s="67" t="str">
        <f ca="1" t="shared" si="5"/>
        <v>2023 - MONTH 03</v>
      </c>
      <c r="N131" s="83">
        <f ca="1" t="shared" ref="N131:O131" si="139">IFERROR(AVERAGEIF(L:L,L131,$J:$J)," ")</f>
        <v>0.90875</v>
      </c>
      <c r="O131" s="83">
        <f ca="1" t="shared" si="139"/>
        <v>0.91</v>
      </c>
      <c r="P131" s="67" t="str">
        <f ca="1">IF(ISBLANK(A131)," ",IF(N131&gt;MASTER!$B$3/100,"SB",IF(N131&gt;MASTER!$B$4/100,"B",IF(N131&gt;MASTER!$B$5/100,"C","K"))))</f>
        <v>B</v>
      </c>
      <c r="Q131" s="67" t="str">
        <f ca="1">IF(ISBLANK(B131)," ",IF(O131&gt;MASTER!$B$3/100,"SB",IF(O131&gt;MASTER!$B$4/100,"B",IF(O131&gt;MASTER!$B$5/100,"C","K"))))</f>
        <v>B</v>
      </c>
    </row>
    <row r="132" customHeight="1" spans="1:17">
      <c r="A132" s="80">
        <f ca="1">INDIRECT(ADDRESS(2+QUOTIENT(ROW()-2,COUNTA('Form Responses 1'!$1:$1)-4),1,,TRUE,"Form Responses 1"))</f>
        <v>45071.3584560185</v>
      </c>
      <c r="B132" s="67" t="str">
        <f ca="1">INDIRECT(ADDRESS(2+QUOTIENT(ROW()-2,COUNTA('Form Responses 1'!$1:$1)-4),2,,TRUE,"Form Responses 1"))</f>
        <v>dwisuswianto1971@gmail.com</v>
      </c>
      <c r="C132" s="67" t="str">
        <f ca="1">INDIRECT(ADDRESS(2+QUOTIENT(ROW()-2,COUNTA('Form Responses 1'!$1:$1)-4),3,,TRUE,"Form Responses 1"))</f>
        <v>Dwi Suswianto</v>
      </c>
      <c r="D132" s="81">
        <f ca="1">INDIRECT(ADDRESS(2+QUOTIENT(ROW()-2,COUNTA('Form Responses 1'!$1:$1)-4),4,,TRUE,"Form Responses 1"))</f>
        <v>45016</v>
      </c>
      <c r="E132" s="82">
        <f ca="1" t="shared" si="0"/>
        <v>5</v>
      </c>
      <c r="F132" s="67" t="str">
        <f ca="1">IF(ISBLANK(A132)," ",INDIRECT(ADDRESS(1,5+MOD(ROW()-2,COUNTA('Form Responses 1'!$1:$1)-4),,TRUE,"Form Responses 1")))</f>
        <v>Wisma [Koridor ]</v>
      </c>
      <c r="G132" s="67" t="str">
        <f ca="1">IF(ISBLANK(A132)," ",INDIRECT(ADDRESS(MATCH(A132,'Form Responses 1'!A:A,0),5+MOD(ROW()-2,COUNTA('Form Responses 1'!$1:$1)-4),,TRUE,"Form Responses 1")))</f>
        <v>CUKUP BAIK</v>
      </c>
      <c r="H132" s="83" t="str">
        <f ca="1" t="shared" si="1"/>
        <v>Wisma</v>
      </c>
      <c r="I132" s="83" t="str">
        <f ca="1" t="shared" si="2"/>
        <v>CLEANING SERVICE</v>
      </c>
      <c r="J132" s="83">
        <f ca="1" t="array" ref="J132">IFERROR(INDEX(MASTER!B:B,MATCH(G132,MASTER!A:A,0))/100," ")</f>
        <v>0.89</v>
      </c>
      <c r="K132" s="67">
        <f ca="1" t="shared" si="3"/>
        <v>13</v>
      </c>
      <c r="L132" s="67" t="str">
        <f ca="1" t="shared" si="4"/>
        <v>2023 - WEEK 13</v>
      </c>
      <c r="M132" s="67" t="str">
        <f ca="1" t="shared" si="5"/>
        <v>2023 - MONTH 03</v>
      </c>
      <c r="N132" s="83">
        <f ca="1" t="shared" ref="N132:O132" si="140">IFERROR(AVERAGEIF(L:L,L132,$J:$J)," ")</f>
        <v>0.90875</v>
      </c>
      <c r="O132" s="83">
        <f ca="1" t="shared" si="140"/>
        <v>0.91</v>
      </c>
      <c r="P132" s="67" t="str">
        <f ca="1">IF(ISBLANK(A132)," ",IF(N132&gt;MASTER!$B$3/100,"SB",IF(N132&gt;MASTER!$B$4/100,"B",IF(N132&gt;MASTER!$B$5/100,"C","K"))))</f>
        <v>B</v>
      </c>
      <c r="Q132" s="67" t="str">
        <f ca="1">IF(ISBLANK(B132)," ",IF(O132&gt;MASTER!$B$3/100,"SB",IF(O132&gt;MASTER!$B$4/100,"B",IF(O132&gt;MASTER!$B$5/100,"C","K"))))</f>
        <v>B</v>
      </c>
    </row>
    <row r="133" customHeight="1" spans="1:17">
      <c r="A133" s="80">
        <f ca="1">INDIRECT(ADDRESS(2+QUOTIENT(ROW()-2,COUNTA('Form Responses 1'!$1:$1)-4),1,,TRUE,"Form Responses 1"))</f>
        <v>45071.3584560185</v>
      </c>
      <c r="B133" s="67" t="str">
        <f ca="1">INDIRECT(ADDRESS(2+QUOTIENT(ROW()-2,COUNTA('Form Responses 1'!$1:$1)-4),2,,TRUE,"Form Responses 1"))</f>
        <v>dwisuswianto1971@gmail.com</v>
      </c>
      <c r="C133" s="67" t="str">
        <f ca="1">INDIRECT(ADDRESS(2+QUOTIENT(ROW()-2,COUNTA('Form Responses 1'!$1:$1)-4),3,,TRUE,"Form Responses 1"))</f>
        <v>Dwi Suswianto</v>
      </c>
      <c r="D133" s="81">
        <f ca="1">INDIRECT(ADDRESS(2+QUOTIENT(ROW()-2,COUNTA('Form Responses 1'!$1:$1)-4),4,,TRUE,"Form Responses 1"))</f>
        <v>45016</v>
      </c>
      <c r="E133" s="82">
        <f ca="1" t="shared" si="0"/>
        <v>5</v>
      </c>
      <c r="F133" s="67" t="str">
        <f ca="1">IF(ISBLANK(A133)," ",INDIRECT(ADDRESS(1,5+MOD(ROW()-2,COUNTA('Form Responses 1'!$1:$1)-4),,TRUE,"Form Responses 1")))</f>
        <v>Wisma [Ruang Rapat/Pendopo]</v>
      </c>
      <c r="G133" s="67" t="str">
        <f ca="1">IF(ISBLANK(A133)," ",INDIRECT(ADDRESS(MATCH(A133,'Form Responses 1'!A:A,0),5+MOD(ROW()-2,COUNTA('Form Responses 1'!$1:$1)-4),,TRUE,"Form Responses 1")))</f>
        <v>BAIK</v>
      </c>
      <c r="H133" s="83" t="str">
        <f ca="1" t="shared" si="1"/>
        <v>Wisma</v>
      </c>
      <c r="I133" s="83" t="str">
        <f ca="1" t="shared" si="2"/>
        <v>CLEANING SERVICE</v>
      </c>
      <c r="J133" s="83">
        <f ca="1" t="array" ref="J133">IFERROR(INDEX(MASTER!B:B,MATCH(G133,MASTER!A:A,0))/100," ")</f>
        <v>0.95</v>
      </c>
      <c r="K133" s="67">
        <f ca="1" t="shared" si="3"/>
        <v>13</v>
      </c>
      <c r="L133" s="67" t="str">
        <f ca="1" t="shared" si="4"/>
        <v>2023 - WEEK 13</v>
      </c>
      <c r="M133" s="67" t="str">
        <f ca="1" t="shared" si="5"/>
        <v>2023 - MONTH 03</v>
      </c>
      <c r="N133" s="83">
        <f ca="1" t="shared" ref="N133:O133" si="141">IFERROR(AVERAGEIF(L:L,L133,$J:$J)," ")</f>
        <v>0.90875</v>
      </c>
      <c r="O133" s="83">
        <f ca="1" t="shared" si="141"/>
        <v>0.91</v>
      </c>
      <c r="P133" s="67" t="str">
        <f ca="1">IF(ISBLANK(A133)," ",IF(N133&gt;MASTER!$B$3/100,"SB",IF(N133&gt;MASTER!$B$4/100,"B",IF(N133&gt;MASTER!$B$5/100,"C","K"))))</f>
        <v>B</v>
      </c>
      <c r="Q133" s="67" t="str">
        <f ca="1">IF(ISBLANK(B133)," ",IF(O133&gt;MASTER!$B$3/100,"SB",IF(O133&gt;MASTER!$B$4/100,"B",IF(O133&gt;MASTER!$B$5/100,"C","K"))))</f>
        <v>B</v>
      </c>
    </row>
    <row r="134" customHeight="1" spans="1:17">
      <c r="A134" s="80">
        <f ca="1">INDIRECT(ADDRESS(2+QUOTIENT(ROW()-2,COUNTA('Form Responses 1'!$1:$1)-4),1,,TRUE,"Form Responses 1"))</f>
        <v>45071.3584560185</v>
      </c>
      <c r="B134" s="67" t="str">
        <f ca="1">INDIRECT(ADDRESS(2+QUOTIENT(ROW()-2,COUNTA('Form Responses 1'!$1:$1)-4),2,,TRUE,"Form Responses 1"))</f>
        <v>dwisuswianto1971@gmail.com</v>
      </c>
      <c r="C134" s="67" t="str">
        <f ca="1">INDIRECT(ADDRESS(2+QUOTIENT(ROW()-2,COUNTA('Form Responses 1'!$1:$1)-4),3,,TRUE,"Form Responses 1"))</f>
        <v>Dwi Suswianto</v>
      </c>
      <c r="D134" s="81">
        <f ca="1">INDIRECT(ADDRESS(2+QUOTIENT(ROW()-2,COUNTA('Form Responses 1'!$1:$1)-4),4,,TRUE,"Form Responses 1"))</f>
        <v>45016</v>
      </c>
      <c r="E134" s="82">
        <f ca="1" t="shared" si="0"/>
        <v>5</v>
      </c>
      <c r="F134" s="67" t="str">
        <f ca="1">IF(ISBLANK(A134)," ",INDIRECT(ADDRESS(1,5+MOD(ROW()-2,COUNTA('Form Responses 1'!$1:$1)-4),,TRUE,"Form Responses 1")))</f>
        <v>Wisma [Gudang]</v>
      </c>
      <c r="G134" s="67" t="str">
        <f ca="1">IF(ISBLANK(A134)," ",INDIRECT(ADDRESS(MATCH(A134,'Form Responses 1'!A:A,0),5+MOD(ROW()-2,COUNTA('Form Responses 1'!$1:$1)-4),,TRUE,"Form Responses 1")))</f>
        <v>CUKUP BAIK</v>
      </c>
      <c r="H134" s="83" t="str">
        <f ca="1" t="shared" si="1"/>
        <v>Wisma</v>
      </c>
      <c r="I134" s="83" t="str">
        <f ca="1" t="shared" si="2"/>
        <v>CLEANING SERVICE</v>
      </c>
      <c r="J134" s="83">
        <f ca="1" t="array" ref="J134">IFERROR(INDEX(MASTER!B:B,MATCH(G134,MASTER!A:A,0))/100," ")</f>
        <v>0.89</v>
      </c>
      <c r="K134" s="67">
        <f ca="1" t="shared" si="3"/>
        <v>13</v>
      </c>
      <c r="L134" s="67" t="str">
        <f ca="1" t="shared" si="4"/>
        <v>2023 - WEEK 13</v>
      </c>
      <c r="M134" s="67" t="str">
        <f ca="1" t="shared" si="5"/>
        <v>2023 - MONTH 03</v>
      </c>
      <c r="N134" s="83">
        <f ca="1" t="shared" ref="N134:O134" si="142">IFERROR(AVERAGEIF(L:L,L134,$J:$J)," ")</f>
        <v>0.90875</v>
      </c>
      <c r="O134" s="83">
        <f ca="1" t="shared" si="142"/>
        <v>0.91</v>
      </c>
      <c r="P134" s="67" t="str">
        <f ca="1">IF(ISBLANK(A134)," ",IF(N134&gt;MASTER!$B$3/100,"SB",IF(N134&gt;MASTER!$B$4/100,"B",IF(N134&gt;MASTER!$B$5/100,"C","K"))))</f>
        <v>B</v>
      </c>
      <c r="Q134" s="67" t="str">
        <f ca="1">IF(ISBLANK(B134)," ",IF(O134&gt;MASTER!$B$3/100,"SB",IF(O134&gt;MASTER!$B$4/100,"B",IF(O134&gt;MASTER!$B$5/100,"C","K"))))</f>
        <v>B</v>
      </c>
    </row>
    <row r="135" customHeight="1" spans="1:17">
      <c r="A135" s="80">
        <f ca="1">INDIRECT(ADDRESS(2+QUOTIENT(ROW()-2,COUNTA('Form Responses 1'!$1:$1)-4),1,,TRUE,"Form Responses 1"))</f>
        <v>45071.3584560185</v>
      </c>
      <c r="B135" s="67" t="str">
        <f ca="1">INDIRECT(ADDRESS(2+QUOTIENT(ROW()-2,COUNTA('Form Responses 1'!$1:$1)-4),2,,TRUE,"Form Responses 1"))</f>
        <v>dwisuswianto1971@gmail.com</v>
      </c>
      <c r="C135" s="67" t="str">
        <f ca="1">INDIRECT(ADDRESS(2+QUOTIENT(ROW()-2,COUNTA('Form Responses 1'!$1:$1)-4),3,,TRUE,"Form Responses 1"))</f>
        <v>Dwi Suswianto</v>
      </c>
      <c r="D135" s="81">
        <f ca="1">INDIRECT(ADDRESS(2+QUOTIENT(ROW()-2,COUNTA('Form Responses 1'!$1:$1)-4),4,,TRUE,"Form Responses 1"))</f>
        <v>45016</v>
      </c>
      <c r="E135" s="82">
        <f ca="1" t="shared" si="0"/>
        <v>5</v>
      </c>
      <c r="F135" s="67" t="str">
        <f ca="1">IF(ISBLANK(A135)," ",INDIRECT(ADDRESS(1,5+MOD(ROW()-2,COUNTA('Form Responses 1'!$1:$1)-4),,TRUE,"Form Responses 1")))</f>
        <v>Wisma [Ruang Genset]</v>
      </c>
      <c r="G135" s="67" t="str">
        <f ca="1">IF(ISBLANK(A135)," ",INDIRECT(ADDRESS(MATCH(A135,'Form Responses 1'!A:A,0),5+MOD(ROW()-2,COUNTA('Form Responses 1'!$1:$1)-4),,TRUE,"Form Responses 1")))</f>
        <v>CUKUP BAIK</v>
      </c>
      <c r="H135" s="83" t="str">
        <f ca="1" t="shared" si="1"/>
        <v>Wisma</v>
      </c>
      <c r="I135" s="83" t="str">
        <f ca="1" t="shared" si="2"/>
        <v>CLEANING SERVICE</v>
      </c>
      <c r="J135" s="83">
        <f ca="1" t="array" ref="J135">IFERROR(INDEX(MASTER!B:B,MATCH(G135,MASTER!A:A,0))/100," ")</f>
        <v>0.89</v>
      </c>
      <c r="K135" s="67">
        <f ca="1" t="shared" si="3"/>
        <v>13</v>
      </c>
      <c r="L135" s="67" t="str">
        <f ca="1" t="shared" si="4"/>
        <v>2023 - WEEK 13</v>
      </c>
      <c r="M135" s="67" t="str">
        <f ca="1" t="shared" si="5"/>
        <v>2023 - MONTH 03</v>
      </c>
      <c r="N135" s="83">
        <f ca="1" t="shared" ref="N135:O135" si="143">IFERROR(AVERAGEIF(L:L,L135,$J:$J)," ")</f>
        <v>0.90875</v>
      </c>
      <c r="O135" s="83">
        <f ca="1" t="shared" si="143"/>
        <v>0.91</v>
      </c>
      <c r="P135" s="67" t="str">
        <f ca="1">IF(ISBLANK(A135)," ",IF(N135&gt;MASTER!$B$3/100,"SB",IF(N135&gt;MASTER!$B$4/100,"B",IF(N135&gt;MASTER!$B$5/100,"C","K"))))</f>
        <v>B</v>
      </c>
      <c r="Q135" s="67" t="str">
        <f ca="1">IF(ISBLANK(B135)," ",IF(O135&gt;MASTER!$B$3/100,"SB",IF(O135&gt;MASTER!$B$4/100,"B",IF(O135&gt;MASTER!$B$5/100,"C","K"))))</f>
        <v>B</v>
      </c>
    </row>
    <row r="136" customHeight="1" spans="1:17">
      <c r="A136" s="80">
        <f ca="1">INDIRECT(ADDRESS(2+QUOTIENT(ROW()-2,COUNTA('Form Responses 1'!$1:$1)-4),1,,TRUE,"Form Responses 1"))</f>
        <v>45071.3584560185</v>
      </c>
      <c r="B136" s="67" t="str">
        <f ca="1">INDIRECT(ADDRESS(2+QUOTIENT(ROW()-2,COUNTA('Form Responses 1'!$1:$1)-4),2,,TRUE,"Form Responses 1"))</f>
        <v>dwisuswianto1971@gmail.com</v>
      </c>
      <c r="C136" s="67" t="str">
        <f ca="1">INDIRECT(ADDRESS(2+QUOTIENT(ROW()-2,COUNTA('Form Responses 1'!$1:$1)-4),3,,TRUE,"Form Responses 1"))</f>
        <v>Dwi Suswianto</v>
      </c>
      <c r="D136" s="81">
        <f ca="1">INDIRECT(ADDRESS(2+QUOTIENT(ROW()-2,COUNTA('Form Responses 1'!$1:$1)-4),4,,TRUE,"Form Responses 1"))</f>
        <v>45016</v>
      </c>
      <c r="E136" s="82">
        <f ca="1" t="shared" si="0"/>
        <v>5</v>
      </c>
      <c r="F136" s="67" t="str">
        <f ca="1">IF(ISBLANK(A136)," ",INDIRECT(ADDRESS(1,5+MOD(ROW()-2,COUNTA('Form Responses 1'!$1:$1)-4),,TRUE,"Form Responses 1")))</f>
        <v>Wisma [Ruang Alat Meteorologi]</v>
      </c>
      <c r="G136" s="67" t="str">
        <f ca="1">IF(ISBLANK(A136)," ",INDIRECT(ADDRESS(MATCH(A136,'Form Responses 1'!A:A,0),5+MOD(ROW()-2,COUNTA('Form Responses 1'!$1:$1)-4),,TRUE,"Form Responses 1")))</f>
        <v>BAIK</v>
      </c>
      <c r="H136" s="83" t="str">
        <f ca="1" t="shared" si="1"/>
        <v>Wisma</v>
      </c>
      <c r="I136" s="83" t="str">
        <f ca="1" t="shared" si="2"/>
        <v>CLEANING SERVICE</v>
      </c>
      <c r="J136" s="83">
        <f ca="1" t="array" ref="J136">IFERROR(INDEX(MASTER!B:B,MATCH(G136,MASTER!A:A,0))/100," ")</f>
        <v>0.95</v>
      </c>
      <c r="K136" s="67">
        <f ca="1" t="shared" si="3"/>
        <v>13</v>
      </c>
      <c r="L136" s="67" t="str">
        <f ca="1" t="shared" si="4"/>
        <v>2023 - WEEK 13</v>
      </c>
      <c r="M136" s="67" t="str">
        <f ca="1" t="shared" si="5"/>
        <v>2023 - MONTH 03</v>
      </c>
      <c r="N136" s="83">
        <f ca="1" t="shared" ref="N136:O136" si="144">IFERROR(AVERAGEIF(L:L,L136,$J:$J)," ")</f>
        <v>0.90875</v>
      </c>
      <c r="O136" s="83">
        <f ca="1" t="shared" si="144"/>
        <v>0.91</v>
      </c>
      <c r="P136" s="67" t="str">
        <f ca="1">IF(ISBLANK(A136)," ",IF(N136&gt;MASTER!$B$3/100,"SB",IF(N136&gt;MASTER!$B$4/100,"B",IF(N136&gt;MASTER!$B$5/100,"C","K"))))</f>
        <v>B</v>
      </c>
      <c r="Q136" s="67" t="str">
        <f ca="1">IF(ISBLANK(B136)," ",IF(O136&gt;MASTER!$B$3/100,"SB",IF(O136&gt;MASTER!$B$4/100,"B",IF(O136&gt;MASTER!$B$5/100,"C","K"))))</f>
        <v>B</v>
      </c>
    </row>
    <row r="137" customHeight="1" spans="1:17">
      <c r="A137" s="80">
        <f ca="1">INDIRECT(ADDRESS(2+QUOTIENT(ROW()-2,COUNTA('Form Responses 1'!$1:$1)-4),1,,TRUE,"Form Responses 1"))</f>
        <v>45071.3584560185</v>
      </c>
      <c r="B137" s="67" t="str">
        <f ca="1">INDIRECT(ADDRESS(2+QUOTIENT(ROW()-2,COUNTA('Form Responses 1'!$1:$1)-4),2,,TRUE,"Form Responses 1"))</f>
        <v>dwisuswianto1971@gmail.com</v>
      </c>
      <c r="C137" s="67" t="str">
        <f ca="1">INDIRECT(ADDRESS(2+QUOTIENT(ROW()-2,COUNTA('Form Responses 1'!$1:$1)-4),3,,TRUE,"Form Responses 1"))</f>
        <v>Dwi Suswianto</v>
      </c>
      <c r="D137" s="81">
        <f ca="1">INDIRECT(ADDRESS(2+QUOTIENT(ROW()-2,COUNTA('Form Responses 1'!$1:$1)-4),4,,TRUE,"Form Responses 1"))</f>
        <v>45016</v>
      </c>
      <c r="E137" s="82">
        <f ca="1" t="shared" si="0"/>
        <v>5</v>
      </c>
      <c r="F137" s="67" t="str">
        <f ca="1">IF(ISBLANK(A137)," ",INDIRECT(ADDRESS(1,5+MOD(ROW()-2,COUNTA('Form Responses 1'!$1:$1)-4),,TRUE,"Form Responses 1")))</f>
        <v>Wisma [Ruang Kerja]</v>
      </c>
      <c r="G137" s="67" t="str">
        <f ca="1">IF(ISBLANK(A137)," ",INDIRECT(ADDRESS(MATCH(A137,'Form Responses 1'!A:A,0),5+MOD(ROW()-2,COUNTA('Form Responses 1'!$1:$1)-4),,TRUE,"Form Responses 1")))</f>
        <v>BAIK</v>
      </c>
      <c r="H137" s="83" t="str">
        <f ca="1" t="shared" si="1"/>
        <v>Wisma</v>
      </c>
      <c r="I137" s="83" t="str">
        <f ca="1" t="shared" si="2"/>
        <v>CLEANING SERVICE</v>
      </c>
      <c r="J137" s="83">
        <f ca="1" t="array" ref="J137">IFERROR(INDEX(MASTER!B:B,MATCH(G137,MASTER!A:A,0))/100," ")</f>
        <v>0.95</v>
      </c>
      <c r="K137" s="67">
        <f ca="1" t="shared" si="3"/>
        <v>13</v>
      </c>
      <c r="L137" s="67" t="str">
        <f ca="1" t="shared" si="4"/>
        <v>2023 - WEEK 13</v>
      </c>
      <c r="M137" s="67" t="str">
        <f ca="1" t="shared" si="5"/>
        <v>2023 - MONTH 03</v>
      </c>
      <c r="N137" s="83">
        <f ca="1" t="shared" ref="N137:O137" si="145">IFERROR(AVERAGEIF(L:L,L137,$J:$J)," ")</f>
        <v>0.90875</v>
      </c>
      <c r="O137" s="83">
        <f ca="1" t="shared" si="145"/>
        <v>0.91</v>
      </c>
      <c r="P137" s="67" t="str">
        <f ca="1">IF(ISBLANK(A137)," ",IF(N137&gt;MASTER!$B$3/100,"SB",IF(N137&gt;MASTER!$B$4/100,"B",IF(N137&gt;MASTER!$B$5/100,"C","K"))))</f>
        <v>B</v>
      </c>
      <c r="Q137" s="67" t="str">
        <f ca="1">IF(ISBLANK(B137)," ",IF(O137&gt;MASTER!$B$3/100,"SB",IF(O137&gt;MASTER!$B$4/100,"B",IF(O137&gt;MASTER!$B$5/100,"C","K"))))</f>
        <v>B</v>
      </c>
    </row>
    <row r="138" customHeight="1" spans="1:17">
      <c r="A138" s="80">
        <f ca="1">INDIRECT(ADDRESS(2+QUOTIENT(ROW()-2,COUNTA('Form Responses 1'!$1:$1)-4),1,,TRUE,"Form Responses 1"))</f>
        <v>45071.3584560185</v>
      </c>
      <c r="B138" s="67" t="str">
        <f ca="1">INDIRECT(ADDRESS(2+QUOTIENT(ROW()-2,COUNTA('Form Responses 1'!$1:$1)-4),2,,TRUE,"Form Responses 1"))</f>
        <v>dwisuswianto1971@gmail.com</v>
      </c>
      <c r="C138" s="67" t="str">
        <f ca="1">INDIRECT(ADDRESS(2+QUOTIENT(ROW()-2,COUNTA('Form Responses 1'!$1:$1)-4),3,,TRUE,"Form Responses 1"))</f>
        <v>Dwi Suswianto</v>
      </c>
      <c r="D138" s="81">
        <f ca="1">INDIRECT(ADDRESS(2+QUOTIENT(ROW()-2,COUNTA('Form Responses 1'!$1:$1)-4),4,,TRUE,"Form Responses 1"))</f>
        <v>45016</v>
      </c>
      <c r="E138" s="82">
        <f ca="1" t="shared" si="0"/>
        <v>5</v>
      </c>
      <c r="F138" s="67" t="str">
        <f ca="1">IF(ISBLANK(A138)," ",INDIRECT(ADDRESS(1,5+MOD(ROW()-2,COUNTA('Form Responses 1'!$1:$1)-4),,TRUE,"Form Responses 1")))</f>
        <v>Wisma [Pantry]</v>
      </c>
      <c r="G138" s="67" t="str">
        <f ca="1">IF(ISBLANK(A138)," ",INDIRECT(ADDRESS(MATCH(A138,'Form Responses 1'!A:A,0),5+MOD(ROW()-2,COUNTA('Form Responses 1'!$1:$1)-4),,TRUE,"Form Responses 1")))</f>
        <v>CUKUP BAIK</v>
      </c>
      <c r="H138" s="83" t="str">
        <f ca="1" t="shared" si="1"/>
        <v>Wisma</v>
      </c>
      <c r="I138" s="83" t="str">
        <f ca="1" t="shared" si="2"/>
        <v>CLEANING SERVICE</v>
      </c>
      <c r="J138" s="83">
        <f ca="1" t="array" ref="J138">IFERROR(INDEX(MASTER!B:B,MATCH(G138,MASTER!A:A,0))/100," ")</f>
        <v>0.89</v>
      </c>
      <c r="K138" s="67">
        <f ca="1" t="shared" si="3"/>
        <v>13</v>
      </c>
      <c r="L138" s="67" t="str">
        <f ca="1" t="shared" si="4"/>
        <v>2023 - WEEK 13</v>
      </c>
      <c r="M138" s="67" t="str">
        <f ca="1" t="shared" si="5"/>
        <v>2023 - MONTH 03</v>
      </c>
      <c r="N138" s="83">
        <f ca="1" t="shared" ref="N138:O138" si="146">IFERROR(AVERAGEIF(L:L,L138,$J:$J)," ")</f>
        <v>0.90875</v>
      </c>
      <c r="O138" s="83">
        <f ca="1" t="shared" si="146"/>
        <v>0.91</v>
      </c>
      <c r="P138" s="67" t="str">
        <f ca="1">IF(ISBLANK(A138)," ",IF(N138&gt;MASTER!$B$3/100,"SB",IF(N138&gt;MASTER!$B$4/100,"B",IF(N138&gt;MASTER!$B$5/100,"C","K"))))</f>
        <v>B</v>
      </c>
      <c r="Q138" s="67" t="str">
        <f ca="1">IF(ISBLANK(B138)," ",IF(O138&gt;MASTER!$B$3/100,"SB",IF(O138&gt;MASTER!$B$4/100,"B",IF(O138&gt;MASTER!$B$5/100,"C","K"))))</f>
        <v>B</v>
      </c>
    </row>
    <row r="139" customHeight="1" spans="1:17">
      <c r="A139" s="80">
        <f ca="1">INDIRECT(ADDRESS(2+QUOTIENT(ROW()-2,COUNTA('Form Responses 1'!$1:$1)-4),1,,TRUE,"Form Responses 1"))</f>
        <v>45071.3584560185</v>
      </c>
      <c r="B139" s="67" t="str">
        <f ca="1">INDIRECT(ADDRESS(2+QUOTIENT(ROW()-2,COUNTA('Form Responses 1'!$1:$1)-4),2,,TRUE,"Form Responses 1"))</f>
        <v>dwisuswianto1971@gmail.com</v>
      </c>
      <c r="C139" s="67" t="str">
        <f ca="1">INDIRECT(ADDRESS(2+QUOTIENT(ROW()-2,COUNTA('Form Responses 1'!$1:$1)-4),3,,TRUE,"Form Responses 1"))</f>
        <v>Dwi Suswianto</v>
      </c>
      <c r="D139" s="81">
        <f ca="1">INDIRECT(ADDRESS(2+QUOTIENT(ROW()-2,COUNTA('Form Responses 1'!$1:$1)-4),4,,TRUE,"Form Responses 1"))</f>
        <v>45016</v>
      </c>
      <c r="E139" s="82">
        <f ca="1" t="shared" si="0"/>
        <v>5</v>
      </c>
      <c r="F139" s="67" t="str">
        <f ca="1">IF(ISBLANK(A139)," ",INDIRECT(ADDRESS(1,5+MOD(ROW()-2,COUNTA('Form Responses 1'!$1:$1)-4),,TRUE,"Form Responses 1")))</f>
        <v>Wisma [Musholla]</v>
      </c>
      <c r="G139" s="67" t="str">
        <f ca="1">IF(ISBLANK(A139)," ",INDIRECT(ADDRESS(MATCH(A139,'Form Responses 1'!A:A,0),5+MOD(ROW()-2,COUNTA('Form Responses 1'!$1:$1)-4),,TRUE,"Form Responses 1")))</f>
        <v>BAIK</v>
      </c>
      <c r="H139" s="83" t="str">
        <f ca="1" t="shared" si="1"/>
        <v>Wisma</v>
      </c>
      <c r="I139" s="83" t="str">
        <f ca="1" t="shared" si="2"/>
        <v>CLEANING SERVICE</v>
      </c>
      <c r="J139" s="83">
        <f ca="1" t="array" ref="J139">IFERROR(INDEX(MASTER!B:B,MATCH(G139,MASTER!A:A,0))/100," ")</f>
        <v>0.95</v>
      </c>
      <c r="K139" s="67">
        <f ca="1" t="shared" si="3"/>
        <v>13</v>
      </c>
      <c r="L139" s="67" t="str">
        <f ca="1" t="shared" si="4"/>
        <v>2023 - WEEK 13</v>
      </c>
      <c r="M139" s="67" t="str">
        <f ca="1" t="shared" si="5"/>
        <v>2023 - MONTH 03</v>
      </c>
      <c r="N139" s="83">
        <f ca="1" t="shared" ref="N139:O139" si="147">IFERROR(AVERAGEIF(L:L,L139,$J:$J)," ")</f>
        <v>0.90875</v>
      </c>
      <c r="O139" s="83">
        <f ca="1" t="shared" si="147"/>
        <v>0.91</v>
      </c>
      <c r="P139" s="67" t="str">
        <f ca="1">IF(ISBLANK(A139)," ",IF(N139&gt;MASTER!$B$3/100,"SB",IF(N139&gt;MASTER!$B$4/100,"B",IF(N139&gt;MASTER!$B$5/100,"C","K"))))</f>
        <v>B</v>
      </c>
      <c r="Q139" s="67" t="str">
        <f ca="1">IF(ISBLANK(B139)," ",IF(O139&gt;MASTER!$B$3/100,"SB",IF(O139&gt;MASTER!$B$4/100,"B",IF(O139&gt;MASTER!$B$5/100,"C","K"))))</f>
        <v>B</v>
      </c>
    </row>
    <row r="140" customHeight="1" spans="1:17">
      <c r="A140" s="80">
        <f ca="1">INDIRECT(ADDRESS(2+QUOTIENT(ROW()-2,COUNTA('Form Responses 1'!$1:$1)-4),1,,TRUE,"Form Responses 1"))</f>
        <v>45071.3584560185</v>
      </c>
      <c r="B140" s="67" t="str">
        <f ca="1">INDIRECT(ADDRESS(2+QUOTIENT(ROW()-2,COUNTA('Form Responses 1'!$1:$1)-4),2,,TRUE,"Form Responses 1"))</f>
        <v>dwisuswianto1971@gmail.com</v>
      </c>
      <c r="C140" s="67" t="str">
        <f ca="1">INDIRECT(ADDRESS(2+QUOTIENT(ROW()-2,COUNTA('Form Responses 1'!$1:$1)-4),3,,TRUE,"Form Responses 1"))</f>
        <v>Dwi Suswianto</v>
      </c>
      <c r="D140" s="81">
        <f ca="1">INDIRECT(ADDRESS(2+QUOTIENT(ROW()-2,COUNTA('Form Responses 1'!$1:$1)-4),4,,TRUE,"Form Responses 1"))</f>
        <v>45016</v>
      </c>
      <c r="E140" s="82">
        <f ca="1" t="shared" si="0"/>
        <v>5</v>
      </c>
      <c r="F140" s="67" t="str">
        <f ca="1">IF(ISBLANK(A140)," ",INDIRECT(ADDRESS(1,5+MOD(ROW()-2,COUNTA('Form Responses 1'!$1:$1)-4),,TRUE,"Form Responses 1")))</f>
        <v>Wisma [Toilet Pria / Wanita]</v>
      </c>
      <c r="G140" s="67" t="str">
        <f ca="1">IF(ISBLANK(A140)," ",INDIRECT(ADDRESS(MATCH(A140,'Form Responses 1'!A:A,0),5+MOD(ROW()-2,COUNTA('Form Responses 1'!$1:$1)-4),,TRUE,"Form Responses 1")))</f>
        <v>CUKUP BAIK</v>
      </c>
      <c r="H140" s="83" t="str">
        <f ca="1" t="shared" si="1"/>
        <v>Wisma</v>
      </c>
      <c r="I140" s="83" t="str">
        <f ca="1" t="shared" si="2"/>
        <v>CLEANING SERVICE</v>
      </c>
      <c r="J140" s="83">
        <f ca="1" t="array" ref="J140">IFERROR(INDEX(MASTER!B:B,MATCH(G140,MASTER!A:A,0))/100," ")</f>
        <v>0.89</v>
      </c>
      <c r="K140" s="67">
        <f ca="1" t="shared" si="3"/>
        <v>13</v>
      </c>
      <c r="L140" s="67" t="str">
        <f ca="1" t="shared" si="4"/>
        <v>2023 - WEEK 13</v>
      </c>
      <c r="M140" s="67" t="str">
        <f ca="1" t="shared" si="5"/>
        <v>2023 - MONTH 03</v>
      </c>
      <c r="N140" s="83">
        <f ca="1" t="shared" ref="N140:O140" si="148">IFERROR(AVERAGEIF(L:L,L140,$J:$J)," ")</f>
        <v>0.90875</v>
      </c>
      <c r="O140" s="83">
        <f ca="1" t="shared" si="148"/>
        <v>0.91</v>
      </c>
      <c r="P140" s="67" t="str">
        <f ca="1">IF(ISBLANK(A140)," ",IF(N140&gt;MASTER!$B$3/100,"SB",IF(N140&gt;MASTER!$B$4/100,"B",IF(N140&gt;MASTER!$B$5/100,"C","K"))))</f>
        <v>B</v>
      </c>
      <c r="Q140" s="67" t="str">
        <f ca="1">IF(ISBLANK(B140)," ",IF(O140&gt;MASTER!$B$3/100,"SB",IF(O140&gt;MASTER!$B$4/100,"B",IF(O140&gt;MASTER!$B$5/100,"C","K"))))</f>
        <v>B</v>
      </c>
    </row>
    <row r="141" customHeight="1" spans="1:17">
      <c r="A141" s="80">
        <f ca="1">INDIRECT(ADDRESS(2+QUOTIENT(ROW()-2,COUNTA('Form Responses 1'!$1:$1)-4),1,,TRUE,"Form Responses 1"))</f>
        <v>45071.3584560185</v>
      </c>
      <c r="B141" s="67" t="str">
        <f ca="1">INDIRECT(ADDRESS(2+QUOTIENT(ROW()-2,COUNTA('Form Responses 1'!$1:$1)-4),2,,TRUE,"Form Responses 1"))</f>
        <v>dwisuswianto1971@gmail.com</v>
      </c>
      <c r="C141" s="67" t="str">
        <f ca="1">INDIRECT(ADDRESS(2+QUOTIENT(ROW()-2,COUNTA('Form Responses 1'!$1:$1)-4),3,,TRUE,"Form Responses 1"))</f>
        <v>Dwi Suswianto</v>
      </c>
      <c r="D141" s="81">
        <f ca="1">INDIRECT(ADDRESS(2+QUOTIENT(ROW()-2,COUNTA('Form Responses 1'!$1:$1)-4),4,,TRUE,"Form Responses 1"))</f>
        <v>45016</v>
      </c>
      <c r="E141" s="82">
        <f ca="1" t="shared" si="0"/>
        <v>5</v>
      </c>
      <c r="F141" s="67" t="str">
        <f ca="1">IF(ISBLANK(A141)," ",INDIRECT(ADDRESS(1,5+MOD(ROW()-2,COUNTA('Form Responses 1'!$1:$1)-4),,TRUE,"Form Responses 1")))</f>
        <v>Halaman Wisma [Taman ]</v>
      </c>
      <c r="G141" s="67" t="str">
        <f ca="1">IF(ISBLANK(A141)," ",INDIRECT(ADDRESS(MATCH(A141,'Form Responses 1'!A:A,0),5+MOD(ROW()-2,COUNTA('Form Responses 1'!$1:$1)-4),,TRUE,"Form Responses 1")))</f>
        <v>CUKUP BAIK</v>
      </c>
      <c r="H141" s="83" t="str">
        <f ca="1" t="shared" si="1"/>
        <v>Halaman Wisma</v>
      </c>
      <c r="I141" s="83" t="str">
        <f ca="1" t="shared" si="2"/>
        <v>CLEANING SERVICE</v>
      </c>
      <c r="J141" s="83">
        <f ca="1" t="array" ref="J141">IFERROR(INDEX(MASTER!B:B,MATCH(G141,MASTER!A:A,0))/100," ")</f>
        <v>0.89</v>
      </c>
      <c r="K141" s="67">
        <f ca="1" t="shared" si="3"/>
        <v>13</v>
      </c>
      <c r="L141" s="67" t="str">
        <f ca="1" t="shared" si="4"/>
        <v>2023 - WEEK 13</v>
      </c>
      <c r="M141" s="67" t="str">
        <f ca="1" t="shared" si="5"/>
        <v>2023 - MONTH 03</v>
      </c>
      <c r="N141" s="83">
        <f ca="1" t="shared" ref="N141:O141" si="149">IFERROR(AVERAGEIF(L:L,L141,$J:$J)," ")</f>
        <v>0.90875</v>
      </c>
      <c r="O141" s="83">
        <f ca="1" t="shared" si="149"/>
        <v>0.91</v>
      </c>
      <c r="P141" s="67" t="str">
        <f ca="1">IF(ISBLANK(A141)," ",IF(N141&gt;MASTER!$B$3/100,"SB",IF(N141&gt;MASTER!$B$4/100,"B",IF(N141&gt;MASTER!$B$5/100,"C","K"))))</f>
        <v>B</v>
      </c>
      <c r="Q141" s="67" t="str">
        <f ca="1">IF(ISBLANK(B141)," ",IF(O141&gt;MASTER!$B$3/100,"SB",IF(O141&gt;MASTER!$B$4/100,"B",IF(O141&gt;MASTER!$B$5/100,"C","K"))))</f>
        <v>B</v>
      </c>
    </row>
    <row r="142" customHeight="1" spans="1:17">
      <c r="A142" s="80">
        <f ca="1">INDIRECT(ADDRESS(2+QUOTIENT(ROW()-2,COUNTA('Form Responses 1'!$1:$1)-4),1,,TRUE,"Form Responses 1"))</f>
        <v>45071.3584560185</v>
      </c>
      <c r="B142" s="67" t="str">
        <f ca="1">INDIRECT(ADDRESS(2+QUOTIENT(ROW()-2,COUNTA('Form Responses 1'!$1:$1)-4),2,,TRUE,"Form Responses 1"))</f>
        <v>dwisuswianto1971@gmail.com</v>
      </c>
      <c r="C142" s="67" t="str">
        <f ca="1">INDIRECT(ADDRESS(2+QUOTIENT(ROW()-2,COUNTA('Form Responses 1'!$1:$1)-4),3,,TRUE,"Form Responses 1"))</f>
        <v>Dwi Suswianto</v>
      </c>
      <c r="D142" s="81">
        <f ca="1">INDIRECT(ADDRESS(2+QUOTIENT(ROW()-2,COUNTA('Form Responses 1'!$1:$1)-4),4,,TRUE,"Form Responses 1"))</f>
        <v>45016</v>
      </c>
      <c r="E142" s="82">
        <f ca="1" t="shared" si="0"/>
        <v>5</v>
      </c>
      <c r="F142" s="67" t="str">
        <f ca="1">IF(ISBLANK(A142)," ",INDIRECT(ADDRESS(1,5+MOD(ROW()-2,COUNTA('Form Responses 1'!$1:$1)-4),,TRUE,"Form Responses 1")))</f>
        <v>Halaman Wisma [Pos Satpam]</v>
      </c>
      <c r="G142" s="67" t="str">
        <f ca="1">IF(ISBLANK(A142)," ",INDIRECT(ADDRESS(MATCH(A142,'Form Responses 1'!A:A,0),5+MOD(ROW()-2,COUNTA('Form Responses 1'!$1:$1)-4),,TRUE,"Form Responses 1")))</f>
        <v>CUKUP BAIK</v>
      </c>
      <c r="H142" s="83" t="str">
        <f ca="1" t="shared" si="1"/>
        <v>Halaman Wisma</v>
      </c>
      <c r="I142" s="83" t="str">
        <f ca="1" t="shared" si="2"/>
        <v>CLEANING SERVICE</v>
      </c>
      <c r="J142" s="83">
        <f ca="1" t="array" ref="J142">IFERROR(INDEX(MASTER!B:B,MATCH(G142,MASTER!A:A,0))/100," ")</f>
        <v>0.89</v>
      </c>
      <c r="K142" s="67">
        <f ca="1" t="shared" si="3"/>
        <v>13</v>
      </c>
      <c r="L142" s="67" t="str">
        <f ca="1" t="shared" si="4"/>
        <v>2023 - WEEK 13</v>
      </c>
      <c r="M142" s="67" t="str">
        <f ca="1" t="shared" si="5"/>
        <v>2023 - MONTH 03</v>
      </c>
      <c r="N142" s="83">
        <f ca="1" t="shared" ref="N142:O142" si="150">IFERROR(AVERAGEIF(L:L,L142,$J:$J)," ")</f>
        <v>0.90875</v>
      </c>
      <c r="O142" s="83">
        <f ca="1" t="shared" si="150"/>
        <v>0.91</v>
      </c>
      <c r="P142" s="67" t="str">
        <f ca="1">IF(ISBLANK(A142)," ",IF(N142&gt;MASTER!$B$3/100,"SB",IF(N142&gt;MASTER!$B$4/100,"B",IF(N142&gt;MASTER!$B$5/100,"C","K"))))</f>
        <v>B</v>
      </c>
      <c r="Q142" s="67" t="str">
        <f ca="1">IF(ISBLANK(B142)," ",IF(O142&gt;MASTER!$B$3/100,"SB",IF(O142&gt;MASTER!$B$4/100,"B",IF(O142&gt;MASTER!$B$5/100,"C","K"))))</f>
        <v>B</v>
      </c>
    </row>
    <row r="143" customHeight="1" spans="1:17">
      <c r="A143" s="80">
        <f ca="1">INDIRECT(ADDRESS(2+QUOTIENT(ROW()-2,COUNTA('Form Responses 1'!$1:$1)-4),1,,TRUE,"Form Responses 1"))</f>
        <v>45071.3584560185</v>
      </c>
      <c r="B143" s="67" t="str">
        <f ca="1">INDIRECT(ADDRESS(2+QUOTIENT(ROW()-2,COUNTA('Form Responses 1'!$1:$1)-4),2,,TRUE,"Form Responses 1"))</f>
        <v>dwisuswianto1971@gmail.com</v>
      </c>
      <c r="C143" s="67" t="str">
        <f ca="1">INDIRECT(ADDRESS(2+QUOTIENT(ROW()-2,COUNTA('Form Responses 1'!$1:$1)-4),3,,TRUE,"Form Responses 1"))</f>
        <v>Dwi Suswianto</v>
      </c>
      <c r="D143" s="81">
        <f ca="1">INDIRECT(ADDRESS(2+QUOTIENT(ROW()-2,COUNTA('Form Responses 1'!$1:$1)-4),4,,TRUE,"Form Responses 1"))</f>
        <v>45016</v>
      </c>
      <c r="E143" s="82">
        <f ca="1" t="shared" si="0"/>
        <v>5</v>
      </c>
      <c r="F143" s="67" t="str">
        <f ca="1">IF(ISBLANK(A143)," ",INDIRECT(ADDRESS(1,5+MOD(ROW()-2,COUNTA('Form Responses 1'!$1:$1)-4),,TRUE,"Form Responses 1")))</f>
        <v>Halaman Wisma [Halaman Utama Depan]</v>
      </c>
      <c r="G143" s="67" t="str">
        <f ca="1">IF(ISBLANK(A143)," ",INDIRECT(ADDRESS(MATCH(A143,'Form Responses 1'!A:A,0),5+MOD(ROW()-2,COUNTA('Form Responses 1'!$1:$1)-4),,TRUE,"Form Responses 1")))</f>
        <v>BAIK</v>
      </c>
      <c r="H143" s="83" t="str">
        <f ca="1" t="shared" si="1"/>
        <v>Halaman Wisma</v>
      </c>
      <c r="I143" s="83" t="str">
        <f ca="1" t="shared" si="2"/>
        <v>CLEANING SERVICE</v>
      </c>
      <c r="J143" s="83">
        <f ca="1" t="array" ref="J143">IFERROR(INDEX(MASTER!B:B,MATCH(G143,MASTER!A:A,0))/100," ")</f>
        <v>0.95</v>
      </c>
      <c r="K143" s="67">
        <f ca="1" t="shared" si="3"/>
        <v>13</v>
      </c>
      <c r="L143" s="67" t="str">
        <f ca="1" t="shared" si="4"/>
        <v>2023 - WEEK 13</v>
      </c>
      <c r="M143" s="67" t="str">
        <f ca="1" t="shared" si="5"/>
        <v>2023 - MONTH 03</v>
      </c>
      <c r="N143" s="83">
        <f ca="1" t="shared" ref="N143:O143" si="151">IFERROR(AVERAGEIF(L:L,L143,$J:$J)," ")</f>
        <v>0.90875</v>
      </c>
      <c r="O143" s="83">
        <f ca="1" t="shared" si="151"/>
        <v>0.91</v>
      </c>
      <c r="P143" s="67" t="str">
        <f ca="1">IF(ISBLANK(A143)," ",IF(N143&gt;MASTER!$B$3/100,"SB",IF(N143&gt;MASTER!$B$4/100,"B",IF(N143&gt;MASTER!$B$5/100,"C","K"))))</f>
        <v>B</v>
      </c>
      <c r="Q143" s="67" t="str">
        <f ca="1">IF(ISBLANK(B143)," ",IF(O143&gt;MASTER!$B$3/100,"SB",IF(O143&gt;MASTER!$B$4/100,"B",IF(O143&gt;MASTER!$B$5/100,"C","K"))))</f>
        <v>B</v>
      </c>
    </row>
    <row r="144" customHeight="1" spans="1:17">
      <c r="A144" s="80">
        <f ca="1">INDIRECT(ADDRESS(2+QUOTIENT(ROW()-2,COUNTA('Form Responses 1'!$1:$1)-4),1,,TRUE,"Form Responses 1"))</f>
        <v>45071.3584560185</v>
      </c>
      <c r="B144" s="67" t="str">
        <f ca="1">INDIRECT(ADDRESS(2+QUOTIENT(ROW()-2,COUNTA('Form Responses 1'!$1:$1)-4),2,,TRUE,"Form Responses 1"))</f>
        <v>dwisuswianto1971@gmail.com</v>
      </c>
      <c r="C144" s="67" t="str">
        <f ca="1">INDIRECT(ADDRESS(2+QUOTIENT(ROW()-2,COUNTA('Form Responses 1'!$1:$1)-4),3,,TRUE,"Form Responses 1"))</f>
        <v>Dwi Suswianto</v>
      </c>
      <c r="D144" s="81">
        <f ca="1">INDIRECT(ADDRESS(2+QUOTIENT(ROW()-2,COUNTA('Form Responses 1'!$1:$1)-4),4,,TRUE,"Form Responses 1"))</f>
        <v>45016</v>
      </c>
      <c r="E144" s="82">
        <f ca="1" t="shared" si="0"/>
        <v>5</v>
      </c>
      <c r="F144" s="67" t="str">
        <f ca="1">IF(ISBLANK(A144)," ",INDIRECT(ADDRESS(1,5+MOD(ROW()-2,COUNTA('Form Responses 1'!$1:$1)-4),,TRUE,"Form Responses 1")))</f>
        <v>Halaman Wisma [Halaman Samping Dan Belakang]</v>
      </c>
      <c r="G144" s="67" t="str">
        <f ca="1">IF(ISBLANK(A144)," ",INDIRECT(ADDRESS(MATCH(A144,'Form Responses 1'!A:A,0),5+MOD(ROW()-2,COUNTA('Form Responses 1'!$1:$1)-4),,TRUE,"Form Responses 1")))</f>
        <v>CUKUP BAIK</v>
      </c>
      <c r="H144" s="83" t="str">
        <f ca="1" t="shared" si="1"/>
        <v>Halaman Wisma</v>
      </c>
      <c r="I144" s="83" t="str">
        <f ca="1" t="shared" si="2"/>
        <v>CLEANING SERVICE</v>
      </c>
      <c r="J144" s="83">
        <f ca="1" t="array" ref="J144">IFERROR(INDEX(MASTER!B:B,MATCH(G144,MASTER!A:A,0))/100," ")</f>
        <v>0.89</v>
      </c>
      <c r="K144" s="67">
        <f ca="1" t="shared" si="3"/>
        <v>13</v>
      </c>
      <c r="L144" s="67" t="str">
        <f ca="1" t="shared" si="4"/>
        <v>2023 - WEEK 13</v>
      </c>
      <c r="M144" s="67" t="str">
        <f ca="1" t="shared" si="5"/>
        <v>2023 - MONTH 03</v>
      </c>
      <c r="N144" s="83">
        <f ca="1" t="shared" ref="N144:O144" si="152">IFERROR(AVERAGEIF(L:L,L144,$J:$J)," ")</f>
        <v>0.90875</v>
      </c>
      <c r="O144" s="83">
        <f ca="1" t="shared" si="152"/>
        <v>0.91</v>
      </c>
      <c r="P144" s="67" t="str">
        <f ca="1">IF(ISBLANK(A144)," ",IF(N144&gt;MASTER!$B$3/100,"SB",IF(N144&gt;MASTER!$B$4/100,"B",IF(N144&gt;MASTER!$B$5/100,"C","K"))))</f>
        <v>B</v>
      </c>
      <c r="Q144" s="67" t="str">
        <f ca="1">IF(ISBLANK(B144)," ",IF(O144&gt;MASTER!$B$3/100,"SB",IF(O144&gt;MASTER!$B$4/100,"B",IF(O144&gt;MASTER!$B$5/100,"C","K"))))</f>
        <v>B</v>
      </c>
    </row>
    <row r="145" customHeight="1" spans="1:17">
      <c r="A145" s="80">
        <f ca="1">INDIRECT(ADDRESS(2+QUOTIENT(ROW()-2,COUNTA('Form Responses 1'!$1:$1)-4),1,,TRUE,"Form Responses 1"))</f>
        <v>45071.3584560185</v>
      </c>
      <c r="B145" s="67" t="str">
        <f ca="1">INDIRECT(ADDRESS(2+QUOTIENT(ROW()-2,COUNTA('Form Responses 1'!$1:$1)-4),2,,TRUE,"Form Responses 1"))</f>
        <v>dwisuswianto1971@gmail.com</v>
      </c>
      <c r="C145" s="67" t="str">
        <f ca="1">INDIRECT(ADDRESS(2+QUOTIENT(ROW()-2,COUNTA('Form Responses 1'!$1:$1)-4),3,,TRUE,"Form Responses 1"))</f>
        <v>Dwi Suswianto</v>
      </c>
      <c r="D145" s="81">
        <f ca="1">INDIRECT(ADDRESS(2+QUOTIENT(ROW()-2,COUNTA('Form Responses 1'!$1:$1)-4),4,,TRUE,"Form Responses 1"))</f>
        <v>45016</v>
      </c>
      <c r="E145" s="82">
        <f ca="1" t="shared" si="0"/>
        <v>5</v>
      </c>
      <c r="F145" s="67" t="str">
        <f ca="1">IF(ISBLANK(A145)," ",INDIRECT(ADDRESS(1,5+MOD(ROW()-2,COUNTA('Form Responses 1'!$1:$1)-4),,TRUE,"Form Responses 1")))</f>
        <v>Halaman Wisma [Tps]</v>
      </c>
      <c r="G145" s="67" t="str">
        <f ca="1">IF(ISBLANK(A145)," ",INDIRECT(ADDRESS(MATCH(A145,'Form Responses 1'!A:A,0),5+MOD(ROW()-2,COUNTA('Form Responses 1'!$1:$1)-4),,TRUE,"Form Responses 1")))</f>
        <v>CUKUP BAIK</v>
      </c>
      <c r="H145" s="83" t="str">
        <f ca="1" t="shared" si="1"/>
        <v>Halaman Wisma</v>
      </c>
      <c r="I145" s="83" t="str">
        <f ca="1" t="shared" si="2"/>
        <v>CLEANING SERVICE</v>
      </c>
      <c r="J145" s="83">
        <f ca="1" t="array" ref="J145">IFERROR(INDEX(MASTER!B:B,MATCH(G145,MASTER!A:A,0))/100," ")</f>
        <v>0.89</v>
      </c>
      <c r="K145" s="67">
        <f ca="1" t="shared" si="3"/>
        <v>13</v>
      </c>
      <c r="L145" s="67" t="str">
        <f ca="1" t="shared" si="4"/>
        <v>2023 - WEEK 13</v>
      </c>
      <c r="M145" s="67" t="str">
        <f ca="1" t="shared" si="5"/>
        <v>2023 - MONTH 03</v>
      </c>
      <c r="N145" s="83">
        <f ca="1" t="shared" ref="N145:O145" si="153">IFERROR(AVERAGEIF(L:L,L145,$J:$J)," ")</f>
        <v>0.90875</v>
      </c>
      <c r="O145" s="83">
        <f ca="1" t="shared" si="153"/>
        <v>0.91</v>
      </c>
      <c r="P145" s="67" t="str">
        <f ca="1">IF(ISBLANK(A145)," ",IF(N145&gt;MASTER!$B$3/100,"SB",IF(N145&gt;MASTER!$B$4/100,"B",IF(N145&gt;MASTER!$B$5/100,"C","K"))))</f>
        <v>B</v>
      </c>
      <c r="Q145" s="67" t="str">
        <f ca="1">IF(ISBLANK(B145)," ",IF(O145&gt;MASTER!$B$3/100,"SB",IF(O145&gt;MASTER!$B$4/100,"B",IF(O145&gt;MASTER!$B$5/100,"C","K"))))</f>
        <v>B</v>
      </c>
    </row>
    <row r="146" customHeight="1" spans="1:17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2">
        <f ca="1" t="shared" si="0"/>
        <v>6</v>
      </c>
      <c r="F146" s="67" t="str">
        <f ca="1">IF(ISBLANK(A146)," ",INDIRECT(ADDRESS(1,5+MOD(ROW()-2,COUNTA('Form Responses 1'!$1:$1)-4),,TRUE,"Form Responses 1")))</f>
        <v>Security [Security Functions]</v>
      </c>
      <c r="G146" s="67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Security</v>
      </c>
      <c r="I146" s="83" t="str">
        <f ca="1" t="shared" si="2"/>
        <v>SECURITY SERVICE</v>
      </c>
      <c r="J146" s="83" t="str">
        <f ca="1" t="array" ref="J146">IFERROR(INDEX(MASTER!B:B,MATCH(G146,MASTER!A:A,0))/100," ")</f>
        <v> </v>
      </c>
      <c r="K146" s="67">
        <f ca="1" t="shared" si="3"/>
        <v>0</v>
      </c>
      <c r="L146" s="67" t="str">
        <f ca="1" t="shared" si="4"/>
        <v>1900 - WEEK 00</v>
      </c>
      <c r="M146" s="67" t="str">
        <f ca="1" t="shared" si="5"/>
        <v>1900 - MONTH 01</v>
      </c>
      <c r="N146" s="83" t="str">
        <f ca="1" t="shared" ref="N146:O146" si="154">IFERROR(AVERAGEIF(L:L,L146,$J:$J)," ")</f>
        <v> </v>
      </c>
      <c r="O146" s="83" t="str">
        <f ca="1" t="shared" si="154"/>
        <v> 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2">
        <f ca="1" t="shared" si="0"/>
        <v>6</v>
      </c>
      <c r="F147" s="67" t="str">
        <f ca="1">IF(ISBLANK(A147)," ",INDIRECT(ADDRESS(1,5+MOD(ROW()-2,COUNTA('Form Responses 1'!$1:$1)-4),,TRUE,"Form Responses 1")))</f>
        <v>Lantai 1 [Pantry ]</v>
      </c>
      <c r="G147" s="67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Lantai 1</v>
      </c>
      <c r="I147" s="83" t="str">
        <f ca="1" t="shared" si="2"/>
        <v>CLEANING SERVICE</v>
      </c>
      <c r="J147" s="83" t="str">
        <f ca="1" t="array" ref="J147">IFERROR(INDEX(MASTER!B:B,MATCH(G147,MASTER!A:A,0))/100," ")</f>
        <v> </v>
      </c>
      <c r="K147" s="67">
        <f ca="1" t="shared" si="3"/>
        <v>0</v>
      </c>
      <c r="L147" s="67" t="str">
        <f ca="1" t="shared" si="4"/>
        <v>1900 - WEEK 00</v>
      </c>
      <c r="M147" s="67" t="str">
        <f ca="1" t="shared" si="5"/>
        <v>1900 - MONTH 01</v>
      </c>
      <c r="N147" s="83" t="str">
        <f ca="1" t="shared" ref="N147:O147" si="155">IFERROR(AVERAGEIF(L:L,L147,$J:$J)," ")</f>
        <v> </v>
      </c>
      <c r="O147" s="83" t="str">
        <f ca="1" t="shared" si="155"/>
        <v> 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2">
        <f ca="1" t="shared" si="0"/>
        <v>6</v>
      </c>
      <c r="F148" s="67" t="str">
        <f ca="1">IF(ISBLANK(A148)," ",INDIRECT(ADDRESS(1,5+MOD(ROW()-2,COUNTA('Form Responses 1'!$1:$1)-4),,TRUE,"Form Responses 1")))</f>
        <v>Lantai 1 [Kamar Depan]</v>
      </c>
      <c r="G148" s="67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Lantai 1</v>
      </c>
      <c r="I148" s="83" t="str">
        <f ca="1" t="shared" si="2"/>
        <v>CLEANING SERVICE</v>
      </c>
      <c r="J148" s="83" t="str">
        <f ca="1" t="array" ref="J148">IFERROR(INDEX(MASTER!B:B,MATCH(G148,MASTER!A:A,0))/100," ")</f>
        <v> </v>
      </c>
      <c r="K148" s="67">
        <f ca="1" t="shared" si="3"/>
        <v>0</v>
      </c>
      <c r="L148" s="67" t="str">
        <f ca="1" t="shared" si="4"/>
        <v>1900 - WEEK 00</v>
      </c>
      <c r="M148" s="67" t="str">
        <f ca="1" t="shared" si="5"/>
        <v>1900 - MONTH 01</v>
      </c>
      <c r="N148" s="83" t="str">
        <f ca="1" t="shared" ref="N148:O148" si="156">IFERROR(AVERAGEIF(L:L,L148,$J:$J)," ")</f>
        <v> </v>
      </c>
      <c r="O148" s="83" t="str">
        <f ca="1" t="shared" si="156"/>
        <v> 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2">
        <f ca="1" t="shared" si="0"/>
        <v>6</v>
      </c>
      <c r="F149" s="67" t="str">
        <f ca="1">IF(ISBLANK(A149)," ",INDIRECT(ADDRESS(1,5+MOD(ROW()-2,COUNTA('Form Responses 1'!$1:$1)-4),,TRUE,"Form Responses 1")))</f>
        <v>Lantai 1 [Kamar Belakang]</v>
      </c>
      <c r="G149" s="67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Lantai 1</v>
      </c>
      <c r="I149" s="83" t="str">
        <f ca="1" t="shared" si="2"/>
        <v>CLEANING SERVICE</v>
      </c>
      <c r="J149" s="83" t="str">
        <f ca="1" t="array" ref="J149">IFERROR(INDEX(MASTER!B:B,MATCH(G149,MASTER!A:A,0))/100," ")</f>
        <v> </v>
      </c>
      <c r="K149" s="67">
        <f ca="1" t="shared" si="3"/>
        <v>0</v>
      </c>
      <c r="L149" s="67" t="str">
        <f ca="1" t="shared" si="4"/>
        <v>1900 - WEEK 00</v>
      </c>
      <c r="M149" s="67" t="str">
        <f ca="1" t="shared" si="5"/>
        <v>1900 - MONTH 01</v>
      </c>
      <c r="N149" s="83" t="str">
        <f ca="1" t="shared" ref="N149:O149" si="157">IFERROR(AVERAGEIF(L:L,L149,$J:$J)," ")</f>
        <v> </v>
      </c>
      <c r="O149" s="83" t="str">
        <f ca="1" t="shared" si="157"/>
        <v> 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2">
        <f ca="1" t="shared" si="0"/>
        <v>6</v>
      </c>
      <c r="F150" s="67" t="str">
        <f ca="1">IF(ISBLANK(A150)," ",INDIRECT(ADDRESS(1,5+MOD(ROW()-2,COUNTA('Form Responses 1'!$1:$1)-4),,TRUE,"Form Responses 1")))</f>
        <v>Lantai 1 [Ruang Tamu]</v>
      </c>
      <c r="G150" s="67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Lantai 1</v>
      </c>
      <c r="I150" s="83" t="str">
        <f ca="1" t="shared" si="2"/>
        <v>CLEANING SERVICE</v>
      </c>
      <c r="J150" s="83" t="str">
        <f ca="1" t="array" ref="J150">IFERROR(INDEX(MASTER!B:B,MATCH(G150,MASTER!A:A,0))/100," ")</f>
        <v> </v>
      </c>
      <c r="K150" s="67">
        <f ca="1" t="shared" si="3"/>
        <v>0</v>
      </c>
      <c r="L150" s="67" t="str">
        <f ca="1" t="shared" si="4"/>
        <v>1900 - WEEK 00</v>
      </c>
      <c r="M150" s="67" t="str">
        <f ca="1" t="shared" si="5"/>
        <v>1900 - MONTH 01</v>
      </c>
      <c r="N150" s="83" t="str">
        <f ca="1" t="shared" ref="N150:O150" si="158">IFERROR(AVERAGEIF(L:L,L150,$J:$J)," ")</f>
        <v> </v>
      </c>
      <c r="O150" s="83" t="str">
        <f ca="1" t="shared" si="158"/>
        <v> 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2">
        <f ca="1" t="shared" si="0"/>
        <v>6</v>
      </c>
      <c r="F151" s="67" t="str">
        <f ca="1">IF(ISBLANK(A151)," ",INDIRECT(ADDRESS(1,5+MOD(ROW()-2,COUNTA('Form Responses 1'!$1:$1)-4),,TRUE,"Form Responses 1")))</f>
        <v>Lantai 1 [Toilet Pria / Wanita]</v>
      </c>
      <c r="G151" s="67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Lantai 1</v>
      </c>
      <c r="I151" s="83" t="str">
        <f ca="1" t="shared" si="2"/>
        <v>CLEANING SERVICE</v>
      </c>
      <c r="J151" s="83" t="str">
        <f ca="1" t="array" ref="J151">IFERROR(INDEX(MASTER!B:B,MATCH(G151,MASTER!A:A,0))/100," ")</f>
        <v> </v>
      </c>
      <c r="K151" s="67">
        <f ca="1" t="shared" si="3"/>
        <v>0</v>
      </c>
      <c r="L151" s="67" t="str">
        <f ca="1" t="shared" si="4"/>
        <v>1900 - WEEK 00</v>
      </c>
      <c r="M151" s="67" t="str">
        <f ca="1" t="shared" si="5"/>
        <v>1900 - MONTH 01</v>
      </c>
      <c r="N151" s="83" t="str">
        <f ca="1" t="shared" ref="N151:O151" si="159">IFERROR(AVERAGEIF(L:L,L151,$J:$J)," ")</f>
        <v> </v>
      </c>
      <c r="O151" s="83" t="str">
        <f ca="1" t="shared" si="159"/>
        <v> 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2">
        <f ca="1" t="shared" si="0"/>
        <v>6</v>
      </c>
      <c r="F152" s="67" t="str">
        <f ca="1">IF(ISBLANK(A152)," ",INDIRECT(ADDRESS(1,5+MOD(ROW()-2,COUNTA('Form Responses 1'!$1:$1)-4),,TRUE,"Form Responses 1")))</f>
        <v>Halaman [Taman ]</v>
      </c>
      <c r="G152" s="67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Halaman</v>
      </c>
      <c r="I152" s="83" t="str">
        <f ca="1" t="shared" si="2"/>
        <v>CLEANING SERVICE</v>
      </c>
      <c r="J152" s="83" t="str">
        <f ca="1" t="array" ref="J152">IFERROR(INDEX(MASTER!B:B,MATCH(G152,MASTER!A:A,0))/100," ")</f>
        <v> </v>
      </c>
      <c r="K152" s="67">
        <f ca="1" t="shared" si="3"/>
        <v>0</v>
      </c>
      <c r="L152" s="67" t="str">
        <f ca="1" t="shared" si="4"/>
        <v>1900 - WEEK 00</v>
      </c>
      <c r="M152" s="67" t="str">
        <f ca="1" t="shared" si="5"/>
        <v>1900 - MONTH 01</v>
      </c>
      <c r="N152" s="83" t="str">
        <f ca="1" t="shared" ref="N152:O152" si="160">IFERROR(AVERAGEIF(L:L,L152,$J:$J)," ")</f>
        <v> </v>
      </c>
      <c r="O152" s="83" t="str">
        <f ca="1" t="shared" si="160"/>
        <v> 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2">
        <f ca="1" t="shared" si="0"/>
        <v>6</v>
      </c>
      <c r="F153" s="67" t="str">
        <f ca="1">IF(ISBLANK(A153)," ",INDIRECT(ADDRESS(1,5+MOD(ROW()-2,COUNTA('Form Responses 1'!$1:$1)-4),,TRUE,"Form Responses 1")))</f>
        <v>Halaman [Halaman Utama Depan]</v>
      </c>
      <c r="G153" s="67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Halaman</v>
      </c>
      <c r="I153" s="83" t="str">
        <f ca="1" t="shared" si="2"/>
        <v>CLEANING SERVICE</v>
      </c>
      <c r="J153" s="83" t="str">
        <f ca="1" t="array" ref="J153">IFERROR(INDEX(MASTER!B:B,MATCH(G153,MASTER!A:A,0))/100," ")</f>
        <v> </v>
      </c>
      <c r="K153" s="67">
        <f ca="1" t="shared" si="3"/>
        <v>0</v>
      </c>
      <c r="L153" s="67" t="str">
        <f ca="1" t="shared" si="4"/>
        <v>1900 - WEEK 00</v>
      </c>
      <c r="M153" s="67" t="str">
        <f ca="1" t="shared" si="5"/>
        <v>1900 - MONTH 01</v>
      </c>
      <c r="N153" s="83" t="str">
        <f ca="1" t="shared" ref="N153:O153" si="161">IFERROR(AVERAGEIF(L:L,L153,$J:$J)," ")</f>
        <v> </v>
      </c>
      <c r="O153" s="83" t="str">
        <f ca="1" t="shared" si="161"/>
        <v> 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2">
        <f ca="1" t="shared" si="0"/>
        <v>6</v>
      </c>
      <c r="F154" s="67" t="str">
        <f ca="1">IF(ISBLANK(A154)," ",INDIRECT(ADDRESS(1,5+MOD(ROW()-2,COUNTA('Form Responses 1'!$1:$1)-4),,TRUE,"Form Responses 1")))</f>
        <v>Halaman [Halaman Samping Dan Belakang]</v>
      </c>
      <c r="G154" s="67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Halaman</v>
      </c>
      <c r="I154" s="83" t="str">
        <f ca="1" t="shared" si="2"/>
        <v>CLEANING SERVICE</v>
      </c>
      <c r="J154" s="83" t="str">
        <f ca="1" t="array" ref="J154">IFERROR(INDEX(MASTER!B:B,MATCH(G154,MASTER!A:A,0))/100," ")</f>
        <v> </v>
      </c>
      <c r="K154" s="67">
        <f ca="1" t="shared" si="3"/>
        <v>0</v>
      </c>
      <c r="L154" s="67" t="str">
        <f ca="1" t="shared" si="4"/>
        <v>1900 - WEEK 00</v>
      </c>
      <c r="M154" s="67" t="str">
        <f ca="1" t="shared" si="5"/>
        <v>1900 - MONTH 01</v>
      </c>
      <c r="N154" s="83" t="str">
        <f ca="1" t="shared" ref="N154:O154" si="162">IFERROR(AVERAGEIF(L:L,L154,$J:$J)," ")</f>
        <v> </v>
      </c>
      <c r="O154" s="83" t="str">
        <f ca="1" t="shared" si="162"/>
        <v> 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2">
        <f ca="1" t="shared" si="0"/>
        <v>6</v>
      </c>
      <c r="F155" s="67" t="str">
        <f ca="1">IF(ISBLANK(A155)," ",INDIRECT(ADDRESS(1,5+MOD(ROW()-2,COUNTA('Form Responses 1'!$1:$1)-4),,TRUE,"Form Responses 1")))</f>
        <v>Halaman [Tps]</v>
      </c>
      <c r="G155" s="67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Halaman</v>
      </c>
      <c r="I155" s="83" t="str">
        <f ca="1" t="shared" si="2"/>
        <v>CLEANING SERVICE</v>
      </c>
      <c r="J155" s="83" t="str">
        <f ca="1" t="array" ref="J155">IFERROR(INDEX(MASTER!B:B,MATCH(G155,MASTER!A:A,0))/100," ")</f>
        <v> </v>
      </c>
      <c r="K155" s="67">
        <f ca="1" t="shared" si="3"/>
        <v>0</v>
      </c>
      <c r="L155" s="67" t="str">
        <f ca="1" t="shared" si="4"/>
        <v>1900 - WEEK 00</v>
      </c>
      <c r="M155" s="67" t="str">
        <f ca="1" t="shared" si="5"/>
        <v>1900 - MONTH 01</v>
      </c>
      <c r="N155" s="83" t="str">
        <f ca="1" t="shared" ref="N155:O155" si="163">IFERROR(AVERAGEIF(L:L,L155,$J:$J)," ")</f>
        <v> </v>
      </c>
      <c r="O155" s="83" t="str">
        <f ca="1" t="shared" si="163"/>
        <v> 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2">
        <f ca="1" t="shared" si="0"/>
        <v>6</v>
      </c>
      <c r="F156" s="67" t="str">
        <f ca="1">IF(ISBLANK(A156)," ",INDIRECT(ADDRESS(1,5+MOD(ROW()-2,COUNTA('Form Responses 1'!$1:$1)-4),,TRUE,"Form Responses 1")))</f>
        <v>Wisma [Koridor ]</v>
      </c>
      <c r="G156" s="67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Wisma</v>
      </c>
      <c r="I156" s="83" t="str">
        <f ca="1" t="shared" si="2"/>
        <v>CLEANING SERVICE</v>
      </c>
      <c r="J156" s="83" t="str">
        <f ca="1" t="array" ref="J156">IFERROR(INDEX(MASTER!B:B,MATCH(G156,MASTER!A:A,0))/100," ")</f>
        <v> </v>
      </c>
      <c r="K156" s="67">
        <f ca="1" t="shared" si="3"/>
        <v>0</v>
      </c>
      <c r="L156" s="67" t="str">
        <f ca="1" t="shared" si="4"/>
        <v>1900 - WEEK 00</v>
      </c>
      <c r="M156" s="67" t="str">
        <f ca="1" t="shared" si="5"/>
        <v>1900 - MONTH 01</v>
      </c>
      <c r="N156" s="83" t="str">
        <f ca="1" t="shared" ref="N156:O156" si="164">IFERROR(AVERAGEIF(L:L,L156,$J:$J)," ")</f>
        <v> </v>
      </c>
      <c r="O156" s="83" t="str">
        <f ca="1" t="shared" si="164"/>
        <v> 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2">
        <f ca="1" t="shared" si="0"/>
        <v>6</v>
      </c>
      <c r="F157" s="67" t="str">
        <f ca="1">IF(ISBLANK(A157)," ",INDIRECT(ADDRESS(1,5+MOD(ROW()-2,COUNTA('Form Responses 1'!$1:$1)-4),,TRUE,"Form Responses 1")))</f>
        <v>Wisma [Ruang Rapat/Pendopo]</v>
      </c>
      <c r="G157" s="67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Wisma</v>
      </c>
      <c r="I157" s="83" t="str">
        <f ca="1" t="shared" si="2"/>
        <v>CLEANING SERVICE</v>
      </c>
      <c r="J157" s="83" t="str">
        <f ca="1" t="array" ref="J157">IFERROR(INDEX(MASTER!B:B,MATCH(G157,MASTER!A:A,0))/100," ")</f>
        <v> </v>
      </c>
      <c r="K157" s="67">
        <f ca="1" t="shared" si="3"/>
        <v>0</v>
      </c>
      <c r="L157" s="67" t="str">
        <f ca="1" t="shared" si="4"/>
        <v>1900 - WEEK 00</v>
      </c>
      <c r="M157" s="67" t="str">
        <f ca="1" t="shared" si="5"/>
        <v>1900 - MONTH 01</v>
      </c>
      <c r="N157" s="83" t="str">
        <f ca="1" t="shared" ref="N157:O157" si="165">IFERROR(AVERAGEIF(L:L,L157,$J:$J)," ")</f>
        <v> </v>
      </c>
      <c r="O157" s="83" t="str">
        <f ca="1" t="shared" si="165"/>
        <v> 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2">
        <f ca="1" t="shared" si="0"/>
        <v>6</v>
      </c>
      <c r="F158" s="67" t="str">
        <f ca="1">IF(ISBLANK(A158)," ",INDIRECT(ADDRESS(1,5+MOD(ROW()-2,COUNTA('Form Responses 1'!$1:$1)-4),,TRUE,"Form Responses 1")))</f>
        <v>Wisma [Gudang]</v>
      </c>
      <c r="G158" s="67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Wisma</v>
      </c>
      <c r="I158" s="83" t="str">
        <f ca="1" t="shared" si="2"/>
        <v>CLEANING SERVICE</v>
      </c>
      <c r="J158" s="83" t="str">
        <f ca="1" t="array" ref="J158">IFERROR(INDEX(MASTER!B:B,MATCH(G158,MASTER!A:A,0))/100," ")</f>
        <v> </v>
      </c>
      <c r="K158" s="67">
        <f ca="1" t="shared" si="3"/>
        <v>0</v>
      </c>
      <c r="L158" s="67" t="str">
        <f ca="1" t="shared" si="4"/>
        <v>1900 - WEEK 00</v>
      </c>
      <c r="M158" s="67" t="str">
        <f ca="1" t="shared" si="5"/>
        <v>1900 - MONTH 01</v>
      </c>
      <c r="N158" s="83" t="str">
        <f ca="1" t="shared" ref="N158:O158" si="166">IFERROR(AVERAGEIF(L:L,L158,$J:$J)," ")</f>
        <v> </v>
      </c>
      <c r="O158" s="83" t="str">
        <f ca="1" t="shared" si="166"/>
        <v> 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2">
        <f ca="1" t="shared" si="0"/>
        <v>6</v>
      </c>
      <c r="F159" s="67" t="str">
        <f ca="1">IF(ISBLANK(A159)," ",INDIRECT(ADDRESS(1,5+MOD(ROW()-2,COUNTA('Form Responses 1'!$1:$1)-4),,TRUE,"Form Responses 1")))</f>
        <v>Wisma [Ruang Genset]</v>
      </c>
      <c r="G159" s="67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Wisma</v>
      </c>
      <c r="I159" s="83" t="str">
        <f ca="1" t="shared" si="2"/>
        <v>CLEANING SERVICE</v>
      </c>
      <c r="J159" s="83" t="str">
        <f ca="1" t="array" ref="J159">IFERROR(INDEX(MASTER!B:B,MATCH(G159,MASTER!A:A,0))/100," ")</f>
        <v> </v>
      </c>
      <c r="K159" s="67">
        <f ca="1" t="shared" si="3"/>
        <v>0</v>
      </c>
      <c r="L159" s="67" t="str">
        <f ca="1" t="shared" si="4"/>
        <v>1900 - WEEK 00</v>
      </c>
      <c r="M159" s="67" t="str">
        <f ca="1" t="shared" si="5"/>
        <v>1900 - MONTH 01</v>
      </c>
      <c r="N159" s="83" t="str">
        <f ca="1" t="shared" ref="N159:O159" si="167">IFERROR(AVERAGEIF(L:L,L159,$J:$J)," ")</f>
        <v> </v>
      </c>
      <c r="O159" s="83" t="str">
        <f ca="1" t="shared" si="167"/>
        <v> 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2">
        <f ca="1" t="shared" si="0"/>
        <v>6</v>
      </c>
      <c r="F160" s="67" t="str">
        <f ca="1">IF(ISBLANK(A160)," ",INDIRECT(ADDRESS(1,5+MOD(ROW()-2,COUNTA('Form Responses 1'!$1:$1)-4),,TRUE,"Form Responses 1")))</f>
        <v>Wisma [Ruang Alat Meteorologi]</v>
      </c>
      <c r="G160" s="67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Wisma</v>
      </c>
      <c r="I160" s="83" t="str">
        <f ca="1" t="shared" si="2"/>
        <v>CLEANING SERVICE</v>
      </c>
      <c r="J160" s="83" t="str">
        <f ca="1" t="array" ref="J160">IFERROR(INDEX(MASTER!B:B,MATCH(G160,MASTER!A:A,0))/100," ")</f>
        <v> </v>
      </c>
      <c r="K160" s="67">
        <f ca="1" t="shared" si="3"/>
        <v>0</v>
      </c>
      <c r="L160" s="67" t="str">
        <f ca="1" t="shared" si="4"/>
        <v>1900 - WEEK 00</v>
      </c>
      <c r="M160" s="67" t="str">
        <f ca="1" t="shared" si="5"/>
        <v>1900 - MONTH 01</v>
      </c>
      <c r="N160" s="83" t="str">
        <f ca="1" t="shared" ref="N160:O160" si="168">IFERROR(AVERAGEIF(L:L,L160,$J:$J)," ")</f>
        <v> </v>
      </c>
      <c r="O160" s="83" t="str">
        <f ca="1" t="shared" si="168"/>
        <v> 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2">
        <f ca="1" t="shared" si="0"/>
        <v>6</v>
      </c>
      <c r="F161" s="67" t="str">
        <f ca="1">IF(ISBLANK(A161)," ",INDIRECT(ADDRESS(1,5+MOD(ROW()-2,COUNTA('Form Responses 1'!$1:$1)-4),,TRUE,"Form Responses 1")))</f>
        <v>Wisma [Ruang Kerja]</v>
      </c>
      <c r="G161" s="67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Wisma</v>
      </c>
      <c r="I161" s="83" t="str">
        <f ca="1" t="shared" si="2"/>
        <v>CLEANING SERVICE</v>
      </c>
      <c r="J161" s="83" t="str">
        <f ca="1" t="array" ref="J161">IFERROR(INDEX(MASTER!B:B,MATCH(G161,MASTER!A:A,0))/100," ")</f>
        <v> </v>
      </c>
      <c r="K161" s="67">
        <f ca="1" t="shared" si="3"/>
        <v>0</v>
      </c>
      <c r="L161" s="67" t="str">
        <f ca="1" t="shared" si="4"/>
        <v>1900 - WEEK 00</v>
      </c>
      <c r="M161" s="67" t="str">
        <f ca="1" t="shared" si="5"/>
        <v>1900 - MONTH 01</v>
      </c>
      <c r="N161" s="83" t="str">
        <f ca="1" t="shared" ref="N161:O161" si="169">IFERROR(AVERAGEIF(L:L,L161,$J:$J)," ")</f>
        <v> </v>
      </c>
      <c r="O161" s="83" t="str">
        <f ca="1" t="shared" si="169"/>
        <v> 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2">
        <f ca="1" t="shared" si="0"/>
        <v>6</v>
      </c>
      <c r="F162" s="67" t="str">
        <f ca="1">IF(ISBLANK(A162)," ",INDIRECT(ADDRESS(1,5+MOD(ROW()-2,COUNTA('Form Responses 1'!$1:$1)-4),,TRUE,"Form Responses 1")))</f>
        <v>Wisma [Pantry]</v>
      </c>
      <c r="G162" s="67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Wisma</v>
      </c>
      <c r="I162" s="83" t="str">
        <f ca="1" t="shared" si="2"/>
        <v>CLEANING SERVICE</v>
      </c>
      <c r="J162" s="83" t="str">
        <f ca="1" t="array" ref="J162">IFERROR(INDEX(MASTER!B:B,MATCH(G162,MASTER!A:A,0))/100," ")</f>
        <v> </v>
      </c>
      <c r="K162" s="67">
        <f ca="1" t="shared" si="3"/>
        <v>0</v>
      </c>
      <c r="L162" s="67" t="str">
        <f ca="1" t="shared" si="4"/>
        <v>1900 - WEEK 00</v>
      </c>
      <c r="M162" s="67" t="str">
        <f ca="1" t="shared" si="5"/>
        <v>1900 - MONTH 01</v>
      </c>
      <c r="N162" s="83" t="str">
        <f ca="1" t="shared" ref="N162:O162" si="170">IFERROR(AVERAGEIF(L:L,L162,$J:$J)," ")</f>
        <v> </v>
      </c>
      <c r="O162" s="83" t="str">
        <f ca="1" t="shared" si="170"/>
        <v> 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2">
        <f ca="1" t="shared" si="0"/>
        <v>6</v>
      </c>
      <c r="F163" s="67" t="str">
        <f ca="1">IF(ISBLANK(A163)," ",INDIRECT(ADDRESS(1,5+MOD(ROW()-2,COUNTA('Form Responses 1'!$1:$1)-4),,TRUE,"Form Responses 1")))</f>
        <v>Wisma [Musholla]</v>
      </c>
      <c r="G163" s="67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Wisma</v>
      </c>
      <c r="I163" s="83" t="str">
        <f ca="1" t="shared" si="2"/>
        <v>CLEANING SERVICE</v>
      </c>
      <c r="J163" s="83" t="str">
        <f ca="1" t="array" ref="J163">IFERROR(INDEX(MASTER!B:B,MATCH(G163,MASTER!A:A,0))/100," ")</f>
        <v> </v>
      </c>
      <c r="K163" s="67">
        <f ca="1" t="shared" si="3"/>
        <v>0</v>
      </c>
      <c r="L163" s="67" t="str">
        <f ca="1" t="shared" si="4"/>
        <v>1900 - WEEK 00</v>
      </c>
      <c r="M163" s="67" t="str">
        <f ca="1" t="shared" si="5"/>
        <v>1900 - MONTH 01</v>
      </c>
      <c r="N163" s="83" t="str">
        <f ca="1" t="shared" ref="N163:O163" si="171">IFERROR(AVERAGEIF(L:L,L163,$J:$J)," ")</f>
        <v> </v>
      </c>
      <c r="O163" s="83" t="str">
        <f ca="1" t="shared" si="171"/>
        <v> 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2">
        <f ca="1" t="shared" si="0"/>
        <v>6</v>
      </c>
      <c r="F164" s="67" t="str">
        <f ca="1">IF(ISBLANK(A164)," ",INDIRECT(ADDRESS(1,5+MOD(ROW()-2,COUNTA('Form Responses 1'!$1:$1)-4),,TRUE,"Form Responses 1")))</f>
        <v>Wisma [Toilet Pria / Wanita]</v>
      </c>
      <c r="G164" s="67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Wisma</v>
      </c>
      <c r="I164" s="83" t="str">
        <f ca="1" t="shared" si="2"/>
        <v>CLEANING SERVICE</v>
      </c>
      <c r="J164" s="83" t="str">
        <f ca="1" t="array" ref="J164">IFERROR(INDEX(MASTER!B:B,MATCH(G164,MASTER!A:A,0))/100," ")</f>
        <v> </v>
      </c>
      <c r="K164" s="67">
        <f ca="1" t="shared" si="3"/>
        <v>0</v>
      </c>
      <c r="L164" s="67" t="str">
        <f ca="1" t="shared" si="4"/>
        <v>1900 - WEEK 00</v>
      </c>
      <c r="M164" s="67" t="str">
        <f ca="1" t="shared" si="5"/>
        <v>1900 - MONTH 01</v>
      </c>
      <c r="N164" s="83" t="str">
        <f ca="1" t="shared" ref="N164:O164" si="172">IFERROR(AVERAGEIF(L:L,L164,$J:$J)," ")</f>
        <v> </v>
      </c>
      <c r="O164" s="83" t="str">
        <f ca="1" t="shared" si="172"/>
        <v> 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2">
        <f ca="1" t="shared" si="0"/>
        <v>6</v>
      </c>
      <c r="F165" s="67" t="str">
        <f ca="1">IF(ISBLANK(A165)," ",INDIRECT(ADDRESS(1,5+MOD(ROW()-2,COUNTA('Form Responses 1'!$1:$1)-4),,TRUE,"Form Responses 1")))</f>
        <v>Halaman Wisma [Taman ]</v>
      </c>
      <c r="G165" s="67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Halaman Wisma</v>
      </c>
      <c r="I165" s="83" t="str">
        <f ca="1" t="shared" si="2"/>
        <v>CLEANING SERVICE</v>
      </c>
      <c r="J165" s="83" t="str">
        <f ca="1" t="array" ref="J165">IFERROR(INDEX(MASTER!B:B,MATCH(G165,MASTER!A:A,0))/100," ")</f>
        <v> </v>
      </c>
      <c r="K165" s="67">
        <f ca="1" t="shared" si="3"/>
        <v>0</v>
      </c>
      <c r="L165" s="67" t="str">
        <f ca="1" t="shared" si="4"/>
        <v>1900 - WEEK 00</v>
      </c>
      <c r="M165" s="67" t="str">
        <f ca="1" t="shared" si="5"/>
        <v>1900 - MONTH 01</v>
      </c>
      <c r="N165" s="83" t="str">
        <f ca="1" t="shared" ref="N165:O165" si="173">IFERROR(AVERAGEIF(L:L,L165,$J:$J)," ")</f>
        <v> </v>
      </c>
      <c r="O165" s="83" t="str">
        <f ca="1" t="shared" si="173"/>
        <v> 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2">
        <f ca="1" t="shared" si="0"/>
        <v>6</v>
      </c>
      <c r="F166" s="67" t="str">
        <f ca="1">IF(ISBLANK(A166)," ",INDIRECT(ADDRESS(1,5+MOD(ROW()-2,COUNTA('Form Responses 1'!$1:$1)-4),,TRUE,"Form Responses 1")))</f>
        <v>Halaman Wisma [Pos Satpam]</v>
      </c>
      <c r="G166" s="67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Halaman Wisma</v>
      </c>
      <c r="I166" s="83" t="str">
        <f ca="1" t="shared" si="2"/>
        <v>CLEANING SERVICE</v>
      </c>
      <c r="J166" s="83" t="str">
        <f ca="1" t="array" ref="J166">IFERROR(INDEX(MASTER!B:B,MATCH(G166,MASTER!A:A,0))/100," ")</f>
        <v> </v>
      </c>
      <c r="K166" s="67">
        <f ca="1" t="shared" si="3"/>
        <v>0</v>
      </c>
      <c r="L166" s="67" t="str">
        <f ca="1" t="shared" si="4"/>
        <v>1900 - WEEK 00</v>
      </c>
      <c r="M166" s="67" t="str">
        <f ca="1" t="shared" si="5"/>
        <v>1900 - MONTH 01</v>
      </c>
      <c r="N166" s="83" t="str">
        <f ca="1" t="shared" ref="N166:O166" si="174">IFERROR(AVERAGEIF(L:L,L166,$J:$J)," ")</f>
        <v> </v>
      </c>
      <c r="O166" s="83" t="str">
        <f ca="1" t="shared" si="174"/>
        <v> 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2">
        <f ca="1" t="shared" si="0"/>
        <v>6</v>
      </c>
      <c r="F167" s="67" t="str">
        <f ca="1">IF(ISBLANK(A167)," ",INDIRECT(ADDRESS(1,5+MOD(ROW()-2,COUNTA('Form Responses 1'!$1:$1)-4),,TRUE,"Form Responses 1")))</f>
        <v>Halaman Wisma [Halaman Utama Depan]</v>
      </c>
      <c r="G167" s="67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Halaman Wisma</v>
      </c>
      <c r="I167" s="83" t="str">
        <f ca="1" t="shared" si="2"/>
        <v>CLEANING SERVICE</v>
      </c>
      <c r="J167" s="83" t="str">
        <f ca="1" t="array" ref="J167">IFERROR(INDEX(MASTER!B:B,MATCH(G167,MASTER!A:A,0))/100," ")</f>
        <v> </v>
      </c>
      <c r="K167" s="67">
        <f ca="1" t="shared" si="3"/>
        <v>0</v>
      </c>
      <c r="L167" s="67" t="str">
        <f ca="1" t="shared" si="4"/>
        <v>1900 - WEEK 00</v>
      </c>
      <c r="M167" s="67" t="str">
        <f ca="1" t="shared" si="5"/>
        <v>1900 - MONTH 01</v>
      </c>
      <c r="N167" s="83" t="str">
        <f ca="1" t="shared" ref="N167:O167" si="175">IFERROR(AVERAGEIF(L:L,L167,$J:$J)," ")</f>
        <v> </v>
      </c>
      <c r="O167" s="83" t="str">
        <f ca="1" t="shared" si="175"/>
        <v> 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2">
        <f ca="1" t="shared" si="0"/>
        <v>6</v>
      </c>
      <c r="F168" s="67" t="str">
        <f ca="1">IF(ISBLANK(A168)," ",INDIRECT(ADDRESS(1,5+MOD(ROW()-2,COUNTA('Form Responses 1'!$1:$1)-4),,TRUE,"Form Responses 1")))</f>
        <v>Halaman Wisma [Halaman Samping Dan Belakang]</v>
      </c>
      <c r="G168" s="67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Halaman Wisma</v>
      </c>
      <c r="I168" s="83" t="str">
        <f ca="1" t="shared" si="2"/>
        <v>CLEANING SERVICE</v>
      </c>
      <c r="J168" s="83" t="str">
        <f ca="1" t="array" ref="J168">IFERROR(INDEX(MASTER!B:B,MATCH(G168,MASTER!A:A,0))/100," ")</f>
        <v> </v>
      </c>
      <c r="K168" s="67">
        <f ca="1" t="shared" si="3"/>
        <v>0</v>
      </c>
      <c r="L168" s="67" t="str">
        <f ca="1" t="shared" si="4"/>
        <v>1900 - WEEK 00</v>
      </c>
      <c r="M168" s="67" t="str">
        <f ca="1" t="shared" si="5"/>
        <v>1900 - MONTH 01</v>
      </c>
      <c r="N168" s="83" t="str">
        <f ca="1" t="shared" ref="N168:O168" si="176">IFERROR(AVERAGEIF(L:L,L168,$J:$J)," ")</f>
        <v> </v>
      </c>
      <c r="O168" s="83" t="str">
        <f ca="1" t="shared" si="176"/>
        <v> 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2">
        <f ca="1" t="shared" si="0"/>
        <v>6</v>
      </c>
      <c r="F169" s="67" t="str">
        <f ca="1">IF(ISBLANK(A169)," ",INDIRECT(ADDRESS(1,5+MOD(ROW()-2,COUNTA('Form Responses 1'!$1:$1)-4),,TRUE,"Form Responses 1")))</f>
        <v>Halaman Wisma [Tps]</v>
      </c>
      <c r="G169" s="67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Halaman Wisma</v>
      </c>
      <c r="I169" s="83" t="str">
        <f ca="1" t="shared" si="2"/>
        <v>CLEANING SERVICE</v>
      </c>
      <c r="J169" s="83" t="str">
        <f ca="1" t="array" ref="J169">IFERROR(INDEX(MASTER!B:B,MATCH(G169,MASTER!A:A,0))/100," ")</f>
        <v> </v>
      </c>
      <c r="K169" s="67">
        <f ca="1" t="shared" si="3"/>
        <v>0</v>
      </c>
      <c r="L169" s="67" t="str">
        <f ca="1" t="shared" si="4"/>
        <v>1900 - WEEK 00</v>
      </c>
      <c r="M169" s="67" t="str">
        <f ca="1" t="shared" si="5"/>
        <v>1900 - MONTH 01</v>
      </c>
      <c r="N169" s="83" t="str">
        <f ca="1" t="shared" ref="N169:O169" si="177">IFERROR(AVERAGEIF(L:L,L169,$J:$J)," ")</f>
        <v> </v>
      </c>
      <c r="O169" s="83" t="str">
        <f ca="1" t="shared" si="177"/>
        <v> 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2">
        <f ca="1" t="shared" si="0"/>
        <v>6</v>
      </c>
      <c r="F170" s="67" t="str">
        <f ca="1">IF(ISBLANK(A170)," ",INDIRECT(ADDRESS(1,5+MOD(ROW()-2,COUNTA('Form Responses 1'!$1:$1)-4),,TRUE,"Form Responses 1")))</f>
        <v>Security [Security Functions]</v>
      </c>
      <c r="G170" s="67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Security</v>
      </c>
      <c r="I170" s="83" t="str">
        <f ca="1" t="shared" si="2"/>
        <v>SECURITY SERVICE</v>
      </c>
      <c r="J170" s="83" t="str">
        <f ca="1" t="array" ref="J170">IFERROR(INDEX(MASTER!B:B,MATCH(G170,MASTER!A:A,0))/100," ")</f>
        <v> </v>
      </c>
      <c r="K170" s="67">
        <f ca="1" t="shared" si="3"/>
        <v>0</v>
      </c>
      <c r="L170" s="67" t="str">
        <f ca="1" t="shared" si="4"/>
        <v>1900 - WEEK 00</v>
      </c>
      <c r="M170" s="67" t="str">
        <f ca="1" t="shared" si="5"/>
        <v>1900 - MONTH 01</v>
      </c>
      <c r="N170" s="83" t="str">
        <f ca="1" t="shared" ref="N170:O170" si="178">IFERROR(AVERAGEIF(L:L,L170,$J:$J)," ")</f>
        <v> </v>
      </c>
      <c r="O170" s="83" t="str">
        <f ca="1" t="shared" si="178"/>
        <v> 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2">
        <f ca="1" t="shared" si="0"/>
        <v>6</v>
      </c>
      <c r="F171" s="67" t="str">
        <f ca="1">IF(ISBLANK(A171)," ",INDIRECT(ADDRESS(1,5+MOD(ROW()-2,COUNTA('Form Responses 1'!$1:$1)-4),,TRUE,"Form Responses 1")))</f>
        <v>Lantai 1 [Pantry ]</v>
      </c>
      <c r="G171" s="67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Lantai 1</v>
      </c>
      <c r="I171" s="83" t="str">
        <f ca="1" t="shared" si="2"/>
        <v>CLEANING SERVICE</v>
      </c>
      <c r="J171" s="83" t="str">
        <f ca="1" t="array" ref="J171">IFERROR(INDEX(MASTER!B:B,MATCH(G171,MASTER!A:A,0))/100," ")</f>
        <v> </v>
      </c>
      <c r="K171" s="67">
        <f ca="1" t="shared" si="3"/>
        <v>0</v>
      </c>
      <c r="L171" s="67" t="str">
        <f ca="1" t="shared" si="4"/>
        <v>1900 - WEEK 00</v>
      </c>
      <c r="M171" s="67" t="str">
        <f ca="1" t="shared" si="5"/>
        <v>1900 - MONTH 01</v>
      </c>
      <c r="N171" s="83" t="str">
        <f ca="1" t="shared" ref="N171:O171" si="179">IFERROR(AVERAGEIF(L:L,L171,$J:$J)," ")</f>
        <v> </v>
      </c>
      <c r="O171" s="83" t="str">
        <f ca="1" t="shared" si="179"/>
        <v> 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2">
        <f ca="1" t="shared" si="0"/>
        <v>6</v>
      </c>
      <c r="F172" s="67" t="str">
        <f ca="1">IF(ISBLANK(A172)," ",INDIRECT(ADDRESS(1,5+MOD(ROW()-2,COUNTA('Form Responses 1'!$1:$1)-4),,TRUE,"Form Responses 1")))</f>
        <v>Lantai 1 [Kamar Depan]</v>
      </c>
      <c r="G172" s="67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Lantai 1</v>
      </c>
      <c r="I172" s="83" t="str">
        <f ca="1" t="shared" si="2"/>
        <v>CLEANING SERVICE</v>
      </c>
      <c r="J172" s="83" t="str">
        <f ca="1" t="array" ref="J172">IFERROR(INDEX(MASTER!B:B,MATCH(G172,MASTER!A:A,0))/100," ")</f>
        <v> </v>
      </c>
      <c r="K172" s="67">
        <f ca="1" t="shared" si="3"/>
        <v>0</v>
      </c>
      <c r="L172" s="67" t="str">
        <f ca="1" t="shared" si="4"/>
        <v>1900 - WEEK 00</v>
      </c>
      <c r="M172" s="67" t="str">
        <f ca="1" t="shared" si="5"/>
        <v>1900 - MONTH 01</v>
      </c>
      <c r="N172" s="83" t="str">
        <f ca="1" t="shared" ref="N172:O172" si="180">IFERROR(AVERAGEIF(L:L,L172,$J:$J)," ")</f>
        <v> </v>
      </c>
      <c r="O172" s="83" t="str">
        <f ca="1" t="shared" si="180"/>
        <v> 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2">
        <f ca="1" t="shared" si="0"/>
        <v>6</v>
      </c>
      <c r="F173" s="67" t="str">
        <f ca="1">IF(ISBLANK(A173)," ",INDIRECT(ADDRESS(1,5+MOD(ROW()-2,COUNTA('Form Responses 1'!$1:$1)-4),,TRUE,"Form Responses 1")))</f>
        <v>Lantai 1 [Kamar Belakang]</v>
      </c>
      <c r="G173" s="67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Lantai 1</v>
      </c>
      <c r="I173" s="83" t="str">
        <f ca="1" t="shared" si="2"/>
        <v>CLEANING SERVICE</v>
      </c>
      <c r="J173" s="83" t="str">
        <f ca="1" t="array" ref="J173">IFERROR(INDEX(MASTER!B:B,MATCH(G173,MASTER!A:A,0))/100," ")</f>
        <v> </v>
      </c>
      <c r="K173" s="67">
        <f ca="1" t="shared" si="3"/>
        <v>0</v>
      </c>
      <c r="L173" s="67" t="str">
        <f ca="1" t="shared" si="4"/>
        <v>1900 - WEEK 00</v>
      </c>
      <c r="M173" s="67" t="str">
        <f ca="1" t="shared" si="5"/>
        <v>1900 - MONTH 01</v>
      </c>
      <c r="N173" s="83" t="str">
        <f ca="1" t="shared" ref="N173:O173" si="181">IFERROR(AVERAGEIF(L:L,L173,$J:$J)," ")</f>
        <v> </v>
      </c>
      <c r="O173" s="83" t="str">
        <f ca="1" t="shared" si="181"/>
        <v> 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2">
        <f ca="1" t="shared" si="0"/>
        <v>6</v>
      </c>
      <c r="F174" s="67" t="str">
        <f ca="1">IF(ISBLANK(A174)," ",INDIRECT(ADDRESS(1,5+MOD(ROW()-2,COUNTA('Form Responses 1'!$1:$1)-4),,TRUE,"Form Responses 1")))</f>
        <v>Lantai 1 [Ruang Tamu]</v>
      </c>
      <c r="G174" s="67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Lantai 1</v>
      </c>
      <c r="I174" s="83" t="str">
        <f ca="1" t="shared" si="2"/>
        <v>CLEANING SERVICE</v>
      </c>
      <c r="J174" s="83" t="str">
        <f ca="1" t="array" ref="J174">IFERROR(INDEX(MASTER!B:B,MATCH(G174,MASTER!A:A,0))/100," ")</f>
        <v> </v>
      </c>
      <c r="K174" s="67">
        <f ca="1" t="shared" si="3"/>
        <v>0</v>
      </c>
      <c r="L174" s="67" t="str">
        <f ca="1" t="shared" si="4"/>
        <v>1900 - WEEK 00</v>
      </c>
      <c r="M174" s="67" t="str">
        <f ca="1" t="shared" si="5"/>
        <v>1900 - MONTH 01</v>
      </c>
      <c r="N174" s="83" t="str">
        <f ca="1" t="shared" ref="N174:O174" si="182">IFERROR(AVERAGEIF(L:L,L174,$J:$J)," ")</f>
        <v> </v>
      </c>
      <c r="O174" s="83" t="str">
        <f ca="1" t="shared" si="182"/>
        <v> 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2">
        <f ca="1" t="shared" si="0"/>
        <v>6</v>
      </c>
      <c r="F175" s="67" t="str">
        <f ca="1">IF(ISBLANK(A175)," ",INDIRECT(ADDRESS(1,5+MOD(ROW()-2,COUNTA('Form Responses 1'!$1:$1)-4),,TRUE,"Form Responses 1")))</f>
        <v>Lantai 1 [Toilet Pria / Wanita]</v>
      </c>
      <c r="G175" s="67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Lantai 1</v>
      </c>
      <c r="I175" s="83" t="str">
        <f ca="1" t="shared" si="2"/>
        <v>CLEANING SERVICE</v>
      </c>
      <c r="J175" s="83" t="str">
        <f ca="1" t="array" ref="J175">IFERROR(INDEX(MASTER!B:B,MATCH(G175,MASTER!A:A,0))/100," ")</f>
        <v> </v>
      </c>
      <c r="K175" s="67">
        <f ca="1" t="shared" si="3"/>
        <v>0</v>
      </c>
      <c r="L175" s="67" t="str">
        <f ca="1" t="shared" si="4"/>
        <v>1900 - WEEK 00</v>
      </c>
      <c r="M175" s="67" t="str">
        <f ca="1" t="shared" si="5"/>
        <v>1900 - MONTH 01</v>
      </c>
      <c r="N175" s="83" t="str">
        <f ca="1" t="shared" ref="N175:O175" si="183">IFERROR(AVERAGEIF(L:L,L175,$J:$J)," ")</f>
        <v> </v>
      </c>
      <c r="O175" s="83" t="str">
        <f ca="1" t="shared" si="183"/>
        <v> 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2">
        <f ca="1" t="shared" si="0"/>
        <v>6</v>
      </c>
      <c r="F176" s="67" t="str">
        <f ca="1">IF(ISBLANK(A176)," ",INDIRECT(ADDRESS(1,5+MOD(ROW()-2,COUNTA('Form Responses 1'!$1:$1)-4),,TRUE,"Form Responses 1")))</f>
        <v>Halaman [Taman ]</v>
      </c>
      <c r="G176" s="67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Halaman</v>
      </c>
      <c r="I176" s="83" t="str">
        <f ca="1" t="shared" si="2"/>
        <v>CLEANING SERVICE</v>
      </c>
      <c r="J176" s="83" t="str">
        <f ca="1" t="array" ref="J176">IFERROR(INDEX(MASTER!B:B,MATCH(G176,MASTER!A:A,0))/100," ")</f>
        <v> </v>
      </c>
      <c r="K176" s="67">
        <f ca="1" t="shared" si="3"/>
        <v>0</v>
      </c>
      <c r="L176" s="67" t="str">
        <f ca="1" t="shared" si="4"/>
        <v>1900 - WEEK 00</v>
      </c>
      <c r="M176" s="67" t="str">
        <f ca="1" t="shared" si="5"/>
        <v>1900 - MONTH 01</v>
      </c>
      <c r="N176" s="83" t="str">
        <f ca="1" t="shared" ref="N176:O176" si="184">IFERROR(AVERAGEIF(L:L,L176,$J:$J)," ")</f>
        <v> </v>
      </c>
      <c r="O176" s="83" t="str">
        <f ca="1" t="shared" si="184"/>
        <v> 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2">
        <f ca="1" t="shared" si="0"/>
        <v>6</v>
      </c>
      <c r="F177" s="67" t="str">
        <f ca="1">IF(ISBLANK(A177)," ",INDIRECT(ADDRESS(1,5+MOD(ROW()-2,COUNTA('Form Responses 1'!$1:$1)-4),,TRUE,"Form Responses 1")))</f>
        <v>Halaman [Halaman Utama Depan]</v>
      </c>
      <c r="G177" s="67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Halaman</v>
      </c>
      <c r="I177" s="83" t="str">
        <f ca="1" t="shared" si="2"/>
        <v>CLEANING SERVICE</v>
      </c>
      <c r="J177" s="83" t="str">
        <f ca="1" t="array" ref="J177">IFERROR(INDEX(MASTER!B:B,MATCH(G177,MASTER!A:A,0))/100," ")</f>
        <v> </v>
      </c>
      <c r="K177" s="67">
        <f ca="1" t="shared" si="3"/>
        <v>0</v>
      </c>
      <c r="L177" s="67" t="str">
        <f ca="1" t="shared" si="4"/>
        <v>1900 - WEEK 00</v>
      </c>
      <c r="M177" s="67" t="str">
        <f ca="1" t="shared" si="5"/>
        <v>1900 - MONTH 01</v>
      </c>
      <c r="N177" s="83" t="str">
        <f ca="1" t="shared" ref="N177:O177" si="185">IFERROR(AVERAGEIF(L:L,L177,$J:$J)," ")</f>
        <v> </v>
      </c>
      <c r="O177" s="83" t="str">
        <f ca="1" t="shared" si="185"/>
        <v> 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2">
        <f ca="1" t="shared" si="0"/>
        <v>6</v>
      </c>
      <c r="F178" s="67" t="str">
        <f ca="1">IF(ISBLANK(A178)," ",INDIRECT(ADDRESS(1,5+MOD(ROW()-2,COUNTA('Form Responses 1'!$1:$1)-4),,TRUE,"Form Responses 1")))</f>
        <v>Halaman [Halaman Samping Dan Belakang]</v>
      </c>
      <c r="G178" s="67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Halaman</v>
      </c>
      <c r="I178" s="83" t="str">
        <f ca="1" t="shared" si="2"/>
        <v>CLEANING SERVICE</v>
      </c>
      <c r="J178" s="83" t="str">
        <f ca="1" t="array" ref="J178">IFERROR(INDEX(MASTER!B:B,MATCH(G178,MASTER!A:A,0))/100," ")</f>
        <v> </v>
      </c>
      <c r="K178" s="67">
        <f ca="1" t="shared" si="3"/>
        <v>0</v>
      </c>
      <c r="L178" s="67" t="str">
        <f ca="1" t="shared" si="4"/>
        <v>1900 - WEEK 00</v>
      </c>
      <c r="M178" s="67" t="str">
        <f ca="1" t="shared" si="5"/>
        <v>1900 - MONTH 01</v>
      </c>
      <c r="N178" s="83" t="str">
        <f ca="1" t="shared" ref="N178:O178" si="186">IFERROR(AVERAGEIF(L:L,L178,$J:$J)," ")</f>
        <v> </v>
      </c>
      <c r="O178" s="83" t="str">
        <f ca="1" t="shared" si="186"/>
        <v> 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2">
        <f ca="1" t="shared" si="0"/>
        <v>6</v>
      </c>
      <c r="F179" s="67" t="str">
        <f ca="1">IF(ISBLANK(A179)," ",INDIRECT(ADDRESS(1,5+MOD(ROW()-2,COUNTA('Form Responses 1'!$1:$1)-4),,TRUE,"Form Responses 1")))</f>
        <v>Halaman [Tps]</v>
      </c>
      <c r="G179" s="67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Halaman</v>
      </c>
      <c r="I179" s="83" t="str">
        <f ca="1" t="shared" si="2"/>
        <v>CLEANING SERVICE</v>
      </c>
      <c r="J179" s="83" t="str">
        <f ca="1" t="array" ref="J179">IFERROR(INDEX(MASTER!B:B,MATCH(G179,MASTER!A:A,0))/100," ")</f>
        <v> </v>
      </c>
      <c r="K179" s="67">
        <f ca="1" t="shared" si="3"/>
        <v>0</v>
      </c>
      <c r="L179" s="67" t="str">
        <f ca="1" t="shared" si="4"/>
        <v>1900 - WEEK 00</v>
      </c>
      <c r="M179" s="67" t="str">
        <f ca="1" t="shared" si="5"/>
        <v>1900 - MONTH 01</v>
      </c>
      <c r="N179" s="83" t="str">
        <f ca="1" t="shared" ref="N179:O179" si="187">IFERROR(AVERAGEIF(L:L,L179,$J:$J)," ")</f>
        <v> </v>
      </c>
      <c r="O179" s="83" t="str">
        <f ca="1" t="shared" si="187"/>
        <v> 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2">
        <f ca="1" t="shared" si="0"/>
        <v>6</v>
      </c>
      <c r="F180" s="67" t="str">
        <f ca="1">IF(ISBLANK(A180)," ",INDIRECT(ADDRESS(1,5+MOD(ROW()-2,COUNTA('Form Responses 1'!$1:$1)-4),,TRUE,"Form Responses 1")))</f>
        <v>Wisma [Koridor ]</v>
      </c>
      <c r="G180" s="67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Wisma</v>
      </c>
      <c r="I180" s="83" t="str">
        <f ca="1" t="shared" si="2"/>
        <v>CLEANING SERVICE</v>
      </c>
      <c r="J180" s="83" t="str">
        <f ca="1" t="array" ref="J180">IFERROR(INDEX(MASTER!B:B,MATCH(G180,MASTER!A:A,0))/100," ")</f>
        <v> </v>
      </c>
      <c r="K180" s="67">
        <f ca="1" t="shared" si="3"/>
        <v>0</v>
      </c>
      <c r="L180" s="67" t="str">
        <f ca="1" t="shared" si="4"/>
        <v>1900 - WEEK 00</v>
      </c>
      <c r="M180" s="67" t="str">
        <f ca="1" t="shared" si="5"/>
        <v>1900 - MONTH 01</v>
      </c>
      <c r="N180" s="83" t="str">
        <f ca="1" t="shared" ref="N180:O180" si="188">IFERROR(AVERAGEIF(L:L,L180,$J:$J)," ")</f>
        <v> </v>
      </c>
      <c r="O180" s="83" t="str">
        <f ca="1" t="shared" si="188"/>
        <v> 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2">
        <f ca="1" t="shared" si="0"/>
        <v>6</v>
      </c>
      <c r="F181" s="67" t="str">
        <f ca="1">IF(ISBLANK(A181)," ",INDIRECT(ADDRESS(1,5+MOD(ROW()-2,COUNTA('Form Responses 1'!$1:$1)-4),,TRUE,"Form Responses 1")))</f>
        <v>Wisma [Ruang Rapat/Pendopo]</v>
      </c>
      <c r="G181" s="67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Wisma</v>
      </c>
      <c r="I181" s="83" t="str">
        <f ca="1" t="shared" si="2"/>
        <v>CLEANING SERVICE</v>
      </c>
      <c r="J181" s="83" t="str">
        <f ca="1" t="array" ref="J181">IFERROR(INDEX(MASTER!B:B,MATCH(G181,MASTER!A:A,0))/100," ")</f>
        <v> </v>
      </c>
      <c r="K181" s="67">
        <f ca="1" t="shared" si="3"/>
        <v>0</v>
      </c>
      <c r="L181" s="67" t="str">
        <f ca="1" t="shared" si="4"/>
        <v>1900 - WEEK 00</v>
      </c>
      <c r="M181" s="67" t="str">
        <f ca="1" t="shared" si="5"/>
        <v>1900 - MONTH 01</v>
      </c>
      <c r="N181" s="83" t="str">
        <f ca="1" t="shared" ref="N181:O181" si="189">IFERROR(AVERAGEIF(L:L,L181,$J:$J)," ")</f>
        <v> </v>
      </c>
      <c r="O181" s="83" t="str">
        <f ca="1" t="shared" si="189"/>
        <v> 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2">
        <f ca="1" t="shared" si="0"/>
        <v>6</v>
      </c>
      <c r="F182" s="67" t="str">
        <f ca="1">IF(ISBLANK(A182)," ",INDIRECT(ADDRESS(1,5+MOD(ROW()-2,COUNTA('Form Responses 1'!$1:$1)-4),,TRUE,"Form Responses 1")))</f>
        <v>Wisma [Gudang]</v>
      </c>
      <c r="G182" s="67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Wisma</v>
      </c>
      <c r="I182" s="83" t="str">
        <f ca="1" t="shared" si="2"/>
        <v>CLEANING SERVICE</v>
      </c>
      <c r="J182" s="83" t="str">
        <f ca="1" t="array" ref="J182">IFERROR(INDEX(MASTER!B:B,MATCH(G182,MASTER!A:A,0))/100," ")</f>
        <v> </v>
      </c>
      <c r="K182" s="67">
        <f ca="1" t="shared" si="3"/>
        <v>0</v>
      </c>
      <c r="L182" s="67" t="str">
        <f ca="1" t="shared" si="4"/>
        <v>1900 - WEEK 00</v>
      </c>
      <c r="M182" s="67" t="str">
        <f ca="1" t="shared" si="5"/>
        <v>1900 - MONTH 01</v>
      </c>
      <c r="N182" s="83" t="str">
        <f ca="1" t="shared" ref="N182:O182" si="190">IFERROR(AVERAGEIF(L:L,L182,$J:$J)," ")</f>
        <v> </v>
      </c>
      <c r="O182" s="83" t="str">
        <f ca="1" t="shared" si="190"/>
        <v> 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2">
        <f ca="1" t="shared" si="0"/>
        <v>6</v>
      </c>
      <c r="F183" s="67" t="str">
        <f ca="1">IF(ISBLANK(A183)," ",INDIRECT(ADDRESS(1,5+MOD(ROW()-2,COUNTA('Form Responses 1'!$1:$1)-4),,TRUE,"Form Responses 1")))</f>
        <v>Wisma [Ruang Genset]</v>
      </c>
      <c r="G183" s="67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Wisma</v>
      </c>
      <c r="I183" s="83" t="str">
        <f ca="1" t="shared" si="2"/>
        <v>CLEANING SERVICE</v>
      </c>
      <c r="J183" s="83" t="str">
        <f ca="1" t="array" ref="J183">IFERROR(INDEX(MASTER!B:B,MATCH(G183,MASTER!A:A,0))/100," ")</f>
        <v> </v>
      </c>
      <c r="K183" s="67">
        <f ca="1" t="shared" si="3"/>
        <v>0</v>
      </c>
      <c r="L183" s="67" t="str">
        <f ca="1" t="shared" si="4"/>
        <v>1900 - WEEK 00</v>
      </c>
      <c r="M183" s="67" t="str">
        <f ca="1" t="shared" si="5"/>
        <v>1900 - MONTH 01</v>
      </c>
      <c r="N183" s="83" t="str">
        <f ca="1" t="shared" ref="N183:O183" si="191">IFERROR(AVERAGEIF(L:L,L183,$J:$J)," ")</f>
        <v> </v>
      </c>
      <c r="O183" s="83" t="str">
        <f ca="1" t="shared" si="191"/>
        <v> 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2">
        <f ca="1" t="shared" si="0"/>
        <v>6</v>
      </c>
      <c r="F184" s="67" t="str">
        <f ca="1">IF(ISBLANK(A184)," ",INDIRECT(ADDRESS(1,5+MOD(ROW()-2,COUNTA('Form Responses 1'!$1:$1)-4),,TRUE,"Form Responses 1")))</f>
        <v>Wisma [Ruang Alat Meteorologi]</v>
      </c>
      <c r="G184" s="67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Wisma</v>
      </c>
      <c r="I184" s="83" t="str">
        <f ca="1" t="shared" si="2"/>
        <v>CLEANING SERVICE</v>
      </c>
      <c r="J184" s="83" t="str">
        <f ca="1" t="array" ref="J184">IFERROR(INDEX(MASTER!B:B,MATCH(G184,MASTER!A:A,0))/100," ")</f>
        <v> </v>
      </c>
      <c r="K184" s="67">
        <f ca="1" t="shared" si="3"/>
        <v>0</v>
      </c>
      <c r="L184" s="67" t="str">
        <f ca="1" t="shared" si="4"/>
        <v>1900 - WEEK 00</v>
      </c>
      <c r="M184" s="67" t="str">
        <f ca="1" t="shared" si="5"/>
        <v>1900 - MONTH 01</v>
      </c>
      <c r="N184" s="83" t="str">
        <f ca="1" t="shared" ref="N184:O184" si="192">IFERROR(AVERAGEIF(L:L,L184,$J:$J)," ")</f>
        <v> </v>
      </c>
      <c r="O184" s="83" t="str">
        <f ca="1" t="shared" si="192"/>
        <v> 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2">
        <f ca="1" t="shared" si="0"/>
        <v>6</v>
      </c>
      <c r="F185" s="67" t="str">
        <f ca="1">IF(ISBLANK(A185)," ",INDIRECT(ADDRESS(1,5+MOD(ROW()-2,COUNTA('Form Responses 1'!$1:$1)-4),,TRUE,"Form Responses 1")))</f>
        <v>Wisma [Ruang Kerja]</v>
      </c>
      <c r="G185" s="67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Wisma</v>
      </c>
      <c r="I185" s="83" t="str">
        <f ca="1" t="shared" si="2"/>
        <v>CLEANING SERVICE</v>
      </c>
      <c r="J185" s="83" t="str">
        <f ca="1" t="array" ref="J185">IFERROR(INDEX(MASTER!B:B,MATCH(G185,MASTER!A:A,0))/100," ")</f>
        <v> </v>
      </c>
      <c r="K185" s="67">
        <f ca="1" t="shared" si="3"/>
        <v>0</v>
      </c>
      <c r="L185" s="67" t="str">
        <f ca="1" t="shared" si="4"/>
        <v>1900 - WEEK 00</v>
      </c>
      <c r="M185" s="67" t="str">
        <f ca="1" t="shared" si="5"/>
        <v>1900 - MONTH 01</v>
      </c>
      <c r="N185" s="83" t="str">
        <f ca="1" t="shared" ref="N185:O185" si="193">IFERROR(AVERAGEIF(L:L,L185,$J:$J)," ")</f>
        <v> </v>
      </c>
      <c r="O185" s="83" t="str">
        <f ca="1" t="shared" si="193"/>
        <v> 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2">
        <f ca="1" t="shared" si="0"/>
        <v>6</v>
      </c>
      <c r="F186" s="67" t="str">
        <f ca="1">IF(ISBLANK(A186)," ",INDIRECT(ADDRESS(1,5+MOD(ROW()-2,COUNTA('Form Responses 1'!$1:$1)-4),,TRUE,"Form Responses 1")))</f>
        <v>Wisma [Pantry]</v>
      </c>
      <c r="G186" s="67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Wisma</v>
      </c>
      <c r="I186" s="83" t="str">
        <f ca="1" t="shared" si="2"/>
        <v>CLEANING SERVICE</v>
      </c>
      <c r="J186" s="83" t="str">
        <f ca="1" t="array" ref="J186">IFERROR(INDEX(MASTER!B:B,MATCH(G186,MASTER!A:A,0))/100," ")</f>
        <v> </v>
      </c>
      <c r="K186" s="67">
        <f ca="1" t="shared" si="3"/>
        <v>0</v>
      </c>
      <c r="L186" s="67" t="str">
        <f ca="1" t="shared" si="4"/>
        <v>1900 - WEEK 00</v>
      </c>
      <c r="M186" s="67" t="str">
        <f ca="1" t="shared" si="5"/>
        <v>1900 - MONTH 01</v>
      </c>
      <c r="N186" s="83" t="str">
        <f ca="1" t="shared" ref="N186:O186" si="194">IFERROR(AVERAGEIF(L:L,L186,$J:$J)," ")</f>
        <v> </v>
      </c>
      <c r="O186" s="83" t="str">
        <f ca="1" t="shared" si="194"/>
        <v> 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2">
        <f ca="1" t="shared" si="0"/>
        <v>6</v>
      </c>
      <c r="F187" s="67" t="str">
        <f ca="1">IF(ISBLANK(A187)," ",INDIRECT(ADDRESS(1,5+MOD(ROW()-2,COUNTA('Form Responses 1'!$1:$1)-4),,TRUE,"Form Responses 1")))</f>
        <v>Wisma [Musholla]</v>
      </c>
      <c r="G187" s="67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Wisma</v>
      </c>
      <c r="I187" s="83" t="str">
        <f ca="1" t="shared" si="2"/>
        <v>CLEANING SERVICE</v>
      </c>
      <c r="J187" s="83" t="str">
        <f ca="1" t="array" ref="J187">IFERROR(INDEX(MASTER!B:B,MATCH(G187,MASTER!A:A,0))/100," ")</f>
        <v> </v>
      </c>
      <c r="K187" s="67">
        <f ca="1" t="shared" si="3"/>
        <v>0</v>
      </c>
      <c r="L187" s="67" t="str">
        <f ca="1" t="shared" si="4"/>
        <v>1900 - WEEK 00</v>
      </c>
      <c r="M187" s="67" t="str">
        <f ca="1" t="shared" si="5"/>
        <v>1900 - MONTH 01</v>
      </c>
      <c r="N187" s="83" t="str">
        <f ca="1" t="shared" ref="N187:O187" si="195">IFERROR(AVERAGEIF(L:L,L187,$J:$J)," ")</f>
        <v> </v>
      </c>
      <c r="O187" s="83" t="str">
        <f ca="1" t="shared" si="195"/>
        <v> 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2">
        <f ca="1" t="shared" si="0"/>
        <v>6</v>
      </c>
      <c r="F188" s="67" t="str">
        <f ca="1">IF(ISBLANK(A188)," ",INDIRECT(ADDRESS(1,5+MOD(ROW()-2,COUNTA('Form Responses 1'!$1:$1)-4),,TRUE,"Form Responses 1")))</f>
        <v>Wisma [Toilet Pria / Wanita]</v>
      </c>
      <c r="G188" s="67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Wisma</v>
      </c>
      <c r="I188" s="83" t="str">
        <f ca="1" t="shared" si="2"/>
        <v>CLEANING SERVICE</v>
      </c>
      <c r="J188" s="83" t="str">
        <f ca="1" t="array" ref="J188">IFERROR(INDEX(MASTER!B:B,MATCH(G188,MASTER!A:A,0))/100," ")</f>
        <v> </v>
      </c>
      <c r="K188" s="67">
        <f ca="1" t="shared" si="3"/>
        <v>0</v>
      </c>
      <c r="L188" s="67" t="str">
        <f ca="1" t="shared" si="4"/>
        <v>1900 - WEEK 00</v>
      </c>
      <c r="M188" s="67" t="str">
        <f ca="1" t="shared" si="5"/>
        <v>1900 - MONTH 01</v>
      </c>
      <c r="N188" s="83" t="str">
        <f ca="1" t="shared" ref="N188:O188" si="196">IFERROR(AVERAGEIF(L:L,L188,$J:$J)," ")</f>
        <v> </v>
      </c>
      <c r="O188" s="83" t="str">
        <f ca="1" t="shared" si="196"/>
        <v> 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2">
        <f ca="1" t="shared" si="0"/>
        <v>6</v>
      </c>
      <c r="F189" s="67" t="str">
        <f ca="1">IF(ISBLANK(A189)," ",INDIRECT(ADDRESS(1,5+MOD(ROW()-2,COUNTA('Form Responses 1'!$1:$1)-4),,TRUE,"Form Responses 1")))</f>
        <v>Halaman Wisma [Taman ]</v>
      </c>
      <c r="G189" s="67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Halaman Wisma</v>
      </c>
      <c r="I189" s="83" t="str">
        <f ca="1" t="shared" si="2"/>
        <v>CLEANING SERVICE</v>
      </c>
      <c r="J189" s="83" t="str">
        <f ca="1" t="array" ref="J189">IFERROR(INDEX(MASTER!B:B,MATCH(G189,MASTER!A:A,0))/100," ")</f>
        <v> </v>
      </c>
      <c r="K189" s="67">
        <f ca="1" t="shared" si="3"/>
        <v>0</v>
      </c>
      <c r="L189" s="67" t="str">
        <f ca="1" t="shared" si="4"/>
        <v>1900 - WEEK 00</v>
      </c>
      <c r="M189" s="67" t="str">
        <f ca="1" t="shared" si="5"/>
        <v>1900 - MONTH 01</v>
      </c>
      <c r="N189" s="83" t="str">
        <f ca="1" t="shared" ref="N189:O189" si="197">IFERROR(AVERAGEIF(L:L,L189,$J:$J)," ")</f>
        <v> </v>
      </c>
      <c r="O189" s="83" t="str">
        <f ca="1" t="shared" si="197"/>
        <v> 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2">
        <f ca="1" t="shared" si="0"/>
        <v>6</v>
      </c>
      <c r="F190" s="67" t="str">
        <f ca="1">IF(ISBLANK(A190)," ",INDIRECT(ADDRESS(1,5+MOD(ROW()-2,COUNTA('Form Responses 1'!$1:$1)-4),,TRUE,"Form Responses 1")))</f>
        <v>Halaman Wisma [Pos Satpam]</v>
      </c>
      <c r="G190" s="67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Halaman Wisma</v>
      </c>
      <c r="I190" s="83" t="str">
        <f ca="1" t="shared" si="2"/>
        <v>CLEANING SERVICE</v>
      </c>
      <c r="J190" s="83" t="str">
        <f ca="1" t="array" ref="J190">IFERROR(INDEX(MASTER!B:B,MATCH(G190,MASTER!A:A,0))/100," ")</f>
        <v> </v>
      </c>
      <c r="K190" s="67">
        <f ca="1" t="shared" si="3"/>
        <v>0</v>
      </c>
      <c r="L190" s="67" t="str">
        <f ca="1" t="shared" si="4"/>
        <v>1900 - WEEK 00</v>
      </c>
      <c r="M190" s="67" t="str">
        <f ca="1" t="shared" si="5"/>
        <v>1900 - MONTH 01</v>
      </c>
      <c r="N190" s="83" t="str">
        <f ca="1" t="shared" ref="N190:O190" si="198">IFERROR(AVERAGEIF(L:L,L190,$J:$J)," ")</f>
        <v> </v>
      </c>
      <c r="O190" s="83" t="str">
        <f ca="1" t="shared" si="198"/>
        <v> 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2">
        <f ca="1" t="shared" si="0"/>
        <v>6</v>
      </c>
      <c r="F191" s="67" t="str">
        <f ca="1">IF(ISBLANK(A191)," ",INDIRECT(ADDRESS(1,5+MOD(ROW()-2,COUNTA('Form Responses 1'!$1:$1)-4),,TRUE,"Form Responses 1")))</f>
        <v>Halaman Wisma [Halaman Utama Depan]</v>
      </c>
      <c r="G191" s="67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Halaman Wisma</v>
      </c>
      <c r="I191" s="83" t="str">
        <f ca="1" t="shared" si="2"/>
        <v>CLEANING SERVICE</v>
      </c>
      <c r="J191" s="83" t="str">
        <f ca="1" t="array" ref="J191">IFERROR(INDEX(MASTER!B:B,MATCH(G191,MASTER!A:A,0))/100," ")</f>
        <v> </v>
      </c>
      <c r="K191" s="67">
        <f ca="1" t="shared" si="3"/>
        <v>0</v>
      </c>
      <c r="L191" s="67" t="str">
        <f ca="1" t="shared" si="4"/>
        <v>1900 - WEEK 00</v>
      </c>
      <c r="M191" s="67" t="str">
        <f ca="1" t="shared" si="5"/>
        <v>1900 - MONTH 01</v>
      </c>
      <c r="N191" s="83" t="str">
        <f ca="1" t="shared" ref="N191:O191" si="199">IFERROR(AVERAGEIF(L:L,L191,$J:$J)," ")</f>
        <v> </v>
      </c>
      <c r="O191" s="83" t="str">
        <f ca="1" t="shared" si="199"/>
        <v> 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2">
        <f ca="1" t="shared" si="0"/>
        <v>6</v>
      </c>
      <c r="F192" s="67" t="str">
        <f ca="1">IF(ISBLANK(A192)," ",INDIRECT(ADDRESS(1,5+MOD(ROW()-2,COUNTA('Form Responses 1'!$1:$1)-4),,TRUE,"Form Responses 1")))</f>
        <v>Halaman Wisma [Halaman Samping Dan Belakang]</v>
      </c>
      <c r="G192" s="67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Halaman Wisma</v>
      </c>
      <c r="I192" s="83" t="str">
        <f ca="1" t="shared" si="2"/>
        <v>CLEANING SERVICE</v>
      </c>
      <c r="J192" s="83" t="str">
        <f ca="1" t="array" ref="J192">IFERROR(INDEX(MASTER!B:B,MATCH(G192,MASTER!A:A,0))/100," ")</f>
        <v> </v>
      </c>
      <c r="K192" s="67">
        <f ca="1" t="shared" si="3"/>
        <v>0</v>
      </c>
      <c r="L192" s="67" t="str">
        <f ca="1" t="shared" si="4"/>
        <v>1900 - WEEK 00</v>
      </c>
      <c r="M192" s="67" t="str">
        <f ca="1" t="shared" si="5"/>
        <v>1900 - MONTH 01</v>
      </c>
      <c r="N192" s="83" t="str">
        <f ca="1" t="shared" ref="N192:O192" si="200">IFERROR(AVERAGEIF(L:L,L192,$J:$J)," ")</f>
        <v> </v>
      </c>
      <c r="O192" s="83" t="str">
        <f ca="1" t="shared" si="200"/>
        <v> 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2">
        <f ca="1" t="shared" si="0"/>
        <v>6</v>
      </c>
      <c r="F193" s="67" t="str">
        <f ca="1">IF(ISBLANK(A193)," ",INDIRECT(ADDRESS(1,5+MOD(ROW()-2,COUNTA('Form Responses 1'!$1:$1)-4),,TRUE,"Form Responses 1")))</f>
        <v>Halaman Wisma [Tps]</v>
      </c>
      <c r="G193" s="67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Halaman Wisma</v>
      </c>
      <c r="I193" s="83" t="str">
        <f ca="1" t="shared" si="2"/>
        <v>CLEANING SERVICE</v>
      </c>
      <c r="J193" s="83" t="str">
        <f ca="1" t="array" ref="J193">IFERROR(INDEX(MASTER!B:B,MATCH(G193,MASTER!A:A,0))/100," ")</f>
        <v> </v>
      </c>
      <c r="K193" s="67">
        <f ca="1" t="shared" si="3"/>
        <v>0</v>
      </c>
      <c r="L193" s="67" t="str">
        <f ca="1" t="shared" si="4"/>
        <v>1900 - WEEK 00</v>
      </c>
      <c r="M193" s="67" t="str">
        <f ca="1" t="shared" si="5"/>
        <v>1900 - MONTH 01</v>
      </c>
      <c r="N193" s="83" t="str">
        <f ca="1" t="shared" ref="N193:O193" si="201">IFERROR(AVERAGEIF(L:L,L193,$J:$J)," ")</f>
        <v> </v>
      </c>
      <c r="O193" s="83" t="str">
        <f ca="1" t="shared" si="201"/>
        <v> 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2">
        <f ca="1" t="shared" si="0"/>
        <v>6</v>
      </c>
      <c r="F194" s="67" t="str">
        <f ca="1">IF(ISBLANK(A194)," ",INDIRECT(ADDRESS(1,5+MOD(ROW()-2,COUNTA('Form Responses 1'!$1:$1)-4),,TRUE,"Form Responses 1")))</f>
        <v>Security [Security Functions]</v>
      </c>
      <c r="G194" s="67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Security</v>
      </c>
      <c r="I194" s="83" t="str">
        <f ca="1" t="shared" si="2"/>
        <v>SECURITY SERVICE</v>
      </c>
      <c r="J194" s="83" t="str">
        <f ca="1" t="array" ref="J194">IFERROR(INDEX(MASTER!B:B,MATCH(G194,MASTER!A:A,0))/100," ")</f>
        <v> </v>
      </c>
      <c r="K194" s="67">
        <f ca="1" t="shared" si="3"/>
        <v>0</v>
      </c>
      <c r="L194" s="67" t="str">
        <f ca="1" t="shared" si="4"/>
        <v>1900 - WEEK 00</v>
      </c>
      <c r="M194" s="67" t="str">
        <f ca="1" t="shared" si="5"/>
        <v>1900 - MONTH 01</v>
      </c>
      <c r="N194" s="83" t="str">
        <f ca="1" t="shared" ref="N194:O194" si="202">IFERROR(AVERAGEIF(L:L,L194,$J:$J)," ")</f>
        <v> </v>
      </c>
      <c r="O194" s="83" t="str">
        <f ca="1" t="shared" si="202"/>
        <v> 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2">
        <f ca="1" t="shared" si="0"/>
        <v>6</v>
      </c>
      <c r="F195" s="67" t="str">
        <f ca="1">IF(ISBLANK(A195)," ",INDIRECT(ADDRESS(1,5+MOD(ROW()-2,COUNTA('Form Responses 1'!$1:$1)-4),,TRUE,"Form Responses 1")))</f>
        <v>Lantai 1 [Pantry ]</v>
      </c>
      <c r="G195" s="67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Lantai 1</v>
      </c>
      <c r="I195" s="83" t="str">
        <f ca="1" t="shared" si="2"/>
        <v>CLEANING SERVICE</v>
      </c>
      <c r="J195" s="83" t="str">
        <f ca="1" t="array" ref="J195">IFERROR(INDEX(MASTER!B:B,MATCH(G195,MASTER!A:A,0))/100," ")</f>
        <v> </v>
      </c>
      <c r="K195" s="67">
        <f ca="1" t="shared" si="3"/>
        <v>0</v>
      </c>
      <c r="L195" s="67" t="str">
        <f ca="1" t="shared" si="4"/>
        <v>1900 - WEEK 00</v>
      </c>
      <c r="M195" s="67" t="str">
        <f ca="1" t="shared" si="5"/>
        <v>1900 - MONTH 01</v>
      </c>
      <c r="N195" s="83" t="str">
        <f ca="1" t="shared" ref="N195:O195" si="203">IFERROR(AVERAGEIF(L:L,L195,$J:$J)," ")</f>
        <v> </v>
      </c>
      <c r="O195" s="83" t="str">
        <f ca="1" t="shared" si="203"/>
        <v> 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2">
        <f ca="1" t="shared" si="0"/>
        <v>6</v>
      </c>
      <c r="F196" s="67" t="str">
        <f ca="1">IF(ISBLANK(A196)," ",INDIRECT(ADDRESS(1,5+MOD(ROW()-2,COUNTA('Form Responses 1'!$1:$1)-4),,TRUE,"Form Responses 1")))</f>
        <v>Lantai 1 [Kamar Depan]</v>
      </c>
      <c r="G196" s="67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Lantai 1</v>
      </c>
      <c r="I196" s="83" t="str">
        <f ca="1" t="shared" si="2"/>
        <v>CLEANING SERVICE</v>
      </c>
      <c r="J196" s="83" t="str">
        <f ca="1" t="array" ref="J196">IFERROR(INDEX(MASTER!B:B,MATCH(G196,MASTER!A:A,0))/100," ")</f>
        <v> </v>
      </c>
      <c r="K196" s="67">
        <f ca="1" t="shared" si="3"/>
        <v>0</v>
      </c>
      <c r="L196" s="67" t="str">
        <f ca="1" t="shared" si="4"/>
        <v>1900 - WEEK 00</v>
      </c>
      <c r="M196" s="67" t="str">
        <f ca="1" t="shared" si="5"/>
        <v>1900 - MONTH 01</v>
      </c>
      <c r="N196" s="83" t="str">
        <f ca="1" t="shared" ref="N196:O196" si="204">IFERROR(AVERAGEIF(L:L,L196,$J:$J)," ")</f>
        <v> </v>
      </c>
      <c r="O196" s="83" t="str">
        <f ca="1" t="shared" si="204"/>
        <v> 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2">
        <f ca="1" t="shared" si="0"/>
        <v>6</v>
      </c>
      <c r="F197" s="67" t="str">
        <f ca="1">IF(ISBLANK(A197)," ",INDIRECT(ADDRESS(1,5+MOD(ROW()-2,COUNTA('Form Responses 1'!$1:$1)-4),,TRUE,"Form Responses 1")))</f>
        <v>Lantai 1 [Kamar Belakang]</v>
      </c>
      <c r="G197" s="67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Lantai 1</v>
      </c>
      <c r="I197" s="83" t="str">
        <f ca="1" t="shared" si="2"/>
        <v>CLEANING SERVICE</v>
      </c>
      <c r="J197" s="83" t="str">
        <f ca="1" t="array" ref="J197">IFERROR(INDEX(MASTER!B:B,MATCH(G197,MASTER!A:A,0))/100," ")</f>
        <v> </v>
      </c>
      <c r="K197" s="67">
        <f ca="1" t="shared" si="3"/>
        <v>0</v>
      </c>
      <c r="L197" s="67" t="str">
        <f ca="1" t="shared" si="4"/>
        <v>1900 - WEEK 00</v>
      </c>
      <c r="M197" s="67" t="str">
        <f ca="1" t="shared" si="5"/>
        <v>1900 - MONTH 01</v>
      </c>
      <c r="N197" s="83" t="str">
        <f ca="1" t="shared" ref="N197:O197" si="205">IFERROR(AVERAGEIF(L:L,L197,$J:$J)," ")</f>
        <v> </v>
      </c>
      <c r="O197" s="83" t="str">
        <f ca="1" t="shared" si="205"/>
        <v> 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2">
        <f ca="1" t="shared" si="0"/>
        <v>6</v>
      </c>
      <c r="F198" s="67" t="str">
        <f ca="1">IF(ISBLANK(A198)," ",INDIRECT(ADDRESS(1,5+MOD(ROW()-2,COUNTA('Form Responses 1'!$1:$1)-4),,TRUE,"Form Responses 1")))</f>
        <v>Lantai 1 [Ruang Tamu]</v>
      </c>
      <c r="G198" s="67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Lantai 1</v>
      </c>
      <c r="I198" s="83" t="str">
        <f ca="1" t="shared" si="2"/>
        <v>CLEANING SERVICE</v>
      </c>
      <c r="J198" s="83" t="str">
        <f ca="1" t="array" ref="J198">IFERROR(INDEX(MASTER!B:B,MATCH(G198,MASTER!A:A,0))/100," ")</f>
        <v> </v>
      </c>
      <c r="K198" s="67">
        <f ca="1" t="shared" si="3"/>
        <v>0</v>
      </c>
      <c r="L198" s="67" t="str">
        <f ca="1" t="shared" si="4"/>
        <v>1900 - WEEK 00</v>
      </c>
      <c r="M198" s="67" t="str">
        <f ca="1" t="shared" si="5"/>
        <v>1900 - MONTH 01</v>
      </c>
      <c r="N198" s="83" t="str">
        <f ca="1" t="shared" ref="N198:O198" si="206">IFERROR(AVERAGEIF(L:L,L198,$J:$J)," ")</f>
        <v> </v>
      </c>
      <c r="O198" s="83" t="str">
        <f ca="1" t="shared" si="206"/>
        <v> 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2">
        <f ca="1" t="shared" si="0"/>
        <v>6</v>
      </c>
      <c r="F199" s="67" t="str">
        <f ca="1">IF(ISBLANK(A199)," ",INDIRECT(ADDRESS(1,5+MOD(ROW()-2,COUNTA('Form Responses 1'!$1:$1)-4),,TRUE,"Form Responses 1")))</f>
        <v>Lantai 1 [Toilet Pria / Wanita]</v>
      </c>
      <c r="G199" s="67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Lantai 1</v>
      </c>
      <c r="I199" s="83" t="str">
        <f ca="1" t="shared" si="2"/>
        <v>CLEANING SERVICE</v>
      </c>
      <c r="J199" s="83" t="str">
        <f ca="1" t="array" ref="J199">IFERROR(INDEX(MASTER!B:B,MATCH(G199,MASTER!A:A,0))/100," ")</f>
        <v> </v>
      </c>
      <c r="K199" s="67">
        <f ca="1" t="shared" si="3"/>
        <v>0</v>
      </c>
      <c r="L199" s="67" t="str">
        <f ca="1" t="shared" si="4"/>
        <v>1900 - WEEK 00</v>
      </c>
      <c r="M199" s="67" t="str">
        <f ca="1" t="shared" si="5"/>
        <v>1900 - MONTH 01</v>
      </c>
      <c r="N199" s="83" t="str">
        <f ca="1" t="shared" ref="N199:O199" si="207">IFERROR(AVERAGEIF(L:L,L199,$J:$J)," ")</f>
        <v> </v>
      </c>
      <c r="O199" s="83" t="str">
        <f ca="1" t="shared" si="207"/>
        <v> 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2">
        <f ca="1" t="shared" si="0"/>
        <v>6</v>
      </c>
      <c r="F200" s="67" t="str">
        <f ca="1">IF(ISBLANK(A200)," ",INDIRECT(ADDRESS(1,5+MOD(ROW()-2,COUNTA('Form Responses 1'!$1:$1)-4),,TRUE,"Form Responses 1")))</f>
        <v>Halaman [Taman ]</v>
      </c>
      <c r="G200" s="67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Halaman</v>
      </c>
      <c r="I200" s="83" t="str">
        <f ca="1" t="shared" si="2"/>
        <v>CLEANING SERVICE</v>
      </c>
      <c r="J200" s="83" t="str">
        <f ca="1" t="array" ref="J200">IFERROR(INDEX(MASTER!B:B,MATCH(G200,MASTER!A:A,0))/100," ")</f>
        <v> </v>
      </c>
      <c r="K200" s="67">
        <f ca="1" t="shared" si="3"/>
        <v>0</v>
      </c>
      <c r="L200" s="67" t="str">
        <f ca="1" t="shared" si="4"/>
        <v>1900 - WEEK 00</v>
      </c>
      <c r="M200" s="67" t="str">
        <f ca="1" t="shared" si="5"/>
        <v>1900 - MONTH 01</v>
      </c>
      <c r="N200" s="83" t="str">
        <f ca="1" t="shared" ref="N200:O200" si="208">IFERROR(AVERAGEIF(L:L,L200,$J:$J)," ")</f>
        <v> </v>
      </c>
      <c r="O200" s="83" t="str">
        <f ca="1" t="shared" si="208"/>
        <v> 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2">
        <f ca="1" t="shared" si="0"/>
        <v>6</v>
      </c>
      <c r="F201" s="67" t="str">
        <f ca="1">IF(ISBLANK(A201)," ",INDIRECT(ADDRESS(1,5+MOD(ROW()-2,COUNTA('Form Responses 1'!$1:$1)-4),,TRUE,"Form Responses 1")))</f>
        <v>Halaman [Halaman Utama Depan]</v>
      </c>
      <c r="G201" s="67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Halaman</v>
      </c>
      <c r="I201" s="83" t="str">
        <f ca="1" t="shared" si="2"/>
        <v>CLEANING SERVICE</v>
      </c>
      <c r="J201" s="83" t="str">
        <f ca="1" t="array" ref="J201">IFERROR(INDEX(MASTER!B:B,MATCH(G201,MASTER!A:A,0))/100," ")</f>
        <v> </v>
      </c>
      <c r="K201" s="67">
        <f ca="1" t="shared" si="3"/>
        <v>0</v>
      </c>
      <c r="L201" s="67" t="str">
        <f ca="1" t="shared" si="4"/>
        <v>1900 - WEEK 00</v>
      </c>
      <c r="M201" s="67" t="str">
        <f ca="1" t="shared" si="5"/>
        <v>1900 - MONTH 01</v>
      </c>
      <c r="N201" s="83" t="str">
        <f ca="1" t="shared" ref="N201:O201" si="209">IFERROR(AVERAGEIF(L:L,L201,$J:$J)," ")</f>
        <v> </v>
      </c>
      <c r="O201" s="83" t="str">
        <f ca="1" t="shared" si="209"/>
        <v> 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2">
        <f ca="1" t="shared" si="0"/>
        <v>6</v>
      </c>
      <c r="F202" s="67" t="str">
        <f ca="1">IF(ISBLANK(A202)," ",INDIRECT(ADDRESS(1,5+MOD(ROW()-2,COUNTA('Form Responses 1'!$1:$1)-4),,TRUE,"Form Responses 1")))</f>
        <v>Halaman [Halaman Samping Dan Belakang]</v>
      </c>
      <c r="G202" s="67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Halaman</v>
      </c>
      <c r="I202" s="83" t="str">
        <f ca="1" t="shared" si="2"/>
        <v>CLEANING SERVICE</v>
      </c>
      <c r="J202" s="83" t="str">
        <f ca="1" t="array" ref="J202">IFERROR(INDEX(MASTER!B:B,MATCH(G202,MASTER!A:A,0))/100," ")</f>
        <v> </v>
      </c>
      <c r="K202" s="67">
        <f ca="1" t="shared" si="3"/>
        <v>0</v>
      </c>
      <c r="L202" s="67" t="str">
        <f ca="1" t="shared" si="4"/>
        <v>1900 - WEEK 00</v>
      </c>
      <c r="M202" s="67" t="str">
        <f ca="1" t="shared" si="5"/>
        <v>1900 - MONTH 01</v>
      </c>
      <c r="N202" s="83" t="str">
        <f ca="1" t="shared" ref="N202:O202" si="210">IFERROR(AVERAGEIF(L:L,L202,$J:$J)," ")</f>
        <v> </v>
      </c>
      <c r="O202" s="83" t="str">
        <f ca="1" t="shared" si="210"/>
        <v> 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2">
        <f ca="1" t="shared" si="0"/>
        <v>6</v>
      </c>
      <c r="F203" s="67" t="str">
        <f ca="1">IF(ISBLANK(A203)," ",INDIRECT(ADDRESS(1,5+MOD(ROW()-2,COUNTA('Form Responses 1'!$1:$1)-4),,TRUE,"Form Responses 1")))</f>
        <v>Halaman [Tps]</v>
      </c>
      <c r="G203" s="67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Halaman</v>
      </c>
      <c r="I203" s="83" t="str">
        <f ca="1" t="shared" si="2"/>
        <v>CLEANING SERVICE</v>
      </c>
      <c r="J203" s="83" t="str">
        <f ca="1" t="array" ref="J203">IFERROR(INDEX(MASTER!B:B,MATCH(G203,MASTER!A:A,0))/100," ")</f>
        <v> </v>
      </c>
      <c r="K203" s="67">
        <f ca="1" t="shared" si="3"/>
        <v>0</v>
      </c>
      <c r="L203" s="67" t="str">
        <f ca="1" t="shared" si="4"/>
        <v>1900 - WEEK 00</v>
      </c>
      <c r="M203" s="67" t="str">
        <f ca="1" t="shared" si="5"/>
        <v>1900 - MONTH 01</v>
      </c>
      <c r="N203" s="83" t="str">
        <f ca="1" t="shared" ref="N203:O203" si="211">IFERROR(AVERAGEIF(L:L,L203,$J:$J)," ")</f>
        <v> </v>
      </c>
      <c r="O203" s="83" t="str">
        <f ca="1" t="shared" si="211"/>
        <v> 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2">
        <f ca="1" t="shared" si="0"/>
        <v>6</v>
      </c>
      <c r="F204" s="67" t="str">
        <f ca="1">IF(ISBLANK(A204)," ",INDIRECT(ADDRESS(1,5+MOD(ROW()-2,COUNTA('Form Responses 1'!$1:$1)-4),,TRUE,"Form Responses 1")))</f>
        <v>Wisma [Koridor ]</v>
      </c>
      <c r="G204" s="67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Wisma</v>
      </c>
      <c r="I204" s="83" t="str">
        <f ca="1" t="shared" si="2"/>
        <v>CLEANING SERVICE</v>
      </c>
      <c r="J204" s="83" t="str">
        <f ca="1" t="array" ref="J204">IFERROR(INDEX(MASTER!B:B,MATCH(G204,MASTER!A:A,0))/100," ")</f>
        <v> </v>
      </c>
      <c r="K204" s="67">
        <f ca="1" t="shared" si="3"/>
        <v>0</v>
      </c>
      <c r="L204" s="67" t="str">
        <f ca="1" t="shared" si="4"/>
        <v>1900 - WEEK 00</v>
      </c>
      <c r="M204" s="67" t="str">
        <f ca="1" t="shared" si="5"/>
        <v>1900 - MONTH 01</v>
      </c>
      <c r="N204" s="83" t="str">
        <f ca="1" t="shared" ref="N204:O204" si="212">IFERROR(AVERAGEIF(L:L,L204,$J:$J)," ")</f>
        <v> </v>
      </c>
      <c r="O204" s="83" t="str">
        <f ca="1" t="shared" si="212"/>
        <v> 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2">
        <f ca="1" t="shared" si="0"/>
        <v>6</v>
      </c>
      <c r="F205" s="67" t="str">
        <f ca="1">IF(ISBLANK(A205)," ",INDIRECT(ADDRESS(1,5+MOD(ROW()-2,COUNTA('Form Responses 1'!$1:$1)-4),,TRUE,"Form Responses 1")))</f>
        <v>Wisma [Ruang Rapat/Pendopo]</v>
      </c>
      <c r="G205" s="67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Wisma</v>
      </c>
      <c r="I205" s="83" t="str">
        <f ca="1" t="shared" si="2"/>
        <v>CLEANING SERVICE</v>
      </c>
      <c r="J205" s="83" t="str">
        <f ca="1" t="array" ref="J205">IFERROR(INDEX(MASTER!B:B,MATCH(G205,MASTER!A:A,0))/100," ")</f>
        <v> </v>
      </c>
      <c r="K205" s="67">
        <f ca="1" t="shared" si="3"/>
        <v>0</v>
      </c>
      <c r="L205" s="67" t="str">
        <f ca="1" t="shared" si="4"/>
        <v>1900 - WEEK 00</v>
      </c>
      <c r="M205" s="67" t="str">
        <f ca="1" t="shared" si="5"/>
        <v>1900 - MONTH 01</v>
      </c>
      <c r="N205" s="83" t="str">
        <f ca="1" t="shared" ref="N205:O205" si="213">IFERROR(AVERAGEIF(L:L,L205,$J:$J)," ")</f>
        <v> </v>
      </c>
      <c r="O205" s="83" t="str">
        <f ca="1" t="shared" si="213"/>
        <v> 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2">
        <f ca="1" t="shared" si="0"/>
        <v>6</v>
      </c>
      <c r="F206" s="67" t="str">
        <f ca="1">IF(ISBLANK(A206)," ",INDIRECT(ADDRESS(1,5+MOD(ROW()-2,COUNTA('Form Responses 1'!$1:$1)-4),,TRUE,"Form Responses 1")))</f>
        <v>Wisma [Gudang]</v>
      </c>
      <c r="G206" s="67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Wisma</v>
      </c>
      <c r="I206" s="83" t="str">
        <f ca="1" t="shared" si="2"/>
        <v>CLEANING SERVICE</v>
      </c>
      <c r="J206" s="83" t="str">
        <f ca="1" t="array" ref="J206">IFERROR(INDEX(MASTER!B:B,MATCH(G206,MASTER!A:A,0))/100," ")</f>
        <v> </v>
      </c>
      <c r="K206" s="67">
        <f ca="1" t="shared" si="3"/>
        <v>0</v>
      </c>
      <c r="L206" s="67" t="str">
        <f ca="1" t="shared" si="4"/>
        <v>1900 - WEEK 00</v>
      </c>
      <c r="M206" s="67" t="str">
        <f ca="1" t="shared" si="5"/>
        <v>1900 - MONTH 01</v>
      </c>
      <c r="N206" s="83" t="str">
        <f ca="1" t="shared" ref="N206:O206" si="214">IFERROR(AVERAGEIF(L:L,L206,$J:$J)," ")</f>
        <v> </v>
      </c>
      <c r="O206" s="83" t="str">
        <f ca="1" t="shared" si="214"/>
        <v> 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2">
        <f ca="1" t="shared" si="0"/>
        <v>6</v>
      </c>
      <c r="F207" s="67" t="str">
        <f ca="1">IF(ISBLANK(A207)," ",INDIRECT(ADDRESS(1,5+MOD(ROW()-2,COUNTA('Form Responses 1'!$1:$1)-4),,TRUE,"Form Responses 1")))</f>
        <v>Wisma [Ruang Genset]</v>
      </c>
      <c r="G207" s="67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Wisma</v>
      </c>
      <c r="I207" s="83" t="str">
        <f ca="1" t="shared" si="2"/>
        <v>CLEANING SERVICE</v>
      </c>
      <c r="J207" s="83" t="str">
        <f ca="1" t="array" ref="J207">IFERROR(INDEX(MASTER!B:B,MATCH(G207,MASTER!A:A,0))/100," ")</f>
        <v> </v>
      </c>
      <c r="K207" s="67">
        <f ca="1" t="shared" si="3"/>
        <v>0</v>
      </c>
      <c r="L207" s="67" t="str">
        <f ca="1" t="shared" si="4"/>
        <v>1900 - WEEK 00</v>
      </c>
      <c r="M207" s="67" t="str">
        <f ca="1" t="shared" si="5"/>
        <v>1900 - MONTH 01</v>
      </c>
      <c r="N207" s="83" t="str">
        <f ca="1" t="shared" ref="N207:O207" si="215">IFERROR(AVERAGEIF(L:L,L207,$J:$J)," ")</f>
        <v> </v>
      </c>
      <c r="O207" s="83" t="str">
        <f ca="1" t="shared" si="215"/>
        <v> 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2">
        <f ca="1" t="shared" si="0"/>
        <v>6</v>
      </c>
      <c r="F208" s="67" t="str">
        <f ca="1">IF(ISBLANK(A208)," ",INDIRECT(ADDRESS(1,5+MOD(ROW()-2,COUNTA('Form Responses 1'!$1:$1)-4),,TRUE,"Form Responses 1")))</f>
        <v>Wisma [Ruang Alat Meteorologi]</v>
      </c>
      <c r="G208" s="67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Wisma</v>
      </c>
      <c r="I208" s="83" t="str">
        <f ca="1" t="shared" si="2"/>
        <v>CLEANING SERVICE</v>
      </c>
      <c r="J208" s="83" t="str">
        <f ca="1" t="array" ref="J208">IFERROR(INDEX(MASTER!B:B,MATCH(G208,MASTER!A:A,0))/100," ")</f>
        <v> </v>
      </c>
      <c r="K208" s="67">
        <f ca="1" t="shared" si="3"/>
        <v>0</v>
      </c>
      <c r="L208" s="67" t="str">
        <f ca="1" t="shared" si="4"/>
        <v>1900 - WEEK 00</v>
      </c>
      <c r="M208" s="67" t="str">
        <f ca="1" t="shared" si="5"/>
        <v>1900 - MONTH 01</v>
      </c>
      <c r="N208" s="83" t="str">
        <f ca="1" t="shared" ref="N208:O208" si="216">IFERROR(AVERAGEIF(L:L,L208,$J:$J)," ")</f>
        <v> </v>
      </c>
      <c r="O208" s="83" t="str">
        <f ca="1" t="shared" si="216"/>
        <v> 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2">
        <f ca="1" t="shared" si="0"/>
        <v>6</v>
      </c>
      <c r="F209" s="67" t="str">
        <f ca="1">IF(ISBLANK(A209)," ",INDIRECT(ADDRESS(1,5+MOD(ROW()-2,COUNTA('Form Responses 1'!$1:$1)-4),,TRUE,"Form Responses 1")))</f>
        <v>Wisma [Ruang Kerja]</v>
      </c>
      <c r="G209" s="67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Wisma</v>
      </c>
      <c r="I209" s="83" t="str">
        <f ca="1" t="shared" si="2"/>
        <v>CLEANING SERVICE</v>
      </c>
      <c r="J209" s="83" t="str">
        <f ca="1" t="array" ref="J209">IFERROR(INDEX(MASTER!B:B,MATCH(G209,MASTER!A:A,0))/100," ")</f>
        <v> </v>
      </c>
      <c r="K209" s="67">
        <f ca="1" t="shared" si="3"/>
        <v>0</v>
      </c>
      <c r="L209" s="67" t="str">
        <f ca="1" t="shared" si="4"/>
        <v>1900 - WEEK 00</v>
      </c>
      <c r="M209" s="67" t="str">
        <f ca="1" t="shared" si="5"/>
        <v>1900 - MONTH 01</v>
      </c>
      <c r="N209" s="83" t="str">
        <f ca="1" t="shared" ref="N209:O209" si="217">IFERROR(AVERAGEIF(L:L,L209,$J:$J)," ")</f>
        <v> </v>
      </c>
      <c r="O209" s="83" t="str">
        <f ca="1" t="shared" si="217"/>
        <v> 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2">
        <f ca="1" t="shared" si="0"/>
        <v>6</v>
      </c>
      <c r="F210" s="67" t="str">
        <f ca="1">IF(ISBLANK(A210)," ",INDIRECT(ADDRESS(1,5+MOD(ROW()-2,COUNTA('Form Responses 1'!$1:$1)-4),,TRUE,"Form Responses 1")))</f>
        <v>Wisma [Pantry]</v>
      </c>
      <c r="G210" s="67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Wisma</v>
      </c>
      <c r="I210" s="83" t="str">
        <f ca="1" t="shared" si="2"/>
        <v>CLEANING SERVICE</v>
      </c>
      <c r="J210" s="83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3" t="str">
        <f ca="1" t="shared" ref="N210:O210" si="218">IFERROR(AVERAGEIF(L:L,L210,$J:$J)," ")</f>
        <v> </v>
      </c>
      <c r="O210" s="83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2">
        <f ca="1" t="shared" si="0"/>
        <v>6</v>
      </c>
      <c r="F211" s="67" t="str">
        <f ca="1">IF(ISBLANK(A211)," ",INDIRECT(ADDRESS(1,5+MOD(ROW()-2,COUNTA('Form Responses 1'!$1:$1)-4),,TRUE,"Form Responses 1")))</f>
        <v>Wisma [Musholla]</v>
      </c>
      <c r="G211" s="67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Wisma</v>
      </c>
      <c r="I211" s="83" t="str">
        <f ca="1" t="shared" si="2"/>
        <v>CLEANING SERVICE</v>
      </c>
      <c r="J211" s="83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3" t="str">
        <f ca="1" t="shared" ref="N211:O211" si="219">IFERROR(AVERAGEIF(L:L,L211,$J:$J)," ")</f>
        <v> </v>
      </c>
      <c r="O211" s="83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2">
        <f ca="1" t="shared" si="0"/>
        <v>6</v>
      </c>
      <c r="F212" s="67" t="str">
        <f ca="1">IF(ISBLANK(A212)," ",INDIRECT(ADDRESS(1,5+MOD(ROW()-2,COUNTA('Form Responses 1'!$1:$1)-4),,TRUE,"Form Responses 1")))</f>
        <v>Wisma [Toilet Pria / Wanita]</v>
      </c>
      <c r="G212" s="67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Wisma</v>
      </c>
      <c r="I212" s="83" t="str">
        <f ca="1" t="shared" si="2"/>
        <v>CLEANING SERVICE</v>
      </c>
      <c r="J212" s="83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3" t="str">
        <f ca="1" t="shared" ref="N212:O212" si="220">IFERROR(AVERAGEIF(L:L,L212,$J:$J)," ")</f>
        <v> </v>
      </c>
      <c r="O212" s="83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2">
        <f ca="1" t="shared" si="0"/>
        <v>6</v>
      </c>
      <c r="F213" s="67" t="str">
        <f ca="1">IF(ISBLANK(A213)," ",INDIRECT(ADDRESS(1,5+MOD(ROW()-2,COUNTA('Form Responses 1'!$1:$1)-4),,TRUE,"Form Responses 1")))</f>
        <v>Halaman Wisma [Taman ]</v>
      </c>
      <c r="G213" s="67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Halaman Wisma</v>
      </c>
      <c r="I213" s="83" t="str">
        <f ca="1" t="shared" si="2"/>
        <v>CLEANING SERVICE</v>
      </c>
      <c r="J213" s="83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3" t="str">
        <f ca="1" t="shared" ref="N213:O213" si="221">IFERROR(AVERAGEIF(L:L,L213,$J:$J)," ")</f>
        <v> </v>
      </c>
      <c r="O213" s="83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2">
        <f ca="1" t="shared" si="0"/>
        <v>6</v>
      </c>
      <c r="F214" s="67" t="str">
        <f ca="1">IF(ISBLANK(A214)," ",INDIRECT(ADDRESS(1,5+MOD(ROW()-2,COUNTA('Form Responses 1'!$1:$1)-4),,TRUE,"Form Responses 1")))</f>
        <v>Halaman Wisma [Pos Satpam]</v>
      </c>
      <c r="G214" s="67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Halaman Wisma</v>
      </c>
      <c r="I214" s="83" t="str">
        <f ca="1" t="shared" si="2"/>
        <v>CLEANING SERVICE</v>
      </c>
      <c r="J214" s="83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3" t="str">
        <f ca="1" t="shared" ref="N214:O214" si="222">IFERROR(AVERAGEIF(L:L,L214,$J:$J)," ")</f>
        <v> </v>
      </c>
      <c r="O214" s="83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2">
        <f ca="1" t="shared" si="0"/>
        <v>6</v>
      </c>
      <c r="F215" s="67" t="str">
        <f ca="1">IF(ISBLANK(A215)," ",INDIRECT(ADDRESS(1,5+MOD(ROW()-2,COUNTA('Form Responses 1'!$1:$1)-4),,TRUE,"Form Responses 1")))</f>
        <v>Halaman Wisma [Halaman Utama Depan]</v>
      </c>
      <c r="G215" s="67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Halaman Wisma</v>
      </c>
      <c r="I215" s="83" t="str">
        <f ca="1" t="shared" si="2"/>
        <v>CLEANING SERVICE</v>
      </c>
      <c r="J215" s="83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3" t="str">
        <f ca="1" t="shared" ref="N215:O215" si="223">IFERROR(AVERAGEIF(L:L,L215,$J:$J)," ")</f>
        <v> </v>
      </c>
      <c r="O215" s="83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2">
        <f ca="1" t="shared" si="0"/>
        <v>6</v>
      </c>
      <c r="F216" s="67" t="str">
        <f ca="1">IF(ISBLANK(A216)," ",INDIRECT(ADDRESS(1,5+MOD(ROW()-2,COUNTA('Form Responses 1'!$1:$1)-4),,TRUE,"Form Responses 1")))</f>
        <v>Halaman Wisma [Halaman Samping Dan Belakang]</v>
      </c>
      <c r="G216" s="67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Halaman Wisma</v>
      </c>
      <c r="I216" s="83" t="str">
        <f ca="1" t="shared" si="2"/>
        <v>CLEANING SERVICE</v>
      </c>
      <c r="J216" s="83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3" t="str">
        <f ca="1" t="shared" ref="N216:O216" si="224">IFERROR(AVERAGEIF(L:L,L216,$J:$J)," ")</f>
        <v> </v>
      </c>
      <c r="O216" s="83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2">
        <f ca="1" t="shared" si="0"/>
        <v>6</v>
      </c>
      <c r="F217" s="67" t="str">
        <f ca="1">IF(ISBLANK(A217)," ",INDIRECT(ADDRESS(1,5+MOD(ROW()-2,COUNTA('Form Responses 1'!$1:$1)-4),,TRUE,"Form Responses 1")))</f>
        <v>Halaman Wisma [Tps]</v>
      </c>
      <c r="G217" s="67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Halaman Wisma</v>
      </c>
      <c r="I217" s="83" t="str">
        <f ca="1" t="shared" si="2"/>
        <v>CLEANING SERVICE</v>
      </c>
      <c r="J217" s="83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3" t="str">
        <f ca="1" t="shared" ref="N217:O217" si="225">IFERROR(AVERAGEIF(L:L,L217,$J:$J)," ")</f>
        <v> </v>
      </c>
      <c r="O217" s="83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2">
        <f ca="1" t="shared" si="0"/>
        <v>6</v>
      </c>
      <c r="F218" s="67" t="str">
        <f ca="1">IF(ISBLANK(A218)," ",INDIRECT(ADDRESS(1,5+MOD(ROW()-2,COUNTA('Form Responses 1'!$1:$1)-4),,TRUE,"Form Responses 1")))</f>
        <v>Security [Security Functions]</v>
      </c>
      <c r="G218" s="67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Security</v>
      </c>
      <c r="I218" s="83" t="str">
        <f ca="1" t="shared" si="2"/>
        <v>SECURITY SERVICE</v>
      </c>
      <c r="J218" s="83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3" t="str">
        <f ca="1" t="shared" ref="N218:O218" si="226">IFERROR(AVERAGEIF(L:L,L218,$J:$J)," ")</f>
        <v> </v>
      </c>
      <c r="O218" s="83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2">
        <f ca="1" t="shared" si="0"/>
        <v>6</v>
      </c>
      <c r="F219" s="67" t="str">
        <f ca="1">IF(ISBLANK(A219)," ",INDIRECT(ADDRESS(1,5+MOD(ROW()-2,COUNTA('Form Responses 1'!$1:$1)-4),,TRUE,"Form Responses 1")))</f>
        <v>Lantai 1 [Pantry ]</v>
      </c>
      <c r="G219" s="67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Lantai 1</v>
      </c>
      <c r="I219" s="83" t="str">
        <f ca="1" t="shared" si="2"/>
        <v>CLEANING SERVICE</v>
      </c>
      <c r="J219" s="83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3" t="str">
        <f ca="1" t="shared" ref="N219:O219" si="227">IFERROR(AVERAGEIF(L:L,L219,$J:$J)," ")</f>
        <v> </v>
      </c>
      <c r="O219" s="83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2">
        <f ca="1" t="shared" si="0"/>
        <v>6</v>
      </c>
      <c r="F220" s="67" t="str">
        <f ca="1">IF(ISBLANK(A220)," ",INDIRECT(ADDRESS(1,5+MOD(ROW()-2,COUNTA('Form Responses 1'!$1:$1)-4),,TRUE,"Form Responses 1")))</f>
        <v>Lantai 1 [Kamar Depan]</v>
      </c>
      <c r="G220" s="67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Lantai 1</v>
      </c>
      <c r="I220" s="83" t="str">
        <f ca="1" t="shared" si="2"/>
        <v>CLEANING SERVICE</v>
      </c>
      <c r="J220" s="83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3" t="str">
        <f ca="1" t="shared" ref="N220:O220" si="228">IFERROR(AVERAGEIF(L:L,L220,$J:$J)," ")</f>
        <v> </v>
      </c>
      <c r="O220" s="83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2">
        <f ca="1" t="shared" si="0"/>
        <v>6</v>
      </c>
      <c r="F221" s="67" t="str">
        <f ca="1">IF(ISBLANK(A221)," ",INDIRECT(ADDRESS(1,5+MOD(ROW()-2,COUNTA('Form Responses 1'!$1:$1)-4),,TRUE,"Form Responses 1")))</f>
        <v>Lantai 1 [Kamar Belakang]</v>
      </c>
      <c r="G221" s="67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Lantai 1</v>
      </c>
      <c r="I221" s="83" t="str">
        <f ca="1" t="shared" si="2"/>
        <v>CLEANING SERVICE</v>
      </c>
      <c r="J221" s="83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3" t="str">
        <f ca="1" t="shared" ref="N221:O221" si="229">IFERROR(AVERAGEIF(L:L,L221,$J:$J)," ")</f>
        <v> </v>
      </c>
      <c r="O221" s="83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2">
        <f ca="1" t="shared" si="0"/>
        <v>6</v>
      </c>
      <c r="F222" s="67" t="str">
        <f ca="1">IF(ISBLANK(A222)," ",INDIRECT(ADDRESS(1,5+MOD(ROW()-2,COUNTA('Form Responses 1'!$1:$1)-4),,TRUE,"Form Responses 1")))</f>
        <v>Lantai 1 [Ruang Tamu]</v>
      </c>
      <c r="G222" s="67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Lantai 1</v>
      </c>
      <c r="I222" s="83" t="str">
        <f ca="1" t="shared" si="2"/>
        <v>CLEANING SERVICE</v>
      </c>
      <c r="J222" s="83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3" t="str">
        <f ca="1" t="shared" ref="N222:O222" si="230">IFERROR(AVERAGEIF(L:L,L222,$J:$J)," ")</f>
        <v> </v>
      </c>
      <c r="O222" s="83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2">
        <f ca="1" t="shared" si="0"/>
        <v>6</v>
      </c>
      <c r="F223" s="67" t="str">
        <f ca="1">IF(ISBLANK(A223)," ",INDIRECT(ADDRESS(1,5+MOD(ROW()-2,COUNTA('Form Responses 1'!$1:$1)-4),,TRUE,"Form Responses 1")))</f>
        <v>Lantai 1 [Toilet Pria / Wanita]</v>
      </c>
      <c r="G223" s="67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Lantai 1</v>
      </c>
      <c r="I223" s="83" t="str">
        <f ca="1" t="shared" si="2"/>
        <v>CLEANING SERVICE</v>
      </c>
      <c r="J223" s="83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3" t="str">
        <f ca="1" t="shared" ref="N223:O223" si="231">IFERROR(AVERAGEIF(L:L,L223,$J:$J)," ")</f>
        <v> </v>
      </c>
      <c r="O223" s="83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2">
        <f ca="1" t="shared" si="0"/>
        <v>6</v>
      </c>
      <c r="F224" s="67" t="str">
        <f ca="1">IF(ISBLANK(A224)," ",INDIRECT(ADDRESS(1,5+MOD(ROW()-2,COUNTA('Form Responses 1'!$1:$1)-4),,TRUE,"Form Responses 1")))</f>
        <v>Halaman [Taman ]</v>
      </c>
      <c r="G224" s="67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Halaman</v>
      </c>
      <c r="I224" s="83" t="str">
        <f ca="1" t="shared" si="2"/>
        <v>CLEANING SERVICE</v>
      </c>
      <c r="J224" s="83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3" t="str">
        <f ca="1" t="shared" ref="N224:O224" si="232">IFERROR(AVERAGEIF(L:L,L224,$J:$J)," ")</f>
        <v> </v>
      </c>
      <c r="O224" s="83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2">
        <f ca="1" t="shared" si="0"/>
        <v>6</v>
      </c>
      <c r="F225" s="67" t="str">
        <f ca="1">IF(ISBLANK(A225)," ",INDIRECT(ADDRESS(1,5+MOD(ROW()-2,COUNTA('Form Responses 1'!$1:$1)-4),,TRUE,"Form Responses 1")))</f>
        <v>Halaman [Halaman Utama Depan]</v>
      </c>
      <c r="G225" s="67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Halaman</v>
      </c>
      <c r="I225" s="83" t="str">
        <f ca="1" t="shared" si="2"/>
        <v>CLEANING SERVICE</v>
      </c>
      <c r="J225" s="83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3" t="str">
        <f ca="1" t="shared" ref="N225:O225" si="233">IFERROR(AVERAGEIF(L:L,L225,$J:$J)," ")</f>
        <v> </v>
      </c>
      <c r="O225" s="83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2">
        <f ca="1" t="shared" si="0"/>
        <v>6</v>
      </c>
      <c r="F226" s="67" t="str">
        <f ca="1">IF(ISBLANK(A226)," ",INDIRECT(ADDRESS(1,5+MOD(ROW()-2,COUNTA('Form Responses 1'!$1:$1)-4),,TRUE,"Form Responses 1")))</f>
        <v>Halaman [Halaman Samping Dan Belakang]</v>
      </c>
      <c r="G226" s="67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Halaman</v>
      </c>
      <c r="I226" s="83" t="str">
        <f ca="1" t="shared" si="2"/>
        <v>CLEANING SERVICE</v>
      </c>
      <c r="J226" s="83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3" t="str">
        <f ca="1" t="shared" ref="N226:O226" si="234">IFERROR(AVERAGEIF(L:L,L226,$J:$J)," ")</f>
        <v> </v>
      </c>
      <c r="O226" s="83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2">
        <f ca="1" t="shared" si="0"/>
        <v>6</v>
      </c>
      <c r="F227" s="67" t="str">
        <f ca="1">IF(ISBLANK(A227)," ",INDIRECT(ADDRESS(1,5+MOD(ROW()-2,COUNTA('Form Responses 1'!$1:$1)-4),,TRUE,"Form Responses 1")))</f>
        <v>Halaman [Tps]</v>
      </c>
      <c r="G227" s="67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Halaman</v>
      </c>
      <c r="I227" s="83" t="str">
        <f ca="1" t="shared" si="2"/>
        <v>CLEANING SERVICE</v>
      </c>
      <c r="J227" s="83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3" t="str">
        <f ca="1" t="shared" ref="N227:O227" si="235">IFERROR(AVERAGEIF(L:L,L227,$J:$J)," ")</f>
        <v> </v>
      </c>
      <c r="O227" s="83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2">
        <f ca="1" t="shared" si="0"/>
        <v>6</v>
      </c>
      <c r="F228" s="67" t="str">
        <f ca="1">IF(ISBLANK(A228)," ",INDIRECT(ADDRESS(1,5+MOD(ROW()-2,COUNTA('Form Responses 1'!$1:$1)-4),,TRUE,"Form Responses 1")))</f>
        <v>Wisma [Koridor ]</v>
      </c>
      <c r="G228" s="67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Wisma</v>
      </c>
      <c r="I228" s="83" t="str">
        <f ca="1" t="shared" si="2"/>
        <v>CLEANING SERVICE</v>
      </c>
      <c r="J228" s="83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3" t="str">
        <f ca="1" t="shared" ref="N228:O228" si="236">IFERROR(AVERAGEIF(L:L,L228,$J:$J)," ")</f>
        <v> </v>
      </c>
      <c r="O228" s="83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2">
        <f ca="1" t="shared" si="0"/>
        <v>6</v>
      </c>
      <c r="F229" s="67" t="str">
        <f ca="1">IF(ISBLANK(A229)," ",INDIRECT(ADDRESS(1,5+MOD(ROW()-2,COUNTA('Form Responses 1'!$1:$1)-4),,TRUE,"Form Responses 1")))</f>
        <v>Wisma [Ruang Rapat/Pendopo]</v>
      </c>
      <c r="G229" s="67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Wisma</v>
      </c>
      <c r="I229" s="83" t="str">
        <f ca="1" t="shared" si="2"/>
        <v>CLEANING SERVICE</v>
      </c>
      <c r="J229" s="83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3" t="str">
        <f ca="1" t="shared" ref="N229:O229" si="237">IFERROR(AVERAGEIF(L:L,L229,$J:$J)," ")</f>
        <v> </v>
      </c>
      <c r="O229" s="83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2">
        <f ca="1" t="shared" si="0"/>
        <v>6</v>
      </c>
      <c r="F230" s="67" t="str">
        <f ca="1">IF(ISBLANK(A230)," ",INDIRECT(ADDRESS(1,5+MOD(ROW()-2,COUNTA('Form Responses 1'!$1:$1)-4),,TRUE,"Form Responses 1")))</f>
        <v>Wisma [Gudang]</v>
      </c>
      <c r="G230" s="67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Wisma</v>
      </c>
      <c r="I230" s="83" t="str">
        <f ca="1" t="shared" si="2"/>
        <v>CLEANING SERVICE</v>
      </c>
      <c r="J230" s="83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3" t="str">
        <f ca="1" t="shared" ref="N230:O230" si="238">IFERROR(AVERAGEIF(L:L,L230,$J:$J)," ")</f>
        <v> </v>
      </c>
      <c r="O230" s="83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2">
        <f ca="1" t="shared" si="0"/>
        <v>6</v>
      </c>
      <c r="F231" s="67" t="str">
        <f ca="1">IF(ISBLANK(A231)," ",INDIRECT(ADDRESS(1,5+MOD(ROW()-2,COUNTA('Form Responses 1'!$1:$1)-4),,TRUE,"Form Responses 1")))</f>
        <v>Wisma [Ruang Genset]</v>
      </c>
      <c r="G231" s="67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Wisma</v>
      </c>
      <c r="I231" s="83" t="str">
        <f ca="1" t="shared" si="2"/>
        <v>CLEANING SERVICE</v>
      </c>
      <c r="J231" s="83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3" t="str">
        <f ca="1" t="shared" ref="N231:O231" si="239">IFERROR(AVERAGEIF(L:L,L231,$J:$J)," ")</f>
        <v> </v>
      </c>
      <c r="O231" s="83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2">
        <f ca="1" t="shared" si="0"/>
        <v>6</v>
      </c>
      <c r="F232" s="67" t="str">
        <f ca="1">IF(ISBLANK(A232)," ",INDIRECT(ADDRESS(1,5+MOD(ROW()-2,COUNTA('Form Responses 1'!$1:$1)-4),,TRUE,"Form Responses 1")))</f>
        <v>Wisma [Ruang Alat Meteorologi]</v>
      </c>
      <c r="G232" s="67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Wisma</v>
      </c>
      <c r="I232" s="83" t="str">
        <f ca="1" t="shared" si="2"/>
        <v>CLEANING SERVICE</v>
      </c>
      <c r="J232" s="83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3" t="str">
        <f ca="1" t="shared" ref="N232:O232" si="240">IFERROR(AVERAGEIF(L:L,L232,$J:$J)," ")</f>
        <v> </v>
      </c>
      <c r="O232" s="83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2">
        <f ca="1" t="shared" si="0"/>
        <v>6</v>
      </c>
      <c r="F233" s="67" t="str">
        <f ca="1">IF(ISBLANK(A233)," ",INDIRECT(ADDRESS(1,5+MOD(ROW()-2,COUNTA('Form Responses 1'!$1:$1)-4),,TRUE,"Form Responses 1")))</f>
        <v>Wisma [Ruang Kerja]</v>
      </c>
      <c r="G233" s="67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Wisma</v>
      </c>
      <c r="I233" s="83" t="str">
        <f ca="1" t="shared" si="2"/>
        <v>CLEANING SERVICE</v>
      </c>
      <c r="J233" s="83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3" t="str">
        <f ca="1" t="shared" ref="N233:O233" si="241">IFERROR(AVERAGEIF(L:L,L233,$J:$J)," ")</f>
        <v> </v>
      </c>
      <c r="O233" s="83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2">
        <f ca="1" t="shared" si="0"/>
        <v>6</v>
      </c>
      <c r="F234" s="67" t="str">
        <f ca="1">IF(ISBLANK(A234)," ",INDIRECT(ADDRESS(1,5+MOD(ROW()-2,COUNTA('Form Responses 1'!$1:$1)-4),,TRUE,"Form Responses 1")))</f>
        <v>Wisma [Pantry]</v>
      </c>
      <c r="G234" s="67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Wisma</v>
      </c>
      <c r="I234" s="83" t="str">
        <f ca="1" t="shared" si="2"/>
        <v>CLEANING SERVICE</v>
      </c>
      <c r="J234" s="83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3" t="str">
        <f ca="1" t="shared" ref="N234:O234" si="242">IFERROR(AVERAGEIF(L:L,L234,$J:$J)," ")</f>
        <v> </v>
      </c>
      <c r="O234" s="83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2">
        <f ca="1" t="shared" si="0"/>
        <v>6</v>
      </c>
      <c r="F235" s="67" t="str">
        <f ca="1">IF(ISBLANK(A235)," ",INDIRECT(ADDRESS(1,5+MOD(ROW()-2,COUNTA('Form Responses 1'!$1:$1)-4),,TRUE,"Form Responses 1")))</f>
        <v>Wisma [Musholla]</v>
      </c>
      <c r="G235" s="67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Wisma</v>
      </c>
      <c r="I235" s="83" t="str">
        <f ca="1" t="shared" si="2"/>
        <v>CLEANING SERVICE</v>
      </c>
      <c r="J235" s="83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3" t="str">
        <f ca="1" t="shared" ref="N235:O235" si="243">IFERROR(AVERAGEIF(L:L,L235,$J:$J)," ")</f>
        <v> </v>
      </c>
      <c r="O235" s="83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2">
        <f ca="1" t="shared" si="0"/>
        <v>6</v>
      </c>
      <c r="F236" s="67" t="str">
        <f ca="1">IF(ISBLANK(A236)," ",INDIRECT(ADDRESS(1,5+MOD(ROW()-2,COUNTA('Form Responses 1'!$1:$1)-4),,TRUE,"Form Responses 1")))</f>
        <v>Wisma [Toilet Pria / Wanita]</v>
      </c>
      <c r="G236" s="67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Wisma</v>
      </c>
      <c r="I236" s="83" t="str">
        <f ca="1" t="shared" si="2"/>
        <v>CLEANING SERVICE</v>
      </c>
      <c r="J236" s="83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3" t="str">
        <f ca="1" t="shared" ref="N236:O236" si="244">IFERROR(AVERAGEIF(L:L,L236,$J:$J)," ")</f>
        <v> </v>
      </c>
      <c r="O236" s="83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2">
        <f ca="1" t="shared" si="0"/>
        <v>6</v>
      </c>
      <c r="F237" s="67" t="str">
        <f ca="1">IF(ISBLANK(A237)," ",INDIRECT(ADDRESS(1,5+MOD(ROW()-2,COUNTA('Form Responses 1'!$1:$1)-4),,TRUE,"Form Responses 1")))</f>
        <v>Halaman Wisma [Taman ]</v>
      </c>
      <c r="G237" s="67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Halaman Wisma</v>
      </c>
      <c r="I237" s="83" t="str">
        <f ca="1" t="shared" si="2"/>
        <v>CLEANING SERVICE</v>
      </c>
      <c r="J237" s="83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3" t="str">
        <f ca="1" t="shared" ref="N237:O237" si="245">IFERROR(AVERAGEIF(L:L,L237,$J:$J)," ")</f>
        <v> </v>
      </c>
      <c r="O237" s="83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2">
        <f ca="1" t="shared" si="0"/>
        <v>6</v>
      </c>
      <c r="F238" s="67" t="str">
        <f ca="1">IF(ISBLANK(A238)," ",INDIRECT(ADDRESS(1,5+MOD(ROW()-2,COUNTA('Form Responses 1'!$1:$1)-4),,TRUE,"Form Responses 1")))</f>
        <v>Halaman Wisma [Pos Satpam]</v>
      </c>
      <c r="G238" s="67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Halaman Wisma</v>
      </c>
      <c r="I238" s="83" t="str">
        <f ca="1" t="shared" si="2"/>
        <v>CLEANING SERVICE</v>
      </c>
      <c r="J238" s="83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3" t="str">
        <f ca="1" t="shared" ref="N238:O238" si="246">IFERROR(AVERAGEIF(L:L,L238,$J:$J)," ")</f>
        <v> </v>
      </c>
      <c r="O238" s="83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2">
        <f ca="1" t="shared" si="0"/>
        <v>6</v>
      </c>
      <c r="F239" s="67" t="str">
        <f ca="1">IF(ISBLANK(A239)," ",INDIRECT(ADDRESS(1,5+MOD(ROW()-2,COUNTA('Form Responses 1'!$1:$1)-4),,TRUE,"Form Responses 1")))</f>
        <v>Halaman Wisma [Halaman Utama Depan]</v>
      </c>
      <c r="G239" s="67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Halaman Wisma</v>
      </c>
      <c r="I239" s="83" t="str">
        <f ca="1" t="shared" si="2"/>
        <v>CLEANING SERVICE</v>
      </c>
      <c r="J239" s="83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3" t="str">
        <f ca="1" t="shared" ref="N239:O239" si="247">IFERROR(AVERAGEIF(L:L,L239,$J:$J)," ")</f>
        <v> </v>
      </c>
      <c r="O239" s="83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2">
        <f ca="1" t="shared" si="0"/>
        <v>6</v>
      </c>
      <c r="F240" s="67" t="str">
        <f ca="1">IF(ISBLANK(A240)," ",INDIRECT(ADDRESS(1,5+MOD(ROW()-2,COUNTA('Form Responses 1'!$1:$1)-4),,TRUE,"Form Responses 1")))</f>
        <v>Halaman Wisma [Halaman Samping Dan Belakang]</v>
      </c>
      <c r="G240" s="67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Halaman Wisma</v>
      </c>
      <c r="I240" s="83" t="str">
        <f ca="1" t="shared" si="2"/>
        <v>CLEANING SERVICE</v>
      </c>
      <c r="J240" s="83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3" t="str">
        <f ca="1" t="shared" ref="N240:O240" si="248">IFERROR(AVERAGEIF(L:L,L240,$J:$J)," ")</f>
        <v> </v>
      </c>
      <c r="O240" s="83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2">
        <f ca="1" t="shared" si="0"/>
        <v>6</v>
      </c>
      <c r="F241" s="67" t="str">
        <f ca="1">IF(ISBLANK(A241)," ",INDIRECT(ADDRESS(1,5+MOD(ROW()-2,COUNTA('Form Responses 1'!$1:$1)-4),,TRUE,"Form Responses 1")))</f>
        <v>Halaman Wisma [Tps]</v>
      </c>
      <c r="G241" s="67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Halaman Wisma</v>
      </c>
      <c r="I241" s="83" t="str">
        <f ca="1" t="shared" si="2"/>
        <v>CLEANING SERVICE</v>
      </c>
      <c r="J241" s="83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3" t="str">
        <f ca="1" t="shared" ref="N241:O241" si="249">IFERROR(AVERAGEIF(L:L,L241,$J:$J)," ")</f>
        <v> </v>
      </c>
      <c r="O241" s="83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2">
        <f ca="1" t="shared" si="0"/>
        <v>6</v>
      </c>
      <c r="F242" s="67" t="str">
        <f ca="1">IF(ISBLANK(A242)," ",INDIRECT(ADDRESS(1,5+MOD(ROW()-2,COUNTA('Form Responses 1'!$1:$1)-4),,TRUE,"Form Responses 1")))</f>
        <v>Security [Security Functions]</v>
      </c>
      <c r="G242" s="67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Security</v>
      </c>
      <c r="I242" s="83" t="str">
        <f ca="1" t="shared" si="2"/>
        <v>SECURITY SERVICE</v>
      </c>
      <c r="J242" s="83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3" t="str">
        <f ca="1" t="shared" ref="N242:O242" si="250">IFERROR(AVERAGEIF(L:L,L242,$J:$J)," ")</f>
        <v> </v>
      </c>
      <c r="O242" s="83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2">
        <f ca="1" t="shared" si="0"/>
        <v>6</v>
      </c>
      <c r="F243" s="67" t="str">
        <f ca="1">IF(ISBLANK(A243)," ",INDIRECT(ADDRESS(1,5+MOD(ROW()-2,COUNTA('Form Responses 1'!$1:$1)-4),,TRUE,"Form Responses 1")))</f>
        <v>Lantai 1 [Pantry ]</v>
      </c>
      <c r="G243" s="67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Lantai 1</v>
      </c>
      <c r="I243" s="83" t="str">
        <f ca="1" t="shared" si="2"/>
        <v>CLEANING SERVICE</v>
      </c>
      <c r="J243" s="83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3" t="str">
        <f ca="1" t="shared" ref="N243:O243" si="251">IFERROR(AVERAGEIF(L:L,L243,$J:$J)," ")</f>
        <v> </v>
      </c>
      <c r="O243" s="83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2">
        <f ca="1" t="shared" si="0"/>
        <v>6</v>
      </c>
      <c r="F244" s="67" t="str">
        <f ca="1">IF(ISBLANK(A244)," ",INDIRECT(ADDRESS(1,5+MOD(ROW()-2,COUNTA('Form Responses 1'!$1:$1)-4),,TRUE,"Form Responses 1")))</f>
        <v>Lantai 1 [Kamar Depan]</v>
      </c>
      <c r="G244" s="67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Lantai 1</v>
      </c>
      <c r="I244" s="83" t="str">
        <f ca="1" t="shared" si="2"/>
        <v>CLEANING SERVICE</v>
      </c>
      <c r="J244" s="83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3" t="str">
        <f ca="1" t="shared" ref="N244:O244" si="252">IFERROR(AVERAGEIF(L:L,L244,$J:$J)," ")</f>
        <v> </v>
      </c>
      <c r="O244" s="83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2">
        <f ca="1" t="shared" si="0"/>
        <v>6</v>
      </c>
      <c r="F245" s="67" t="str">
        <f ca="1">IF(ISBLANK(A245)," ",INDIRECT(ADDRESS(1,5+MOD(ROW()-2,COUNTA('Form Responses 1'!$1:$1)-4),,TRUE,"Form Responses 1")))</f>
        <v>Lantai 1 [Kamar Belakang]</v>
      </c>
      <c r="G245" s="67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Lantai 1</v>
      </c>
      <c r="I245" s="83" t="str">
        <f ca="1" t="shared" si="2"/>
        <v>CLEANING SERVICE</v>
      </c>
      <c r="J245" s="83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3" t="str">
        <f ca="1" t="shared" ref="N245:O245" si="253">IFERROR(AVERAGEIF(L:L,L245,$J:$J)," ")</f>
        <v> </v>
      </c>
      <c r="O245" s="83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2">
        <f ca="1" t="shared" si="0"/>
        <v>6</v>
      </c>
      <c r="F246" s="67" t="str">
        <f ca="1">IF(ISBLANK(A246)," ",INDIRECT(ADDRESS(1,5+MOD(ROW()-2,COUNTA('Form Responses 1'!$1:$1)-4),,TRUE,"Form Responses 1")))</f>
        <v>Lantai 1 [Ruang Tamu]</v>
      </c>
      <c r="G246" s="67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Lantai 1</v>
      </c>
      <c r="I246" s="83" t="str">
        <f ca="1" t="shared" si="2"/>
        <v>CLEANING SERVICE</v>
      </c>
      <c r="J246" s="83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3" t="str">
        <f ca="1" t="shared" ref="N246:O246" si="254">IFERROR(AVERAGEIF(L:L,L246,$J:$J)," ")</f>
        <v> </v>
      </c>
      <c r="O246" s="83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2">
        <f ca="1" t="shared" si="0"/>
        <v>6</v>
      </c>
      <c r="F247" s="67" t="str">
        <f ca="1">IF(ISBLANK(A247)," ",INDIRECT(ADDRESS(1,5+MOD(ROW()-2,COUNTA('Form Responses 1'!$1:$1)-4),,TRUE,"Form Responses 1")))</f>
        <v>Lantai 1 [Toilet Pria / Wanita]</v>
      </c>
      <c r="G247" s="67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Lantai 1</v>
      </c>
      <c r="I247" s="83" t="str">
        <f ca="1" t="shared" si="2"/>
        <v>CLEANING SERVICE</v>
      </c>
      <c r="J247" s="83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3" t="str">
        <f ca="1" t="shared" ref="N247:O247" si="255">IFERROR(AVERAGEIF(L:L,L247,$J:$J)," ")</f>
        <v> </v>
      </c>
      <c r="O247" s="83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2">
        <f ca="1" t="shared" si="0"/>
        <v>6</v>
      </c>
      <c r="F248" s="67" t="str">
        <f ca="1">IF(ISBLANK(A248)," ",INDIRECT(ADDRESS(1,5+MOD(ROW()-2,COUNTA('Form Responses 1'!$1:$1)-4),,TRUE,"Form Responses 1")))</f>
        <v>Halaman [Taman ]</v>
      </c>
      <c r="G248" s="67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Halaman</v>
      </c>
      <c r="I248" s="83" t="str">
        <f ca="1" t="shared" si="2"/>
        <v>CLEANING SERVICE</v>
      </c>
      <c r="J248" s="83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3" t="str">
        <f ca="1" t="shared" ref="N248:O248" si="256">IFERROR(AVERAGEIF(L:L,L248,$J:$J)," ")</f>
        <v> </v>
      </c>
      <c r="O248" s="83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2">
        <f ca="1" t="shared" si="0"/>
        <v>6</v>
      </c>
      <c r="F249" s="67" t="str">
        <f ca="1">IF(ISBLANK(A249)," ",INDIRECT(ADDRESS(1,5+MOD(ROW()-2,COUNTA('Form Responses 1'!$1:$1)-4),,TRUE,"Form Responses 1")))</f>
        <v>Halaman [Halaman Utama Depan]</v>
      </c>
      <c r="G249" s="67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Halaman</v>
      </c>
      <c r="I249" s="83" t="str">
        <f ca="1" t="shared" si="2"/>
        <v>CLEANING SERVICE</v>
      </c>
      <c r="J249" s="83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3" t="str">
        <f ca="1" t="shared" ref="N249:O249" si="257">IFERROR(AVERAGEIF(L:L,L249,$J:$J)," ")</f>
        <v> </v>
      </c>
      <c r="O249" s="83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2">
        <f ca="1" t="shared" si="0"/>
        <v>6</v>
      </c>
      <c r="F250" s="67" t="str">
        <f ca="1">IF(ISBLANK(A250)," ",INDIRECT(ADDRESS(1,5+MOD(ROW()-2,COUNTA('Form Responses 1'!$1:$1)-4),,TRUE,"Form Responses 1")))</f>
        <v>Halaman [Halaman Samping Dan Belakang]</v>
      </c>
      <c r="G250" s="67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Halaman</v>
      </c>
      <c r="I250" s="83" t="str">
        <f ca="1" t="shared" si="2"/>
        <v>CLEANING SERVICE</v>
      </c>
      <c r="J250" s="83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3" t="str">
        <f ca="1" t="shared" ref="N250:O250" si="258">IFERROR(AVERAGEIF(L:L,L250,$J:$J)," ")</f>
        <v> </v>
      </c>
      <c r="O250" s="83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2">
        <f ca="1" t="shared" si="0"/>
        <v>6</v>
      </c>
      <c r="F251" s="67" t="str">
        <f ca="1">IF(ISBLANK(A251)," ",INDIRECT(ADDRESS(1,5+MOD(ROW()-2,COUNTA('Form Responses 1'!$1:$1)-4),,TRUE,"Form Responses 1")))</f>
        <v>Halaman [Tps]</v>
      </c>
      <c r="G251" s="67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Halaman</v>
      </c>
      <c r="I251" s="83" t="str">
        <f ca="1" t="shared" si="2"/>
        <v>CLEANING SERVICE</v>
      </c>
      <c r="J251" s="83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3" t="str">
        <f ca="1" t="shared" ref="N251:O251" si="259">IFERROR(AVERAGEIF(L:L,L251,$J:$J)," ")</f>
        <v> </v>
      </c>
      <c r="O251" s="83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2">
        <f ca="1" t="shared" si="0"/>
        <v>6</v>
      </c>
      <c r="F252" s="67" t="str">
        <f ca="1">IF(ISBLANK(A252)," ",INDIRECT(ADDRESS(1,5+MOD(ROW()-2,COUNTA('Form Responses 1'!$1:$1)-4),,TRUE,"Form Responses 1")))</f>
        <v>Wisma [Koridor ]</v>
      </c>
      <c r="G252" s="67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Wisma</v>
      </c>
      <c r="I252" s="83" t="str">
        <f ca="1" t="shared" si="2"/>
        <v>CLEANING SERVICE</v>
      </c>
      <c r="J252" s="83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3" t="str">
        <f ca="1" t="shared" ref="N252:O252" si="260">IFERROR(AVERAGEIF(L:L,L252,$J:$J)," ")</f>
        <v> </v>
      </c>
      <c r="O252" s="83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2">
        <f ca="1" t="shared" si="0"/>
        <v>6</v>
      </c>
      <c r="F253" s="67" t="str">
        <f ca="1">IF(ISBLANK(A253)," ",INDIRECT(ADDRESS(1,5+MOD(ROW()-2,COUNTA('Form Responses 1'!$1:$1)-4),,TRUE,"Form Responses 1")))</f>
        <v>Wisma [Ruang Rapat/Pendopo]</v>
      </c>
      <c r="G253" s="67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Wisma</v>
      </c>
      <c r="I253" s="83" t="str">
        <f ca="1" t="shared" si="2"/>
        <v>CLEANING SERVICE</v>
      </c>
      <c r="J253" s="83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3" t="str">
        <f ca="1" t="shared" ref="N253:O253" si="261">IFERROR(AVERAGEIF(L:L,L253,$J:$J)," ")</f>
        <v> </v>
      </c>
      <c r="O253" s="83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2">
        <f ca="1" t="shared" si="0"/>
        <v>6</v>
      </c>
      <c r="F254" s="67" t="str">
        <f ca="1">IF(ISBLANK(A254)," ",INDIRECT(ADDRESS(1,5+MOD(ROW()-2,COUNTA('Form Responses 1'!$1:$1)-4),,TRUE,"Form Responses 1")))</f>
        <v>Wisma [Gudang]</v>
      </c>
      <c r="G254" s="67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Wisma</v>
      </c>
      <c r="I254" s="83" t="str">
        <f ca="1" t="shared" si="2"/>
        <v>CLEANING SERVICE</v>
      </c>
      <c r="J254" s="83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3" t="str">
        <f ca="1" t="shared" ref="N254:O254" si="262">IFERROR(AVERAGEIF(L:L,L254,$J:$J)," ")</f>
        <v> </v>
      </c>
      <c r="O254" s="83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2">
        <f ca="1" t="shared" si="0"/>
        <v>6</v>
      </c>
      <c r="F255" s="67" t="str">
        <f ca="1">IF(ISBLANK(A255)," ",INDIRECT(ADDRESS(1,5+MOD(ROW()-2,COUNTA('Form Responses 1'!$1:$1)-4),,TRUE,"Form Responses 1")))</f>
        <v>Wisma [Ruang Genset]</v>
      </c>
      <c r="G255" s="67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Wisma</v>
      </c>
      <c r="I255" s="83" t="str">
        <f ca="1" t="shared" si="2"/>
        <v>CLEANING SERVICE</v>
      </c>
      <c r="J255" s="83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3" t="str">
        <f ca="1" t="shared" ref="N255:O255" si="263">IFERROR(AVERAGEIF(L:L,L255,$J:$J)," ")</f>
        <v> </v>
      </c>
      <c r="O255" s="83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2">
        <f ca="1" t="shared" si="0"/>
        <v>6</v>
      </c>
      <c r="F256" s="67" t="str">
        <f ca="1">IF(ISBLANK(A256)," ",INDIRECT(ADDRESS(1,5+MOD(ROW()-2,COUNTA('Form Responses 1'!$1:$1)-4),,TRUE,"Form Responses 1")))</f>
        <v>Wisma [Ruang Alat Meteorologi]</v>
      </c>
      <c r="G256" s="67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Wisma</v>
      </c>
      <c r="I256" s="83" t="str">
        <f ca="1" t="shared" si="2"/>
        <v>CLEANING SERVICE</v>
      </c>
      <c r="J256" s="83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3" t="str">
        <f ca="1" t="shared" ref="N256:O256" si="264">IFERROR(AVERAGEIF(L:L,L256,$J:$J)," ")</f>
        <v> </v>
      </c>
      <c r="O256" s="83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2">
        <f ca="1" t="shared" ref="E257:E511" si="265">IF(ISBLANK(D257)," ",WEEKDAY(D257,2))</f>
        <v>6</v>
      </c>
      <c r="F257" s="67" t="str">
        <f ca="1">IF(ISBLANK(A257)," ",INDIRECT(ADDRESS(1,5+MOD(ROW()-2,COUNTA('Form Responses 1'!$1:$1)-4),,TRUE,"Form Responses 1")))</f>
        <v>Wisma [Ruang Kerja]</v>
      </c>
      <c r="G257" s="67" t="e">
        <f ca="1">IF(ISBLANK(A257)," ",INDIRECT(ADDRESS(MATCH(A257,'Form Responses 1'!A:A,0),5+MOD(ROW()-2,COUNTA('Form Responses 1'!$1:$1)-4),,TRUE,"Form Responses 1")))</f>
        <v>#N/A</v>
      </c>
      <c r="H257" s="83" t="str">
        <f ca="1" t="shared" ref="H257:H511" si="266">IFERROR(LEFT(F257,FIND("[",F257)-2)," ")</f>
        <v>Wisma</v>
      </c>
      <c r="I257" s="83" t="str">
        <f ca="1" t="shared" ref="I257:I511" si="267">IF(H257=" "," ",IF(UPPER(H257)="SECURITY","SECURITY SERVICE",IF(UPPER(H257)="DRIVER","LABOR SERVICE","CLEANING SERVICE")))</f>
        <v>CLEANING SERVICE</v>
      </c>
      <c r="J257" s="83" t="str">
        <f ca="1" t="array" ref="J257">IFERROR(INDEX(MASTER!B:B,MATCH(G257,MASTER!A:A,0))/100," ")</f>
        <v> </v>
      </c>
      <c r="K257" s="67">
        <f ca="1" t="shared" ref="K257:K511" si="268">IF(ISBLANK(D257)," ",WEEKNUM(D257))</f>
        <v>0</v>
      </c>
      <c r="L257" s="67" t="str">
        <f ca="1" t="shared" ref="L257:L511" si="269">IF(ISBLANK(A257)," ",CONCATENATE(TEXT($D257,"YYY")," - WEEK ",TEXT(WEEKNUM($D257),"00")))</f>
        <v>1900 - WEEK 00</v>
      </c>
      <c r="M257" s="67" t="str">
        <f ca="1" t="shared" ref="M257:M511" si="270">IF(ISBLANK(A257)," ",CONCATENATE(TEXT($D257,"YYY")," - MONTH ",TEXT($D257,"MM")))</f>
        <v>1900 - MONTH 01</v>
      </c>
      <c r="N257" s="83" t="str">
        <f ca="1" t="shared" ref="N257:O257" si="271">IFERROR(AVERAGEIF(L:L,L257,$J:$J)," ")</f>
        <v> </v>
      </c>
      <c r="O257" s="83" t="str">
        <f ca="1" t="shared" si="271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2">
        <f ca="1" t="shared" si="265"/>
        <v>6</v>
      </c>
      <c r="F258" s="67" t="str">
        <f ca="1">IF(ISBLANK(A258)," ",INDIRECT(ADDRESS(1,5+MOD(ROW()-2,COUNTA('Form Responses 1'!$1:$1)-4),,TRUE,"Form Responses 1")))</f>
        <v>Wisma [Pantry]</v>
      </c>
      <c r="G258" s="67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266"/>
        <v>Wisma</v>
      </c>
      <c r="I258" s="83" t="str">
        <f ca="1" t="shared" si="267"/>
        <v>CLEANING SERVICE</v>
      </c>
      <c r="J258" s="83" t="str">
        <f ca="1" t="array" ref="J258">IFERROR(INDEX(MASTER!B:B,MATCH(G258,MASTER!A:A,0))/100," ")</f>
        <v> </v>
      </c>
      <c r="K258" s="67">
        <f ca="1" t="shared" si="268"/>
        <v>0</v>
      </c>
      <c r="L258" s="67" t="str">
        <f ca="1" t="shared" si="269"/>
        <v>1900 - WEEK 00</v>
      </c>
      <c r="M258" s="67" t="str">
        <f ca="1" t="shared" si="270"/>
        <v>1900 - MONTH 01</v>
      </c>
      <c r="N258" s="83" t="str">
        <f ca="1" t="shared" ref="N258:O258" si="272">IFERROR(AVERAGEIF(L:L,L258,$J:$J)," ")</f>
        <v> </v>
      </c>
      <c r="O258" s="83" t="str">
        <f ca="1" t="shared" si="272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2">
        <f ca="1" t="shared" si="265"/>
        <v>6</v>
      </c>
      <c r="F259" s="67" t="str">
        <f ca="1">IF(ISBLANK(A259)," ",INDIRECT(ADDRESS(1,5+MOD(ROW()-2,COUNTA('Form Responses 1'!$1:$1)-4),,TRUE,"Form Responses 1")))</f>
        <v>Wisma [Musholla]</v>
      </c>
      <c r="G259" s="67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266"/>
        <v>Wisma</v>
      </c>
      <c r="I259" s="83" t="str">
        <f ca="1" t="shared" si="267"/>
        <v>CLEANING SERVICE</v>
      </c>
      <c r="J259" s="83" t="str">
        <f ca="1" t="array" ref="J259">IFERROR(INDEX(MASTER!B:B,MATCH(G259,MASTER!A:A,0))/100," ")</f>
        <v> </v>
      </c>
      <c r="K259" s="67">
        <f ca="1" t="shared" si="268"/>
        <v>0</v>
      </c>
      <c r="L259" s="67" t="str">
        <f ca="1" t="shared" si="269"/>
        <v>1900 - WEEK 00</v>
      </c>
      <c r="M259" s="67" t="str">
        <f ca="1" t="shared" si="270"/>
        <v>1900 - MONTH 01</v>
      </c>
      <c r="N259" s="83" t="str">
        <f ca="1" t="shared" ref="N259:O259" si="273">IFERROR(AVERAGEIF(L:L,L259,$J:$J)," ")</f>
        <v> </v>
      </c>
      <c r="O259" s="83" t="str">
        <f ca="1" t="shared" si="273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2">
        <f ca="1" t="shared" si="265"/>
        <v>6</v>
      </c>
      <c r="F260" s="67" t="str">
        <f ca="1">IF(ISBLANK(A260)," ",INDIRECT(ADDRESS(1,5+MOD(ROW()-2,COUNTA('Form Responses 1'!$1:$1)-4),,TRUE,"Form Responses 1")))</f>
        <v>Wisma [Toilet Pria / Wanita]</v>
      </c>
      <c r="G260" s="67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266"/>
        <v>Wisma</v>
      </c>
      <c r="I260" s="83" t="str">
        <f ca="1" t="shared" si="267"/>
        <v>CLEANING SERVICE</v>
      </c>
      <c r="J260" s="83" t="str">
        <f ca="1" t="array" ref="J260">IFERROR(INDEX(MASTER!B:B,MATCH(G260,MASTER!A:A,0))/100," ")</f>
        <v> </v>
      </c>
      <c r="K260" s="67">
        <f ca="1" t="shared" si="268"/>
        <v>0</v>
      </c>
      <c r="L260" s="67" t="str">
        <f ca="1" t="shared" si="269"/>
        <v>1900 - WEEK 00</v>
      </c>
      <c r="M260" s="67" t="str">
        <f ca="1" t="shared" si="270"/>
        <v>1900 - MONTH 01</v>
      </c>
      <c r="N260" s="83" t="str">
        <f ca="1" t="shared" ref="N260:O260" si="274">IFERROR(AVERAGEIF(L:L,L260,$J:$J)," ")</f>
        <v> </v>
      </c>
      <c r="O260" s="83" t="str">
        <f ca="1" t="shared" si="274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2">
        <f ca="1" t="shared" si="265"/>
        <v>6</v>
      </c>
      <c r="F261" s="67" t="str">
        <f ca="1">IF(ISBLANK(A261)," ",INDIRECT(ADDRESS(1,5+MOD(ROW()-2,COUNTA('Form Responses 1'!$1:$1)-4),,TRUE,"Form Responses 1")))</f>
        <v>Halaman Wisma [Taman ]</v>
      </c>
      <c r="G261" s="67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266"/>
        <v>Halaman Wisma</v>
      </c>
      <c r="I261" s="83" t="str">
        <f ca="1" t="shared" si="267"/>
        <v>CLEANING SERVICE</v>
      </c>
      <c r="J261" s="83" t="str">
        <f ca="1" t="array" ref="J261">IFERROR(INDEX(MASTER!B:B,MATCH(G261,MASTER!A:A,0))/100," ")</f>
        <v> </v>
      </c>
      <c r="K261" s="67">
        <f ca="1" t="shared" si="268"/>
        <v>0</v>
      </c>
      <c r="L261" s="67" t="str">
        <f ca="1" t="shared" si="269"/>
        <v>1900 - WEEK 00</v>
      </c>
      <c r="M261" s="67" t="str">
        <f ca="1" t="shared" si="270"/>
        <v>1900 - MONTH 01</v>
      </c>
      <c r="N261" s="83" t="str">
        <f ca="1" t="shared" ref="N261:O261" si="275">IFERROR(AVERAGEIF(L:L,L261,$J:$J)," ")</f>
        <v> </v>
      </c>
      <c r="O261" s="83" t="str">
        <f ca="1" t="shared" si="275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2">
        <f ca="1" t="shared" si="265"/>
        <v>6</v>
      </c>
      <c r="F262" s="67" t="str">
        <f ca="1">IF(ISBLANK(A262)," ",INDIRECT(ADDRESS(1,5+MOD(ROW()-2,COUNTA('Form Responses 1'!$1:$1)-4),,TRUE,"Form Responses 1")))</f>
        <v>Halaman Wisma [Pos Satpam]</v>
      </c>
      <c r="G262" s="67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266"/>
        <v>Halaman Wisma</v>
      </c>
      <c r="I262" s="83" t="str">
        <f ca="1" t="shared" si="267"/>
        <v>CLEANING SERVICE</v>
      </c>
      <c r="J262" s="83" t="str">
        <f ca="1" t="array" ref="J262">IFERROR(INDEX(MASTER!B:B,MATCH(G262,MASTER!A:A,0))/100," ")</f>
        <v> </v>
      </c>
      <c r="K262" s="67">
        <f ca="1" t="shared" si="268"/>
        <v>0</v>
      </c>
      <c r="L262" s="67" t="str">
        <f ca="1" t="shared" si="269"/>
        <v>1900 - WEEK 00</v>
      </c>
      <c r="M262" s="67" t="str">
        <f ca="1" t="shared" si="270"/>
        <v>1900 - MONTH 01</v>
      </c>
      <c r="N262" s="83" t="str">
        <f ca="1" t="shared" ref="N262:O262" si="276">IFERROR(AVERAGEIF(L:L,L262,$J:$J)," ")</f>
        <v> </v>
      </c>
      <c r="O262" s="83" t="str">
        <f ca="1" t="shared" si="276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2">
        <f ca="1" t="shared" si="265"/>
        <v>6</v>
      </c>
      <c r="F263" s="67" t="str">
        <f ca="1">IF(ISBLANK(A263)," ",INDIRECT(ADDRESS(1,5+MOD(ROW()-2,COUNTA('Form Responses 1'!$1:$1)-4),,TRUE,"Form Responses 1")))</f>
        <v>Halaman Wisma [Halaman Utama Depan]</v>
      </c>
      <c r="G263" s="67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266"/>
        <v>Halaman Wisma</v>
      </c>
      <c r="I263" s="83" t="str">
        <f ca="1" t="shared" si="267"/>
        <v>CLEANING SERVICE</v>
      </c>
      <c r="J263" s="83" t="str">
        <f ca="1" t="array" ref="J263">IFERROR(INDEX(MASTER!B:B,MATCH(G263,MASTER!A:A,0))/100," ")</f>
        <v> </v>
      </c>
      <c r="K263" s="67">
        <f ca="1" t="shared" si="268"/>
        <v>0</v>
      </c>
      <c r="L263" s="67" t="str">
        <f ca="1" t="shared" si="269"/>
        <v>1900 - WEEK 00</v>
      </c>
      <c r="M263" s="67" t="str">
        <f ca="1" t="shared" si="270"/>
        <v>1900 - MONTH 01</v>
      </c>
      <c r="N263" s="83" t="str">
        <f ca="1" t="shared" ref="N263:O263" si="277">IFERROR(AVERAGEIF(L:L,L263,$J:$J)," ")</f>
        <v> </v>
      </c>
      <c r="O263" s="83" t="str">
        <f ca="1" t="shared" si="277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2">
        <f ca="1" t="shared" si="265"/>
        <v>6</v>
      </c>
      <c r="F264" s="67" t="str">
        <f ca="1">IF(ISBLANK(A264)," ",INDIRECT(ADDRESS(1,5+MOD(ROW()-2,COUNTA('Form Responses 1'!$1:$1)-4),,TRUE,"Form Responses 1")))</f>
        <v>Halaman Wisma [Halaman Samping Dan Belakang]</v>
      </c>
      <c r="G264" s="67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266"/>
        <v>Halaman Wisma</v>
      </c>
      <c r="I264" s="83" t="str">
        <f ca="1" t="shared" si="267"/>
        <v>CLEANING SERVICE</v>
      </c>
      <c r="J264" s="83" t="str">
        <f ca="1" t="array" ref="J264">IFERROR(INDEX(MASTER!B:B,MATCH(G264,MASTER!A:A,0))/100," ")</f>
        <v> </v>
      </c>
      <c r="K264" s="67">
        <f ca="1" t="shared" si="268"/>
        <v>0</v>
      </c>
      <c r="L264" s="67" t="str">
        <f ca="1" t="shared" si="269"/>
        <v>1900 - WEEK 00</v>
      </c>
      <c r="M264" s="67" t="str">
        <f ca="1" t="shared" si="270"/>
        <v>1900 - MONTH 01</v>
      </c>
      <c r="N264" s="83" t="str">
        <f ca="1" t="shared" ref="N264:O264" si="278">IFERROR(AVERAGEIF(L:L,L264,$J:$J)," ")</f>
        <v> </v>
      </c>
      <c r="O264" s="83" t="str">
        <f ca="1" t="shared" si="278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2">
        <f ca="1" t="shared" si="265"/>
        <v>6</v>
      </c>
      <c r="F265" s="67" t="str">
        <f ca="1">IF(ISBLANK(A265)," ",INDIRECT(ADDRESS(1,5+MOD(ROW()-2,COUNTA('Form Responses 1'!$1:$1)-4),,TRUE,"Form Responses 1")))</f>
        <v>Halaman Wisma [Tps]</v>
      </c>
      <c r="G265" s="67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266"/>
        <v>Halaman Wisma</v>
      </c>
      <c r="I265" s="83" t="str">
        <f ca="1" t="shared" si="267"/>
        <v>CLEANING SERVICE</v>
      </c>
      <c r="J265" s="83" t="str">
        <f ca="1" t="array" ref="J265">IFERROR(INDEX(MASTER!B:B,MATCH(G265,MASTER!A:A,0))/100," ")</f>
        <v> </v>
      </c>
      <c r="K265" s="67">
        <f ca="1" t="shared" si="268"/>
        <v>0</v>
      </c>
      <c r="L265" s="67" t="str">
        <f ca="1" t="shared" si="269"/>
        <v>1900 - WEEK 00</v>
      </c>
      <c r="M265" s="67" t="str">
        <f ca="1" t="shared" si="270"/>
        <v>1900 - MONTH 01</v>
      </c>
      <c r="N265" s="83" t="str">
        <f ca="1" t="shared" ref="N265:O265" si="279">IFERROR(AVERAGEIF(L:L,L265,$J:$J)," ")</f>
        <v> </v>
      </c>
      <c r="O265" s="83" t="str">
        <f ca="1" t="shared" si="279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2">
        <f ca="1" t="shared" si="265"/>
        <v>6</v>
      </c>
      <c r="F266" s="67" t="str">
        <f ca="1">IF(ISBLANK(A266)," ",INDIRECT(ADDRESS(1,5+MOD(ROW()-2,COUNTA('Form Responses 1'!$1:$1)-4),,TRUE,"Form Responses 1")))</f>
        <v>Security [Security Functions]</v>
      </c>
      <c r="G266" s="67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266"/>
        <v>Security</v>
      </c>
      <c r="I266" s="83" t="str">
        <f ca="1" t="shared" si="267"/>
        <v>SECURITY SERVICE</v>
      </c>
      <c r="J266" s="83" t="str">
        <f ca="1" t="array" ref="J266">IFERROR(INDEX(MASTER!B:B,MATCH(G266,MASTER!A:A,0))/100," ")</f>
        <v> </v>
      </c>
      <c r="K266" s="67">
        <f ca="1" t="shared" si="268"/>
        <v>0</v>
      </c>
      <c r="L266" s="67" t="str">
        <f ca="1" t="shared" si="269"/>
        <v>1900 - WEEK 00</v>
      </c>
      <c r="M266" s="67" t="str">
        <f ca="1" t="shared" si="270"/>
        <v>1900 - MONTH 01</v>
      </c>
      <c r="N266" s="83" t="str">
        <f ca="1" t="shared" ref="N266:O266" si="280">IFERROR(AVERAGEIF(L:L,L266,$J:$J)," ")</f>
        <v> </v>
      </c>
      <c r="O266" s="83" t="str">
        <f ca="1" t="shared" si="280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2">
        <f ca="1" t="shared" si="265"/>
        <v>6</v>
      </c>
      <c r="F267" s="67" t="str">
        <f ca="1">IF(ISBLANK(A267)," ",INDIRECT(ADDRESS(1,5+MOD(ROW()-2,COUNTA('Form Responses 1'!$1:$1)-4),,TRUE,"Form Responses 1")))</f>
        <v>Lantai 1 [Pantry ]</v>
      </c>
      <c r="G267" s="67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266"/>
        <v>Lantai 1</v>
      </c>
      <c r="I267" s="83" t="str">
        <f ca="1" t="shared" si="267"/>
        <v>CLEANING SERVICE</v>
      </c>
      <c r="J267" s="83" t="str">
        <f ca="1" t="array" ref="J267">IFERROR(INDEX(MASTER!B:B,MATCH(G267,MASTER!A:A,0))/100," ")</f>
        <v> </v>
      </c>
      <c r="K267" s="67">
        <f ca="1" t="shared" si="268"/>
        <v>0</v>
      </c>
      <c r="L267" s="67" t="str">
        <f ca="1" t="shared" si="269"/>
        <v>1900 - WEEK 00</v>
      </c>
      <c r="M267" s="67" t="str">
        <f ca="1" t="shared" si="270"/>
        <v>1900 - MONTH 01</v>
      </c>
      <c r="N267" s="83" t="str">
        <f ca="1" t="shared" ref="N267:O267" si="281">IFERROR(AVERAGEIF(L:L,L267,$J:$J)," ")</f>
        <v> </v>
      </c>
      <c r="O267" s="83" t="str">
        <f ca="1" t="shared" si="281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2">
        <f ca="1" t="shared" si="265"/>
        <v>6</v>
      </c>
      <c r="F268" s="67" t="str">
        <f ca="1">IF(ISBLANK(A268)," ",INDIRECT(ADDRESS(1,5+MOD(ROW()-2,COUNTA('Form Responses 1'!$1:$1)-4),,TRUE,"Form Responses 1")))</f>
        <v>Lantai 1 [Kamar Depan]</v>
      </c>
      <c r="G268" s="67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266"/>
        <v>Lantai 1</v>
      </c>
      <c r="I268" s="83" t="str">
        <f ca="1" t="shared" si="267"/>
        <v>CLEANING SERVICE</v>
      </c>
      <c r="J268" s="83" t="str">
        <f ca="1" t="array" ref="J268">IFERROR(INDEX(MASTER!B:B,MATCH(G268,MASTER!A:A,0))/100," ")</f>
        <v> </v>
      </c>
      <c r="K268" s="67">
        <f ca="1" t="shared" si="268"/>
        <v>0</v>
      </c>
      <c r="L268" s="67" t="str">
        <f ca="1" t="shared" si="269"/>
        <v>1900 - WEEK 00</v>
      </c>
      <c r="M268" s="67" t="str">
        <f ca="1" t="shared" si="270"/>
        <v>1900 - MONTH 01</v>
      </c>
      <c r="N268" s="83" t="str">
        <f ca="1" t="shared" ref="N268:O268" si="282">IFERROR(AVERAGEIF(L:L,L268,$J:$J)," ")</f>
        <v> </v>
      </c>
      <c r="O268" s="83" t="str">
        <f ca="1" t="shared" si="282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2">
        <f ca="1" t="shared" si="265"/>
        <v>6</v>
      </c>
      <c r="F269" s="67" t="str">
        <f ca="1">IF(ISBLANK(A269)," ",INDIRECT(ADDRESS(1,5+MOD(ROW()-2,COUNTA('Form Responses 1'!$1:$1)-4),,TRUE,"Form Responses 1")))</f>
        <v>Lantai 1 [Kamar Belakang]</v>
      </c>
      <c r="G269" s="67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266"/>
        <v>Lantai 1</v>
      </c>
      <c r="I269" s="83" t="str">
        <f ca="1" t="shared" si="267"/>
        <v>CLEANING SERVICE</v>
      </c>
      <c r="J269" s="83" t="str">
        <f ca="1" t="array" ref="J269">IFERROR(INDEX(MASTER!B:B,MATCH(G269,MASTER!A:A,0))/100," ")</f>
        <v> </v>
      </c>
      <c r="K269" s="67">
        <f ca="1" t="shared" si="268"/>
        <v>0</v>
      </c>
      <c r="L269" s="67" t="str">
        <f ca="1" t="shared" si="269"/>
        <v>1900 - WEEK 00</v>
      </c>
      <c r="M269" s="67" t="str">
        <f ca="1" t="shared" si="270"/>
        <v>1900 - MONTH 01</v>
      </c>
      <c r="N269" s="83" t="str">
        <f ca="1" t="shared" ref="N269:O269" si="283">IFERROR(AVERAGEIF(L:L,L269,$J:$J)," ")</f>
        <v> </v>
      </c>
      <c r="O269" s="83" t="str">
        <f ca="1" t="shared" si="283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2">
        <f ca="1" t="shared" si="265"/>
        <v>6</v>
      </c>
      <c r="F270" s="67" t="str">
        <f ca="1">IF(ISBLANK(A270)," ",INDIRECT(ADDRESS(1,5+MOD(ROW()-2,COUNTA('Form Responses 1'!$1:$1)-4),,TRUE,"Form Responses 1")))</f>
        <v>Lantai 1 [Ruang Tamu]</v>
      </c>
      <c r="G270" s="67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266"/>
        <v>Lantai 1</v>
      </c>
      <c r="I270" s="83" t="str">
        <f ca="1" t="shared" si="267"/>
        <v>CLEANING SERVICE</v>
      </c>
      <c r="J270" s="83" t="str">
        <f ca="1" t="array" ref="J270">IFERROR(INDEX(MASTER!B:B,MATCH(G270,MASTER!A:A,0))/100," ")</f>
        <v> </v>
      </c>
      <c r="K270" s="67">
        <f ca="1" t="shared" si="268"/>
        <v>0</v>
      </c>
      <c r="L270" s="67" t="str">
        <f ca="1" t="shared" si="269"/>
        <v>1900 - WEEK 00</v>
      </c>
      <c r="M270" s="67" t="str">
        <f ca="1" t="shared" si="270"/>
        <v>1900 - MONTH 01</v>
      </c>
      <c r="N270" s="83" t="str">
        <f ca="1" t="shared" ref="N270:O270" si="284">IFERROR(AVERAGEIF(L:L,L270,$J:$J)," ")</f>
        <v> </v>
      </c>
      <c r="O270" s="83" t="str">
        <f ca="1" t="shared" si="284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2">
        <f ca="1" t="shared" si="265"/>
        <v>6</v>
      </c>
      <c r="F271" s="67" t="str">
        <f ca="1">IF(ISBLANK(A271)," ",INDIRECT(ADDRESS(1,5+MOD(ROW()-2,COUNTA('Form Responses 1'!$1:$1)-4),,TRUE,"Form Responses 1")))</f>
        <v>Lantai 1 [Toilet Pria / Wanita]</v>
      </c>
      <c r="G271" s="67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266"/>
        <v>Lantai 1</v>
      </c>
      <c r="I271" s="83" t="str">
        <f ca="1" t="shared" si="267"/>
        <v>CLEANING SERVICE</v>
      </c>
      <c r="J271" s="83" t="str">
        <f ca="1" t="array" ref="J271">IFERROR(INDEX(MASTER!B:B,MATCH(G271,MASTER!A:A,0))/100," ")</f>
        <v> </v>
      </c>
      <c r="K271" s="67">
        <f ca="1" t="shared" si="268"/>
        <v>0</v>
      </c>
      <c r="L271" s="67" t="str">
        <f ca="1" t="shared" si="269"/>
        <v>1900 - WEEK 00</v>
      </c>
      <c r="M271" s="67" t="str">
        <f ca="1" t="shared" si="270"/>
        <v>1900 - MONTH 01</v>
      </c>
      <c r="N271" s="83" t="str">
        <f ca="1" t="shared" ref="N271:O271" si="285">IFERROR(AVERAGEIF(L:L,L271,$J:$J)," ")</f>
        <v> </v>
      </c>
      <c r="O271" s="83" t="str">
        <f ca="1" t="shared" si="285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2">
        <f ca="1" t="shared" si="265"/>
        <v>6</v>
      </c>
      <c r="F272" s="67" t="str">
        <f ca="1">IF(ISBLANK(A272)," ",INDIRECT(ADDRESS(1,5+MOD(ROW()-2,COUNTA('Form Responses 1'!$1:$1)-4),,TRUE,"Form Responses 1")))</f>
        <v>Halaman [Taman ]</v>
      </c>
      <c r="G272" s="67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266"/>
        <v>Halaman</v>
      </c>
      <c r="I272" s="83" t="str">
        <f ca="1" t="shared" si="267"/>
        <v>CLEANING SERVICE</v>
      </c>
      <c r="J272" s="83" t="str">
        <f ca="1" t="array" ref="J272">IFERROR(INDEX(MASTER!B:B,MATCH(G272,MASTER!A:A,0))/100," ")</f>
        <v> </v>
      </c>
      <c r="K272" s="67">
        <f ca="1" t="shared" si="268"/>
        <v>0</v>
      </c>
      <c r="L272" s="67" t="str">
        <f ca="1" t="shared" si="269"/>
        <v>1900 - WEEK 00</v>
      </c>
      <c r="M272" s="67" t="str">
        <f ca="1" t="shared" si="270"/>
        <v>1900 - MONTH 01</v>
      </c>
      <c r="N272" s="83" t="str">
        <f ca="1" t="shared" ref="N272:O272" si="286">IFERROR(AVERAGEIF(L:L,L272,$J:$J)," ")</f>
        <v> </v>
      </c>
      <c r="O272" s="83" t="str">
        <f ca="1" t="shared" si="286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2">
        <f ca="1" t="shared" si="265"/>
        <v>6</v>
      </c>
      <c r="F273" s="67" t="str">
        <f ca="1">IF(ISBLANK(A273)," ",INDIRECT(ADDRESS(1,5+MOD(ROW()-2,COUNTA('Form Responses 1'!$1:$1)-4),,TRUE,"Form Responses 1")))</f>
        <v>Halaman [Halaman Utama Depan]</v>
      </c>
      <c r="G273" s="67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266"/>
        <v>Halaman</v>
      </c>
      <c r="I273" s="83" t="str">
        <f ca="1" t="shared" si="267"/>
        <v>CLEANING SERVICE</v>
      </c>
      <c r="J273" s="83" t="str">
        <f ca="1" t="array" ref="J273">IFERROR(INDEX(MASTER!B:B,MATCH(G273,MASTER!A:A,0))/100," ")</f>
        <v> </v>
      </c>
      <c r="K273" s="67">
        <f ca="1" t="shared" si="268"/>
        <v>0</v>
      </c>
      <c r="L273" s="67" t="str">
        <f ca="1" t="shared" si="269"/>
        <v>1900 - WEEK 00</v>
      </c>
      <c r="M273" s="67" t="str">
        <f ca="1" t="shared" si="270"/>
        <v>1900 - MONTH 01</v>
      </c>
      <c r="N273" s="83" t="str">
        <f ca="1" t="shared" ref="N273:O273" si="287">IFERROR(AVERAGEIF(L:L,L273,$J:$J)," ")</f>
        <v> </v>
      </c>
      <c r="O273" s="83" t="str">
        <f ca="1" t="shared" si="287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2">
        <f ca="1" t="shared" si="265"/>
        <v>6</v>
      </c>
      <c r="F274" s="67" t="str">
        <f ca="1">IF(ISBLANK(A274)," ",INDIRECT(ADDRESS(1,5+MOD(ROW()-2,COUNTA('Form Responses 1'!$1:$1)-4),,TRUE,"Form Responses 1")))</f>
        <v>Halaman [Halaman Samping Dan Belakang]</v>
      </c>
      <c r="G274" s="67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266"/>
        <v>Halaman</v>
      </c>
      <c r="I274" s="83" t="str">
        <f ca="1" t="shared" si="267"/>
        <v>CLEANING SERVICE</v>
      </c>
      <c r="J274" s="83" t="str">
        <f ca="1" t="array" ref="J274">IFERROR(INDEX(MASTER!B:B,MATCH(G274,MASTER!A:A,0))/100," ")</f>
        <v> </v>
      </c>
      <c r="K274" s="67">
        <f ca="1" t="shared" si="268"/>
        <v>0</v>
      </c>
      <c r="L274" s="67" t="str">
        <f ca="1" t="shared" si="269"/>
        <v>1900 - WEEK 00</v>
      </c>
      <c r="M274" s="67" t="str">
        <f ca="1" t="shared" si="270"/>
        <v>1900 - MONTH 01</v>
      </c>
      <c r="N274" s="83" t="str">
        <f ca="1" t="shared" ref="N274:O274" si="288">IFERROR(AVERAGEIF(L:L,L274,$J:$J)," ")</f>
        <v> </v>
      </c>
      <c r="O274" s="83" t="str">
        <f ca="1" t="shared" si="288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2">
        <f ca="1" t="shared" si="265"/>
        <v>6</v>
      </c>
      <c r="F275" s="67" t="str">
        <f ca="1">IF(ISBLANK(A275)," ",INDIRECT(ADDRESS(1,5+MOD(ROW()-2,COUNTA('Form Responses 1'!$1:$1)-4),,TRUE,"Form Responses 1")))</f>
        <v>Halaman [Tps]</v>
      </c>
      <c r="G275" s="67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266"/>
        <v>Halaman</v>
      </c>
      <c r="I275" s="83" t="str">
        <f ca="1" t="shared" si="267"/>
        <v>CLEANING SERVICE</v>
      </c>
      <c r="J275" s="83" t="str">
        <f ca="1" t="array" ref="J275">IFERROR(INDEX(MASTER!B:B,MATCH(G275,MASTER!A:A,0))/100," ")</f>
        <v> </v>
      </c>
      <c r="K275" s="67">
        <f ca="1" t="shared" si="268"/>
        <v>0</v>
      </c>
      <c r="L275" s="67" t="str">
        <f ca="1" t="shared" si="269"/>
        <v>1900 - WEEK 00</v>
      </c>
      <c r="M275" s="67" t="str">
        <f ca="1" t="shared" si="270"/>
        <v>1900 - MONTH 01</v>
      </c>
      <c r="N275" s="83" t="str">
        <f ca="1" t="shared" ref="N275:O275" si="289">IFERROR(AVERAGEIF(L:L,L275,$J:$J)," ")</f>
        <v> </v>
      </c>
      <c r="O275" s="83" t="str">
        <f ca="1" t="shared" si="289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2">
        <f ca="1" t="shared" si="265"/>
        <v>6</v>
      </c>
      <c r="F276" s="67" t="str">
        <f ca="1">IF(ISBLANK(A276)," ",INDIRECT(ADDRESS(1,5+MOD(ROW()-2,COUNTA('Form Responses 1'!$1:$1)-4),,TRUE,"Form Responses 1")))</f>
        <v>Wisma [Koridor ]</v>
      </c>
      <c r="G276" s="67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266"/>
        <v>Wisma</v>
      </c>
      <c r="I276" s="83" t="str">
        <f ca="1" t="shared" si="267"/>
        <v>CLEANING SERVICE</v>
      </c>
      <c r="J276" s="83" t="str">
        <f ca="1" t="array" ref="J276">IFERROR(INDEX(MASTER!B:B,MATCH(G276,MASTER!A:A,0))/100," ")</f>
        <v> </v>
      </c>
      <c r="K276" s="67">
        <f ca="1" t="shared" si="268"/>
        <v>0</v>
      </c>
      <c r="L276" s="67" t="str">
        <f ca="1" t="shared" si="269"/>
        <v>1900 - WEEK 00</v>
      </c>
      <c r="M276" s="67" t="str">
        <f ca="1" t="shared" si="270"/>
        <v>1900 - MONTH 01</v>
      </c>
      <c r="N276" s="83" t="str">
        <f ca="1" t="shared" ref="N276:O276" si="290">IFERROR(AVERAGEIF(L:L,L276,$J:$J)," ")</f>
        <v> </v>
      </c>
      <c r="O276" s="83" t="str">
        <f ca="1" t="shared" si="290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2">
        <f ca="1" t="shared" si="265"/>
        <v>6</v>
      </c>
      <c r="F277" s="67" t="str">
        <f ca="1">IF(ISBLANK(A277)," ",INDIRECT(ADDRESS(1,5+MOD(ROW()-2,COUNTA('Form Responses 1'!$1:$1)-4),,TRUE,"Form Responses 1")))</f>
        <v>Wisma [Ruang Rapat/Pendopo]</v>
      </c>
      <c r="G277" s="67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266"/>
        <v>Wisma</v>
      </c>
      <c r="I277" s="83" t="str">
        <f ca="1" t="shared" si="267"/>
        <v>CLEANING SERVICE</v>
      </c>
      <c r="J277" s="83" t="str">
        <f ca="1" t="array" ref="J277">IFERROR(INDEX(MASTER!B:B,MATCH(G277,MASTER!A:A,0))/100," ")</f>
        <v> </v>
      </c>
      <c r="K277" s="67">
        <f ca="1" t="shared" si="268"/>
        <v>0</v>
      </c>
      <c r="L277" s="67" t="str">
        <f ca="1" t="shared" si="269"/>
        <v>1900 - WEEK 00</v>
      </c>
      <c r="M277" s="67" t="str">
        <f ca="1" t="shared" si="270"/>
        <v>1900 - MONTH 01</v>
      </c>
      <c r="N277" s="83" t="str">
        <f ca="1" t="shared" ref="N277:O277" si="291">IFERROR(AVERAGEIF(L:L,L277,$J:$J)," ")</f>
        <v> </v>
      </c>
      <c r="O277" s="83" t="str">
        <f ca="1" t="shared" si="291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2">
        <f ca="1" t="shared" si="265"/>
        <v>6</v>
      </c>
      <c r="F278" s="67" t="str">
        <f ca="1">IF(ISBLANK(A278)," ",INDIRECT(ADDRESS(1,5+MOD(ROW()-2,COUNTA('Form Responses 1'!$1:$1)-4),,TRUE,"Form Responses 1")))</f>
        <v>Wisma [Gudang]</v>
      </c>
      <c r="G278" s="67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266"/>
        <v>Wisma</v>
      </c>
      <c r="I278" s="83" t="str">
        <f ca="1" t="shared" si="267"/>
        <v>CLEANING SERVICE</v>
      </c>
      <c r="J278" s="83" t="str">
        <f ca="1" t="array" ref="J278">IFERROR(INDEX(MASTER!B:B,MATCH(G278,MASTER!A:A,0))/100," ")</f>
        <v> </v>
      </c>
      <c r="K278" s="67">
        <f ca="1" t="shared" si="268"/>
        <v>0</v>
      </c>
      <c r="L278" s="67" t="str">
        <f ca="1" t="shared" si="269"/>
        <v>1900 - WEEK 00</v>
      </c>
      <c r="M278" s="67" t="str">
        <f ca="1" t="shared" si="270"/>
        <v>1900 - MONTH 01</v>
      </c>
      <c r="N278" s="83" t="str">
        <f ca="1" t="shared" ref="N278:O278" si="292">IFERROR(AVERAGEIF(L:L,L278,$J:$J)," ")</f>
        <v> </v>
      </c>
      <c r="O278" s="83" t="str">
        <f ca="1" t="shared" si="292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2">
        <f ca="1" t="shared" si="265"/>
        <v>6</v>
      </c>
      <c r="F279" s="67" t="str">
        <f ca="1">IF(ISBLANK(A279)," ",INDIRECT(ADDRESS(1,5+MOD(ROW()-2,COUNTA('Form Responses 1'!$1:$1)-4),,TRUE,"Form Responses 1")))</f>
        <v>Wisma [Ruang Genset]</v>
      </c>
      <c r="G279" s="67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266"/>
        <v>Wisma</v>
      </c>
      <c r="I279" s="83" t="str">
        <f ca="1" t="shared" si="267"/>
        <v>CLEANING SERVICE</v>
      </c>
      <c r="J279" s="83" t="str">
        <f ca="1" t="array" ref="J279">IFERROR(INDEX(MASTER!B:B,MATCH(G279,MASTER!A:A,0))/100," ")</f>
        <v> </v>
      </c>
      <c r="K279" s="67">
        <f ca="1" t="shared" si="268"/>
        <v>0</v>
      </c>
      <c r="L279" s="67" t="str">
        <f ca="1" t="shared" si="269"/>
        <v>1900 - WEEK 00</v>
      </c>
      <c r="M279" s="67" t="str">
        <f ca="1" t="shared" si="270"/>
        <v>1900 - MONTH 01</v>
      </c>
      <c r="N279" s="83" t="str">
        <f ca="1" t="shared" ref="N279:O279" si="293">IFERROR(AVERAGEIF(L:L,L279,$J:$J)," ")</f>
        <v> </v>
      </c>
      <c r="O279" s="83" t="str">
        <f ca="1" t="shared" si="293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2">
        <f ca="1" t="shared" si="265"/>
        <v>6</v>
      </c>
      <c r="F280" s="67" t="str">
        <f ca="1">IF(ISBLANK(A280)," ",INDIRECT(ADDRESS(1,5+MOD(ROW()-2,COUNTA('Form Responses 1'!$1:$1)-4),,TRUE,"Form Responses 1")))</f>
        <v>Wisma [Ruang Alat Meteorologi]</v>
      </c>
      <c r="G280" s="67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266"/>
        <v>Wisma</v>
      </c>
      <c r="I280" s="83" t="str">
        <f ca="1" t="shared" si="267"/>
        <v>CLEANING SERVICE</v>
      </c>
      <c r="J280" s="83" t="str">
        <f ca="1" t="array" ref="J280">IFERROR(INDEX(MASTER!B:B,MATCH(G280,MASTER!A:A,0))/100," ")</f>
        <v> </v>
      </c>
      <c r="K280" s="67">
        <f ca="1" t="shared" si="268"/>
        <v>0</v>
      </c>
      <c r="L280" s="67" t="str">
        <f ca="1" t="shared" si="269"/>
        <v>1900 - WEEK 00</v>
      </c>
      <c r="M280" s="67" t="str">
        <f ca="1" t="shared" si="270"/>
        <v>1900 - MONTH 01</v>
      </c>
      <c r="N280" s="83" t="str">
        <f ca="1" t="shared" ref="N280:O280" si="294">IFERROR(AVERAGEIF(L:L,L280,$J:$J)," ")</f>
        <v> </v>
      </c>
      <c r="O280" s="83" t="str">
        <f ca="1" t="shared" si="294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2">
        <f ca="1" t="shared" si="265"/>
        <v>6</v>
      </c>
      <c r="F281" s="67" t="str">
        <f ca="1">IF(ISBLANK(A281)," ",INDIRECT(ADDRESS(1,5+MOD(ROW()-2,COUNTA('Form Responses 1'!$1:$1)-4),,TRUE,"Form Responses 1")))</f>
        <v>Wisma [Ruang Kerja]</v>
      </c>
      <c r="G281" s="67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266"/>
        <v>Wisma</v>
      </c>
      <c r="I281" s="83" t="str">
        <f ca="1" t="shared" si="267"/>
        <v>CLEANING SERVICE</v>
      </c>
      <c r="J281" s="83" t="str">
        <f ca="1" t="array" ref="J281">IFERROR(INDEX(MASTER!B:B,MATCH(G281,MASTER!A:A,0))/100," ")</f>
        <v> </v>
      </c>
      <c r="K281" s="67">
        <f ca="1" t="shared" si="268"/>
        <v>0</v>
      </c>
      <c r="L281" s="67" t="str">
        <f ca="1" t="shared" si="269"/>
        <v>1900 - WEEK 00</v>
      </c>
      <c r="M281" s="67" t="str">
        <f ca="1" t="shared" si="270"/>
        <v>1900 - MONTH 01</v>
      </c>
      <c r="N281" s="83" t="str">
        <f ca="1" t="shared" ref="N281:O281" si="295">IFERROR(AVERAGEIF(L:L,L281,$J:$J)," ")</f>
        <v> </v>
      </c>
      <c r="O281" s="83" t="str">
        <f ca="1" t="shared" si="295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2">
        <f ca="1" t="shared" si="265"/>
        <v>6</v>
      </c>
      <c r="F282" s="67" t="str">
        <f ca="1">IF(ISBLANK(A282)," ",INDIRECT(ADDRESS(1,5+MOD(ROW()-2,COUNTA('Form Responses 1'!$1:$1)-4),,TRUE,"Form Responses 1")))</f>
        <v>Wisma [Pantry]</v>
      </c>
      <c r="G282" s="67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266"/>
        <v>Wisma</v>
      </c>
      <c r="I282" s="83" t="str">
        <f ca="1" t="shared" si="267"/>
        <v>CLEANING SERVICE</v>
      </c>
      <c r="J282" s="83" t="str">
        <f ca="1" t="array" ref="J282">IFERROR(INDEX(MASTER!B:B,MATCH(G282,MASTER!A:A,0))/100," ")</f>
        <v> </v>
      </c>
      <c r="K282" s="67">
        <f ca="1" t="shared" si="268"/>
        <v>0</v>
      </c>
      <c r="L282" s="67" t="str">
        <f ca="1" t="shared" si="269"/>
        <v>1900 - WEEK 00</v>
      </c>
      <c r="M282" s="67" t="str">
        <f ca="1" t="shared" si="270"/>
        <v>1900 - MONTH 01</v>
      </c>
      <c r="N282" s="83" t="str">
        <f ca="1" t="shared" ref="N282:O282" si="296">IFERROR(AVERAGEIF(L:L,L282,$J:$J)," ")</f>
        <v> </v>
      </c>
      <c r="O282" s="83" t="str">
        <f ca="1" t="shared" si="296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2">
        <f ca="1" t="shared" si="265"/>
        <v>6</v>
      </c>
      <c r="F283" s="67" t="str">
        <f ca="1">IF(ISBLANK(A283)," ",INDIRECT(ADDRESS(1,5+MOD(ROW()-2,COUNTA('Form Responses 1'!$1:$1)-4),,TRUE,"Form Responses 1")))</f>
        <v>Wisma [Musholla]</v>
      </c>
      <c r="G283" s="67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266"/>
        <v>Wisma</v>
      </c>
      <c r="I283" s="83" t="str">
        <f ca="1" t="shared" si="267"/>
        <v>CLEANING SERVICE</v>
      </c>
      <c r="J283" s="83" t="str">
        <f ca="1" t="array" ref="J283">IFERROR(INDEX(MASTER!B:B,MATCH(G283,MASTER!A:A,0))/100," ")</f>
        <v> </v>
      </c>
      <c r="K283" s="67">
        <f ca="1" t="shared" si="268"/>
        <v>0</v>
      </c>
      <c r="L283" s="67" t="str">
        <f ca="1" t="shared" si="269"/>
        <v>1900 - WEEK 00</v>
      </c>
      <c r="M283" s="67" t="str">
        <f ca="1" t="shared" si="270"/>
        <v>1900 - MONTH 01</v>
      </c>
      <c r="N283" s="83" t="str">
        <f ca="1" t="shared" ref="N283:O283" si="297">IFERROR(AVERAGEIF(L:L,L283,$J:$J)," ")</f>
        <v> </v>
      </c>
      <c r="O283" s="83" t="str">
        <f ca="1" t="shared" si="297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2">
        <f ca="1" t="shared" si="265"/>
        <v>6</v>
      </c>
      <c r="F284" s="67" t="str">
        <f ca="1">IF(ISBLANK(A284)," ",INDIRECT(ADDRESS(1,5+MOD(ROW()-2,COUNTA('Form Responses 1'!$1:$1)-4),,TRUE,"Form Responses 1")))</f>
        <v>Wisma [Toilet Pria / Wanita]</v>
      </c>
      <c r="G284" s="67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266"/>
        <v>Wisma</v>
      </c>
      <c r="I284" s="83" t="str">
        <f ca="1" t="shared" si="267"/>
        <v>CLEANING SERVICE</v>
      </c>
      <c r="J284" s="83" t="str">
        <f ca="1" t="array" ref="J284">IFERROR(INDEX(MASTER!B:B,MATCH(G284,MASTER!A:A,0))/100," ")</f>
        <v> </v>
      </c>
      <c r="K284" s="67">
        <f ca="1" t="shared" si="268"/>
        <v>0</v>
      </c>
      <c r="L284" s="67" t="str">
        <f ca="1" t="shared" si="269"/>
        <v>1900 - WEEK 00</v>
      </c>
      <c r="M284" s="67" t="str">
        <f ca="1" t="shared" si="270"/>
        <v>1900 - MONTH 01</v>
      </c>
      <c r="N284" s="83" t="str">
        <f ca="1" t="shared" ref="N284:O284" si="298">IFERROR(AVERAGEIF(L:L,L284,$J:$J)," ")</f>
        <v> </v>
      </c>
      <c r="O284" s="83" t="str">
        <f ca="1" t="shared" si="298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2">
        <f ca="1" t="shared" si="265"/>
        <v>6</v>
      </c>
      <c r="F285" s="67" t="str">
        <f ca="1">IF(ISBLANK(A285)," ",INDIRECT(ADDRESS(1,5+MOD(ROW()-2,COUNTA('Form Responses 1'!$1:$1)-4),,TRUE,"Form Responses 1")))</f>
        <v>Halaman Wisma [Taman ]</v>
      </c>
      <c r="G285" s="67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266"/>
        <v>Halaman Wisma</v>
      </c>
      <c r="I285" s="83" t="str">
        <f ca="1" t="shared" si="267"/>
        <v>CLEANING SERVICE</v>
      </c>
      <c r="J285" s="83" t="str">
        <f ca="1" t="array" ref="J285">IFERROR(INDEX(MASTER!B:B,MATCH(G285,MASTER!A:A,0))/100," ")</f>
        <v> </v>
      </c>
      <c r="K285" s="67">
        <f ca="1" t="shared" si="268"/>
        <v>0</v>
      </c>
      <c r="L285" s="67" t="str">
        <f ca="1" t="shared" si="269"/>
        <v>1900 - WEEK 00</v>
      </c>
      <c r="M285" s="67" t="str">
        <f ca="1" t="shared" si="270"/>
        <v>1900 - MONTH 01</v>
      </c>
      <c r="N285" s="83" t="str">
        <f ca="1" t="shared" ref="N285:O285" si="299">IFERROR(AVERAGEIF(L:L,L285,$J:$J)," ")</f>
        <v> </v>
      </c>
      <c r="O285" s="83" t="str">
        <f ca="1" t="shared" si="299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2">
        <f ca="1" t="shared" si="265"/>
        <v>6</v>
      </c>
      <c r="F286" s="67" t="str">
        <f ca="1">IF(ISBLANK(A286)," ",INDIRECT(ADDRESS(1,5+MOD(ROW()-2,COUNTA('Form Responses 1'!$1:$1)-4),,TRUE,"Form Responses 1")))</f>
        <v>Halaman Wisma [Pos Satpam]</v>
      </c>
      <c r="G286" s="67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266"/>
        <v>Halaman Wisma</v>
      </c>
      <c r="I286" s="83" t="str">
        <f ca="1" t="shared" si="267"/>
        <v>CLEANING SERVICE</v>
      </c>
      <c r="J286" s="83" t="str">
        <f ca="1" t="array" ref="J286">IFERROR(INDEX(MASTER!B:B,MATCH(G286,MASTER!A:A,0))/100," ")</f>
        <v> </v>
      </c>
      <c r="K286" s="67">
        <f ca="1" t="shared" si="268"/>
        <v>0</v>
      </c>
      <c r="L286" s="67" t="str">
        <f ca="1" t="shared" si="269"/>
        <v>1900 - WEEK 00</v>
      </c>
      <c r="M286" s="67" t="str">
        <f ca="1" t="shared" si="270"/>
        <v>1900 - MONTH 01</v>
      </c>
      <c r="N286" s="83" t="str">
        <f ca="1" t="shared" ref="N286:O286" si="300">IFERROR(AVERAGEIF(L:L,L286,$J:$J)," ")</f>
        <v> </v>
      </c>
      <c r="O286" s="83" t="str">
        <f ca="1" t="shared" si="300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2">
        <f ca="1" t="shared" si="265"/>
        <v>6</v>
      </c>
      <c r="F287" s="67" t="str">
        <f ca="1">IF(ISBLANK(A287)," ",INDIRECT(ADDRESS(1,5+MOD(ROW()-2,COUNTA('Form Responses 1'!$1:$1)-4),,TRUE,"Form Responses 1")))</f>
        <v>Halaman Wisma [Halaman Utama Depan]</v>
      </c>
      <c r="G287" s="67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266"/>
        <v>Halaman Wisma</v>
      </c>
      <c r="I287" s="83" t="str">
        <f ca="1" t="shared" si="267"/>
        <v>CLEANING SERVICE</v>
      </c>
      <c r="J287" s="83" t="str">
        <f ca="1" t="array" ref="J287">IFERROR(INDEX(MASTER!B:B,MATCH(G287,MASTER!A:A,0))/100," ")</f>
        <v> </v>
      </c>
      <c r="K287" s="67">
        <f ca="1" t="shared" si="268"/>
        <v>0</v>
      </c>
      <c r="L287" s="67" t="str">
        <f ca="1" t="shared" si="269"/>
        <v>1900 - WEEK 00</v>
      </c>
      <c r="M287" s="67" t="str">
        <f ca="1" t="shared" si="270"/>
        <v>1900 - MONTH 01</v>
      </c>
      <c r="N287" s="83" t="str">
        <f ca="1" t="shared" ref="N287:O287" si="301">IFERROR(AVERAGEIF(L:L,L287,$J:$J)," ")</f>
        <v> </v>
      </c>
      <c r="O287" s="83" t="str">
        <f ca="1" t="shared" si="301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2">
        <f ca="1" t="shared" si="265"/>
        <v>6</v>
      </c>
      <c r="F288" s="67" t="str">
        <f ca="1">IF(ISBLANK(A288)," ",INDIRECT(ADDRESS(1,5+MOD(ROW()-2,COUNTA('Form Responses 1'!$1:$1)-4),,TRUE,"Form Responses 1")))</f>
        <v>Halaman Wisma [Halaman Samping Dan Belakang]</v>
      </c>
      <c r="G288" s="67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266"/>
        <v>Halaman Wisma</v>
      </c>
      <c r="I288" s="83" t="str">
        <f ca="1" t="shared" si="267"/>
        <v>CLEANING SERVICE</v>
      </c>
      <c r="J288" s="83" t="str">
        <f ca="1" t="array" ref="J288">IFERROR(INDEX(MASTER!B:B,MATCH(G288,MASTER!A:A,0))/100," ")</f>
        <v> </v>
      </c>
      <c r="K288" s="67">
        <f ca="1" t="shared" si="268"/>
        <v>0</v>
      </c>
      <c r="L288" s="67" t="str">
        <f ca="1" t="shared" si="269"/>
        <v>1900 - WEEK 00</v>
      </c>
      <c r="M288" s="67" t="str">
        <f ca="1" t="shared" si="270"/>
        <v>1900 - MONTH 01</v>
      </c>
      <c r="N288" s="83" t="str">
        <f ca="1" t="shared" ref="N288:O288" si="302">IFERROR(AVERAGEIF(L:L,L288,$J:$J)," ")</f>
        <v> </v>
      </c>
      <c r="O288" s="83" t="str">
        <f ca="1" t="shared" si="302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2">
        <f ca="1" t="shared" si="265"/>
        <v>6</v>
      </c>
      <c r="F289" s="67" t="str">
        <f ca="1">IF(ISBLANK(A289)," ",INDIRECT(ADDRESS(1,5+MOD(ROW()-2,COUNTA('Form Responses 1'!$1:$1)-4),,TRUE,"Form Responses 1")))</f>
        <v>Halaman Wisma [Tps]</v>
      </c>
      <c r="G289" s="67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266"/>
        <v>Halaman Wisma</v>
      </c>
      <c r="I289" s="83" t="str">
        <f ca="1" t="shared" si="267"/>
        <v>CLEANING SERVICE</v>
      </c>
      <c r="J289" s="83" t="str">
        <f ca="1" t="array" ref="J289">IFERROR(INDEX(MASTER!B:B,MATCH(G289,MASTER!A:A,0))/100," ")</f>
        <v> </v>
      </c>
      <c r="K289" s="67">
        <f ca="1" t="shared" si="268"/>
        <v>0</v>
      </c>
      <c r="L289" s="67" t="str">
        <f ca="1" t="shared" si="269"/>
        <v>1900 - WEEK 00</v>
      </c>
      <c r="M289" s="67" t="str">
        <f ca="1" t="shared" si="270"/>
        <v>1900 - MONTH 01</v>
      </c>
      <c r="N289" s="83" t="str">
        <f ca="1" t="shared" ref="N289:O289" si="303">IFERROR(AVERAGEIF(L:L,L289,$J:$J)," ")</f>
        <v> </v>
      </c>
      <c r="O289" s="83" t="str">
        <f ca="1" t="shared" si="303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2">
        <f ca="1" t="shared" si="265"/>
        <v>6</v>
      </c>
      <c r="F290" s="67" t="str">
        <f ca="1">IF(ISBLANK(A290)," ",INDIRECT(ADDRESS(1,5+MOD(ROW()-2,COUNTA('Form Responses 1'!$1:$1)-4),,TRUE,"Form Responses 1")))</f>
        <v>Security [Security Functions]</v>
      </c>
      <c r="G290" s="67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266"/>
        <v>Security</v>
      </c>
      <c r="I290" s="83" t="str">
        <f ca="1" t="shared" si="267"/>
        <v>SECURITY SERVICE</v>
      </c>
      <c r="J290" s="83" t="str">
        <f ca="1" t="array" ref="J290">IFERROR(INDEX(MASTER!B:B,MATCH(G290,MASTER!A:A,0))/100," ")</f>
        <v> </v>
      </c>
      <c r="K290" s="67">
        <f ca="1" t="shared" si="268"/>
        <v>0</v>
      </c>
      <c r="L290" s="67" t="str">
        <f ca="1" t="shared" si="269"/>
        <v>1900 - WEEK 00</v>
      </c>
      <c r="M290" s="67" t="str">
        <f ca="1" t="shared" si="270"/>
        <v>1900 - MONTH 01</v>
      </c>
      <c r="N290" s="83" t="str">
        <f ca="1" t="shared" ref="N290:O290" si="304">IFERROR(AVERAGEIF(L:L,L290,$J:$J)," ")</f>
        <v> </v>
      </c>
      <c r="O290" s="83" t="str">
        <f ca="1" t="shared" si="304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2">
        <f ca="1" t="shared" si="265"/>
        <v>6</v>
      </c>
      <c r="F291" s="67" t="str">
        <f ca="1">IF(ISBLANK(A291)," ",INDIRECT(ADDRESS(1,5+MOD(ROW()-2,COUNTA('Form Responses 1'!$1:$1)-4),,TRUE,"Form Responses 1")))</f>
        <v>Lantai 1 [Pantry ]</v>
      </c>
      <c r="G291" s="67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266"/>
        <v>Lantai 1</v>
      </c>
      <c r="I291" s="83" t="str">
        <f ca="1" t="shared" si="267"/>
        <v>CLEANING SERVICE</v>
      </c>
      <c r="J291" s="83" t="str">
        <f ca="1" t="array" ref="J291">IFERROR(INDEX(MASTER!B:B,MATCH(G291,MASTER!A:A,0))/100," ")</f>
        <v> </v>
      </c>
      <c r="K291" s="67">
        <f ca="1" t="shared" si="268"/>
        <v>0</v>
      </c>
      <c r="L291" s="67" t="str">
        <f ca="1" t="shared" si="269"/>
        <v>1900 - WEEK 00</v>
      </c>
      <c r="M291" s="67" t="str">
        <f ca="1" t="shared" si="270"/>
        <v>1900 - MONTH 01</v>
      </c>
      <c r="N291" s="83" t="str">
        <f ca="1" t="shared" ref="N291:O291" si="305">IFERROR(AVERAGEIF(L:L,L291,$J:$J)," ")</f>
        <v> </v>
      </c>
      <c r="O291" s="83" t="str">
        <f ca="1" t="shared" si="305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2">
        <f ca="1" t="shared" si="265"/>
        <v>6</v>
      </c>
      <c r="F292" s="67" t="str">
        <f ca="1">IF(ISBLANK(A292)," ",INDIRECT(ADDRESS(1,5+MOD(ROW()-2,COUNTA('Form Responses 1'!$1:$1)-4),,TRUE,"Form Responses 1")))</f>
        <v>Lantai 1 [Kamar Depan]</v>
      </c>
      <c r="G292" s="67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266"/>
        <v>Lantai 1</v>
      </c>
      <c r="I292" s="83" t="str">
        <f ca="1" t="shared" si="267"/>
        <v>CLEANING SERVICE</v>
      </c>
      <c r="J292" s="83" t="str">
        <f ca="1" t="array" ref="J292">IFERROR(INDEX(MASTER!B:B,MATCH(G292,MASTER!A:A,0))/100," ")</f>
        <v> </v>
      </c>
      <c r="K292" s="67">
        <f ca="1" t="shared" si="268"/>
        <v>0</v>
      </c>
      <c r="L292" s="67" t="str">
        <f ca="1" t="shared" si="269"/>
        <v>1900 - WEEK 00</v>
      </c>
      <c r="M292" s="67" t="str">
        <f ca="1" t="shared" si="270"/>
        <v>1900 - MONTH 01</v>
      </c>
      <c r="N292" s="83" t="str">
        <f ca="1" t="shared" ref="N292:O292" si="306">IFERROR(AVERAGEIF(L:L,L292,$J:$J)," ")</f>
        <v> </v>
      </c>
      <c r="O292" s="83" t="str">
        <f ca="1" t="shared" si="306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2">
        <f ca="1" t="shared" si="265"/>
        <v>6</v>
      </c>
      <c r="F293" s="67" t="str">
        <f ca="1">IF(ISBLANK(A293)," ",INDIRECT(ADDRESS(1,5+MOD(ROW()-2,COUNTA('Form Responses 1'!$1:$1)-4),,TRUE,"Form Responses 1")))</f>
        <v>Lantai 1 [Kamar Belakang]</v>
      </c>
      <c r="G293" s="67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266"/>
        <v>Lantai 1</v>
      </c>
      <c r="I293" s="83" t="str">
        <f ca="1" t="shared" si="267"/>
        <v>CLEANING SERVICE</v>
      </c>
      <c r="J293" s="83" t="str">
        <f ca="1" t="array" ref="J293">IFERROR(INDEX(MASTER!B:B,MATCH(G293,MASTER!A:A,0))/100," ")</f>
        <v> </v>
      </c>
      <c r="K293" s="67">
        <f ca="1" t="shared" si="268"/>
        <v>0</v>
      </c>
      <c r="L293" s="67" t="str">
        <f ca="1" t="shared" si="269"/>
        <v>1900 - WEEK 00</v>
      </c>
      <c r="M293" s="67" t="str">
        <f ca="1" t="shared" si="270"/>
        <v>1900 - MONTH 01</v>
      </c>
      <c r="N293" s="83" t="str">
        <f ca="1" t="shared" ref="N293:O293" si="307">IFERROR(AVERAGEIF(L:L,L293,$J:$J)," ")</f>
        <v> </v>
      </c>
      <c r="O293" s="83" t="str">
        <f ca="1" t="shared" si="307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2">
        <f ca="1" t="shared" si="265"/>
        <v>6</v>
      </c>
      <c r="F294" s="67" t="str">
        <f ca="1">IF(ISBLANK(A294)," ",INDIRECT(ADDRESS(1,5+MOD(ROW()-2,COUNTA('Form Responses 1'!$1:$1)-4),,TRUE,"Form Responses 1")))</f>
        <v>Lantai 1 [Ruang Tamu]</v>
      </c>
      <c r="G294" s="67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266"/>
        <v>Lantai 1</v>
      </c>
      <c r="I294" s="83" t="str">
        <f ca="1" t="shared" si="267"/>
        <v>CLEANING SERVICE</v>
      </c>
      <c r="J294" s="83" t="str">
        <f ca="1" t="array" ref="J294">IFERROR(INDEX(MASTER!B:B,MATCH(G294,MASTER!A:A,0))/100," ")</f>
        <v> </v>
      </c>
      <c r="K294" s="67">
        <f ca="1" t="shared" si="268"/>
        <v>0</v>
      </c>
      <c r="L294" s="67" t="str">
        <f ca="1" t="shared" si="269"/>
        <v>1900 - WEEK 00</v>
      </c>
      <c r="M294" s="67" t="str">
        <f ca="1" t="shared" si="270"/>
        <v>1900 - MONTH 01</v>
      </c>
      <c r="N294" s="83" t="str">
        <f ca="1" t="shared" ref="N294:O294" si="308">IFERROR(AVERAGEIF(L:L,L294,$J:$J)," ")</f>
        <v> </v>
      </c>
      <c r="O294" s="83" t="str">
        <f ca="1" t="shared" si="308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2">
        <f ca="1" t="shared" si="265"/>
        <v>6</v>
      </c>
      <c r="F295" s="67" t="str">
        <f ca="1">IF(ISBLANK(A295)," ",INDIRECT(ADDRESS(1,5+MOD(ROW()-2,COUNTA('Form Responses 1'!$1:$1)-4),,TRUE,"Form Responses 1")))</f>
        <v>Lantai 1 [Toilet Pria / Wanita]</v>
      </c>
      <c r="G295" s="67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266"/>
        <v>Lantai 1</v>
      </c>
      <c r="I295" s="83" t="str">
        <f ca="1" t="shared" si="267"/>
        <v>CLEANING SERVICE</v>
      </c>
      <c r="J295" s="83" t="str">
        <f ca="1" t="array" ref="J295">IFERROR(INDEX(MASTER!B:B,MATCH(G295,MASTER!A:A,0))/100," ")</f>
        <v> </v>
      </c>
      <c r="K295" s="67">
        <f ca="1" t="shared" si="268"/>
        <v>0</v>
      </c>
      <c r="L295" s="67" t="str">
        <f ca="1" t="shared" si="269"/>
        <v>1900 - WEEK 00</v>
      </c>
      <c r="M295" s="67" t="str">
        <f ca="1" t="shared" si="270"/>
        <v>1900 - MONTH 01</v>
      </c>
      <c r="N295" s="83" t="str">
        <f ca="1" t="shared" ref="N295:O295" si="309">IFERROR(AVERAGEIF(L:L,L295,$J:$J)," ")</f>
        <v> </v>
      </c>
      <c r="O295" s="83" t="str">
        <f ca="1" t="shared" si="309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2">
        <f ca="1" t="shared" si="265"/>
        <v>6</v>
      </c>
      <c r="F296" s="67" t="str">
        <f ca="1">IF(ISBLANK(A296)," ",INDIRECT(ADDRESS(1,5+MOD(ROW()-2,COUNTA('Form Responses 1'!$1:$1)-4),,TRUE,"Form Responses 1")))</f>
        <v>Halaman [Taman ]</v>
      </c>
      <c r="G296" s="67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266"/>
        <v>Halaman</v>
      </c>
      <c r="I296" s="83" t="str">
        <f ca="1" t="shared" si="267"/>
        <v>CLEANING SERVICE</v>
      </c>
      <c r="J296" s="83" t="str">
        <f ca="1" t="array" ref="J296">IFERROR(INDEX(MASTER!B:B,MATCH(G296,MASTER!A:A,0))/100," ")</f>
        <v> </v>
      </c>
      <c r="K296" s="67">
        <f ca="1" t="shared" si="268"/>
        <v>0</v>
      </c>
      <c r="L296" s="67" t="str">
        <f ca="1" t="shared" si="269"/>
        <v>1900 - WEEK 00</v>
      </c>
      <c r="M296" s="67" t="str">
        <f ca="1" t="shared" si="270"/>
        <v>1900 - MONTH 01</v>
      </c>
      <c r="N296" s="83" t="str">
        <f ca="1" t="shared" ref="N296:O296" si="310">IFERROR(AVERAGEIF(L:L,L296,$J:$J)," ")</f>
        <v> </v>
      </c>
      <c r="O296" s="83" t="str">
        <f ca="1" t="shared" si="310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2">
        <f ca="1" t="shared" si="265"/>
        <v>6</v>
      </c>
      <c r="F297" s="67" t="str">
        <f ca="1">IF(ISBLANK(A297)," ",INDIRECT(ADDRESS(1,5+MOD(ROW()-2,COUNTA('Form Responses 1'!$1:$1)-4),,TRUE,"Form Responses 1")))</f>
        <v>Halaman [Halaman Utama Depan]</v>
      </c>
      <c r="G297" s="67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266"/>
        <v>Halaman</v>
      </c>
      <c r="I297" s="83" t="str">
        <f ca="1" t="shared" si="267"/>
        <v>CLEANING SERVICE</v>
      </c>
      <c r="J297" s="83" t="str">
        <f ca="1" t="array" ref="J297">IFERROR(INDEX(MASTER!B:B,MATCH(G297,MASTER!A:A,0))/100," ")</f>
        <v> </v>
      </c>
      <c r="K297" s="67">
        <f ca="1" t="shared" si="268"/>
        <v>0</v>
      </c>
      <c r="L297" s="67" t="str">
        <f ca="1" t="shared" si="269"/>
        <v>1900 - WEEK 00</v>
      </c>
      <c r="M297" s="67" t="str">
        <f ca="1" t="shared" si="270"/>
        <v>1900 - MONTH 01</v>
      </c>
      <c r="N297" s="83" t="str">
        <f ca="1" t="shared" ref="N297:O297" si="311">IFERROR(AVERAGEIF(L:L,L297,$J:$J)," ")</f>
        <v> </v>
      </c>
      <c r="O297" s="83" t="str">
        <f ca="1" t="shared" si="311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2">
        <f ca="1" t="shared" si="265"/>
        <v>6</v>
      </c>
      <c r="F298" s="67" t="str">
        <f ca="1">IF(ISBLANK(A298)," ",INDIRECT(ADDRESS(1,5+MOD(ROW()-2,COUNTA('Form Responses 1'!$1:$1)-4),,TRUE,"Form Responses 1")))</f>
        <v>Halaman [Halaman Samping Dan Belakang]</v>
      </c>
      <c r="G298" s="67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266"/>
        <v>Halaman</v>
      </c>
      <c r="I298" s="83" t="str">
        <f ca="1" t="shared" si="267"/>
        <v>CLEANING SERVICE</v>
      </c>
      <c r="J298" s="83" t="str">
        <f ca="1" t="array" ref="J298">IFERROR(INDEX(MASTER!B:B,MATCH(G298,MASTER!A:A,0))/100," ")</f>
        <v> </v>
      </c>
      <c r="K298" s="67">
        <f ca="1" t="shared" si="268"/>
        <v>0</v>
      </c>
      <c r="L298" s="67" t="str">
        <f ca="1" t="shared" si="269"/>
        <v>1900 - WEEK 00</v>
      </c>
      <c r="M298" s="67" t="str">
        <f ca="1" t="shared" si="270"/>
        <v>1900 - MONTH 01</v>
      </c>
      <c r="N298" s="83" t="str">
        <f ca="1" t="shared" ref="N298:O298" si="312">IFERROR(AVERAGEIF(L:L,L298,$J:$J)," ")</f>
        <v> </v>
      </c>
      <c r="O298" s="83" t="str">
        <f ca="1" t="shared" si="312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2">
        <f ca="1" t="shared" si="265"/>
        <v>6</v>
      </c>
      <c r="F299" s="67" t="str">
        <f ca="1">IF(ISBLANK(A299)," ",INDIRECT(ADDRESS(1,5+MOD(ROW()-2,COUNTA('Form Responses 1'!$1:$1)-4),,TRUE,"Form Responses 1")))</f>
        <v>Halaman [Tps]</v>
      </c>
      <c r="G299" s="67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266"/>
        <v>Halaman</v>
      </c>
      <c r="I299" s="83" t="str">
        <f ca="1" t="shared" si="267"/>
        <v>CLEANING SERVICE</v>
      </c>
      <c r="J299" s="83" t="str">
        <f ca="1" t="array" ref="J299">IFERROR(INDEX(MASTER!B:B,MATCH(G299,MASTER!A:A,0))/100," ")</f>
        <v> </v>
      </c>
      <c r="K299" s="67">
        <f ca="1" t="shared" si="268"/>
        <v>0</v>
      </c>
      <c r="L299" s="67" t="str">
        <f ca="1" t="shared" si="269"/>
        <v>1900 - WEEK 00</v>
      </c>
      <c r="M299" s="67" t="str">
        <f ca="1" t="shared" si="270"/>
        <v>1900 - MONTH 01</v>
      </c>
      <c r="N299" s="83" t="str">
        <f ca="1" t="shared" ref="N299:O299" si="313">IFERROR(AVERAGEIF(L:L,L299,$J:$J)," ")</f>
        <v> </v>
      </c>
      <c r="O299" s="83" t="str">
        <f ca="1" t="shared" si="313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2">
        <f ca="1" t="shared" si="265"/>
        <v>6</v>
      </c>
      <c r="F300" s="67" t="str">
        <f ca="1">IF(ISBLANK(A300)," ",INDIRECT(ADDRESS(1,5+MOD(ROW()-2,COUNTA('Form Responses 1'!$1:$1)-4),,TRUE,"Form Responses 1")))</f>
        <v>Wisma [Koridor ]</v>
      </c>
      <c r="G300" s="67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266"/>
        <v>Wisma</v>
      </c>
      <c r="I300" s="83" t="str">
        <f ca="1" t="shared" si="267"/>
        <v>CLEANING SERVICE</v>
      </c>
      <c r="J300" s="83" t="str">
        <f ca="1" t="array" ref="J300">IFERROR(INDEX(MASTER!B:B,MATCH(G300,MASTER!A:A,0))/100," ")</f>
        <v> </v>
      </c>
      <c r="K300" s="67">
        <f ca="1" t="shared" si="268"/>
        <v>0</v>
      </c>
      <c r="L300" s="67" t="str">
        <f ca="1" t="shared" si="269"/>
        <v>1900 - WEEK 00</v>
      </c>
      <c r="M300" s="67" t="str">
        <f ca="1" t="shared" si="270"/>
        <v>1900 - MONTH 01</v>
      </c>
      <c r="N300" s="83" t="str">
        <f ca="1" t="shared" ref="N300:O300" si="314">IFERROR(AVERAGEIF(L:L,L300,$J:$J)," ")</f>
        <v> </v>
      </c>
      <c r="O300" s="83" t="str">
        <f ca="1" t="shared" si="314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2">
        <f ca="1" t="shared" si="265"/>
        <v>6</v>
      </c>
      <c r="F301" s="67" t="str">
        <f ca="1">IF(ISBLANK(A301)," ",INDIRECT(ADDRESS(1,5+MOD(ROW()-2,COUNTA('Form Responses 1'!$1:$1)-4),,TRUE,"Form Responses 1")))</f>
        <v>Wisma [Ruang Rapat/Pendopo]</v>
      </c>
      <c r="G301" s="67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266"/>
        <v>Wisma</v>
      </c>
      <c r="I301" s="83" t="str">
        <f ca="1" t="shared" si="267"/>
        <v>CLEANING SERVICE</v>
      </c>
      <c r="J301" s="83" t="str">
        <f ca="1" t="array" ref="J301">IFERROR(INDEX(MASTER!B:B,MATCH(G301,MASTER!A:A,0))/100," ")</f>
        <v> </v>
      </c>
      <c r="K301" s="67">
        <f ca="1" t="shared" si="268"/>
        <v>0</v>
      </c>
      <c r="L301" s="67" t="str">
        <f ca="1" t="shared" si="269"/>
        <v>1900 - WEEK 00</v>
      </c>
      <c r="M301" s="67" t="str">
        <f ca="1" t="shared" si="270"/>
        <v>1900 - MONTH 01</v>
      </c>
      <c r="N301" s="83" t="str">
        <f ca="1" t="shared" ref="N301:O301" si="315">IFERROR(AVERAGEIF(L:L,L301,$J:$J)," ")</f>
        <v> </v>
      </c>
      <c r="O301" s="83" t="str">
        <f ca="1" t="shared" si="315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2">
        <f ca="1" t="shared" si="265"/>
        <v>6</v>
      </c>
      <c r="F302" s="67" t="str">
        <f ca="1">IF(ISBLANK(A302)," ",INDIRECT(ADDRESS(1,5+MOD(ROW()-2,COUNTA('Form Responses 1'!$1:$1)-4),,TRUE,"Form Responses 1")))</f>
        <v>Wisma [Gudang]</v>
      </c>
      <c r="G302" s="67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266"/>
        <v>Wisma</v>
      </c>
      <c r="I302" s="83" t="str">
        <f ca="1" t="shared" si="267"/>
        <v>CLEANING SERVICE</v>
      </c>
      <c r="J302" s="83" t="str">
        <f ca="1" t="array" ref="J302">IFERROR(INDEX(MASTER!B:B,MATCH(G302,MASTER!A:A,0))/100," ")</f>
        <v> </v>
      </c>
      <c r="K302" s="67">
        <f ca="1" t="shared" si="268"/>
        <v>0</v>
      </c>
      <c r="L302" s="67" t="str">
        <f ca="1" t="shared" si="269"/>
        <v>1900 - WEEK 00</v>
      </c>
      <c r="M302" s="67" t="str">
        <f ca="1" t="shared" si="270"/>
        <v>1900 - MONTH 01</v>
      </c>
      <c r="N302" s="83" t="str">
        <f ca="1" t="shared" ref="N302:O302" si="316">IFERROR(AVERAGEIF(L:L,L302,$J:$J)," ")</f>
        <v> </v>
      </c>
      <c r="O302" s="83" t="str">
        <f ca="1" t="shared" si="316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2">
        <f ca="1" t="shared" si="265"/>
        <v>6</v>
      </c>
      <c r="F303" s="67" t="str">
        <f ca="1">IF(ISBLANK(A303)," ",INDIRECT(ADDRESS(1,5+MOD(ROW()-2,COUNTA('Form Responses 1'!$1:$1)-4),,TRUE,"Form Responses 1")))</f>
        <v>Wisma [Ruang Genset]</v>
      </c>
      <c r="G303" s="67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266"/>
        <v>Wisma</v>
      </c>
      <c r="I303" s="83" t="str">
        <f ca="1" t="shared" si="267"/>
        <v>CLEANING SERVICE</v>
      </c>
      <c r="J303" s="83" t="str">
        <f ca="1" t="array" ref="J303">IFERROR(INDEX(MASTER!B:B,MATCH(G303,MASTER!A:A,0))/100," ")</f>
        <v> </v>
      </c>
      <c r="K303" s="67">
        <f ca="1" t="shared" si="268"/>
        <v>0</v>
      </c>
      <c r="L303" s="67" t="str">
        <f ca="1" t="shared" si="269"/>
        <v>1900 - WEEK 00</v>
      </c>
      <c r="M303" s="67" t="str">
        <f ca="1" t="shared" si="270"/>
        <v>1900 - MONTH 01</v>
      </c>
      <c r="N303" s="83" t="str">
        <f ca="1" t="shared" ref="N303:O303" si="317">IFERROR(AVERAGEIF(L:L,L303,$J:$J)," ")</f>
        <v> </v>
      </c>
      <c r="O303" s="83" t="str">
        <f ca="1" t="shared" si="317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2">
        <f ca="1" t="shared" si="265"/>
        <v>6</v>
      </c>
      <c r="F304" s="67" t="str">
        <f ca="1">IF(ISBLANK(A304)," ",INDIRECT(ADDRESS(1,5+MOD(ROW()-2,COUNTA('Form Responses 1'!$1:$1)-4),,TRUE,"Form Responses 1")))</f>
        <v>Wisma [Ruang Alat Meteorologi]</v>
      </c>
      <c r="G304" s="67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266"/>
        <v>Wisma</v>
      </c>
      <c r="I304" s="83" t="str">
        <f ca="1" t="shared" si="267"/>
        <v>CLEANING SERVICE</v>
      </c>
      <c r="J304" s="83" t="str">
        <f ca="1" t="array" ref="J304">IFERROR(INDEX(MASTER!B:B,MATCH(G304,MASTER!A:A,0))/100," ")</f>
        <v> </v>
      </c>
      <c r="K304" s="67">
        <f ca="1" t="shared" si="268"/>
        <v>0</v>
      </c>
      <c r="L304" s="67" t="str">
        <f ca="1" t="shared" si="269"/>
        <v>1900 - WEEK 00</v>
      </c>
      <c r="M304" s="67" t="str">
        <f ca="1" t="shared" si="270"/>
        <v>1900 - MONTH 01</v>
      </c>
      <c r="N304" s="83" t="str">
        <f ca="1" t="shared" ref="N304:O304" si="318">IFERROR(AVERAGEIF(L:L,L304,$J:$J)," ")</f>
        <v> </v>
      </c>
      <c r="O304" s="83" t="str">
        <f ca="1" t="shared" si="318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2">
        <f ca="1" t="shared" si="265"/>
        <v>6</v>
      </c>
      <c r="F305" s="67" t="str">
        <f ca="1">IF(ISBLANK(A305)," ",INDIRECT(ADDRESS(1,5+MOD(ROW()-2,COUNTA('Form Responses 1'!$1:$1)-4),,TRUE,"Form Responses 1")))</f>
        <v>Wisma [Ruang Kerja]</v>
      </c>
      <c r="G305" s="67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266"/>
        <v>Wisma</v>
      </c>
      <c r="I305" s="83" t="str">
        <f ca="1" t="shared" si="267"/>
        <v>CLEANING SERVICE</v>
      </c>
      <c r="J305" s="83" t="str">
        <f ca="1" t="array" ref="J305">IFERROR(INDEX(MASTER!B:B,MATCH(G305,MASTER!A:A,0))/100," ")</f>
        <v> </v>
      </c>
      <c r="K305" s="67">
        <f ca="1" t="shared" si="268"/>
        <v>0</v>
      </c>
      <c r="L305" s="67" t="str">
        <f ca="1" t="shared" si="269"/>
        <v>1900 - WEEK 00</v>
      </c>
      <c r="M305" s="67" t="str">
        <f ca="1" t="shared" si="270"/>
        <v>1900 - MONTH 01</v>
      </c>
      <c r="N305" s="83" t="str">
        <f ca="1" t="shared" ref="N305:O305" si="319">IFERROR(AVERAGEIF(L:L,L305,$J:$J)," ")</f>
        <v> </v>
      </c>
      <c r="O305" s="83" t="str">
        <f ca="1" t="shared" si="319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2">
        <f ca="1" t="shared" si="265"/>
        <v>6</v>
      </c>
      <c r="F306" s="67" t="str">
        <f ca="1">IF(ISBLANK(A306)," ",INDIRECT(ADDRESS(1,5+MOD(ROW()-2,COUNTA('Form Responses 1'!$1:$1)-4),,TRUE,"Form Responses 1")))</f>
        <v>Wisma [Pantry]</v>
      </c>
      <c r="G306" s="67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266"/>
        <v>Wisma</v>
      </c>
      <c r="I306" s="83" t="str">
        <f ca="1" t="shared" si="267"/>
        <v>CLEANING SERVICE</v>
      </c>
      <c r="J306" s="83" t="str">
        <f ca="1" t="array" ref="J306">IFERROR(INDEX(MASTER!B:B,MATCH(G306,MASTER!A:A,0))/100," ")</f>
        <v> </v>
      </c>
      <c r="K306" s="67">
        <f ca="1" t="shared" si="268"/>
        <v>0</v>
      </c>
      <c r="L306" s="67" t="str">
        <f ca="1" t="shared" si="269"/>
        <v>1900 - WEEK 00</v>
      </c>
      <c r="M306" s="67" t="str">
        <f ca="1" t="shared" si="270"/>
        <v>1900 - MONTH 01</v>
      </c>
      <c r="N306" s="83" t="str">
        <f ca="1" t="shared" ref="N306:O306" si="320">IFERROR(AVERAGEIF(L:L,L306,$J:$J)," ")</f>
        <v> </v>
      </c>
      <c r="O306" s="83" t="str">
        <f ca="1" t="shared" si="320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2">
        <f ca="1" t="shared" si="265"/>
        <v>6</v>
      </c>
      <c r="F307" s="67" t="str">
        <f ca="1">IF(ISBLANK(A307)," ",INDIRECT(ADDRESS(1,5+MOD(ROW()-2,COUNTA('Form Responses 1'!$1:$1)-4),,TRUE,"Form Responses 1")))</f>
        <v>Wisma [Musholla]</v>
      </c>
      <c r="G307" s="67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266"/>
        <v>Wisma</v>
      </c>
      <c r="I307" s="83" t="str">
        <f ca="1" t="shared" si="267"/>
        <v>CLEANING SERVICE</v>
      </c>
      <c r="J307" s="83" t="str">
        <f ca="1" t="array" ref="J307">IFERROR(INDEX(MASTER!B:B,MATCH(G307,MASTER!A:A,0))/100," ")</f>
        <v> </v>
      </c>
      <c r="K307" s="67">
        <f ca="1" t="shared" si="268"/>
        <v>0</v>
      </c>
      <c r="L307" s="67" t="str">
        <f ca="1" t="shared" si="269"/>
        <v>1900 - WEEK 00</v>
      </c>
      <c r="M307" s="67" t="str">
        <f ca="1" t="shared" si="270"/>
        <v>1900 - MONTH 01</v>
      </c>
      <c r="N307" s="83" t="str">
        <f ca="1" t="shared" ref="N307:O307" si="321">IFERROR(AVERAGEIF(L:L,L307,$J:$J)," ")</f>
        <v> </v>
      </c>
      <c r="O307" s="83" t="str">
        <f ca="1" t="shared" si="321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2">
        <f ca="1" t="shared" si="265"/>
        <v>6</v>
      </c>
      <c r="F308" s="67" t="str">
        <f ca="1">IF(ISBLANK(A308)," ",INDIRECT(ADDRESS(1,5+MOD(ROW()-2,COUNTA('Form Responses 1'!$1:$1)-4),,TRUE,"Form Responses 1")))</f>
        <v>Wisma [Toilet Pria / Wanita]</v>
      </c>
      <c r="G308" s="67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266"/>
        <v>Wisma</v>
      </c>
      <c r="I308" s="83" t="str">
        <f ca="1" t="shared" si="267"/>
        <v>CLEANING SERVICE</v>
      </c>
      <c r="J308" s="83" t="str">
        <f ca="1" t="array" ref="J308">IFERROR(INDEX(MASTER!B:B,MATCH(G308,MASTER!A:A,0))/100," ")</f>
        <v> </v>
      </c>
      <c r="K308" s="67">
        <f ca="1" t="shared" si="268"/>
        <v>0</v>
      </c>
      <c r="L308" s="67" t="str">
        <f ca="1" t="shared" si="269"/>
        <v>1900 - WEEK 00</v>
      </c>
      <c r="M308" s="67" t="str">
        <f ca="1" t="shared" si="270"/>
        <v>1900 - MONTH 01</v>
      </c>
      <c r="N308" s="83" t="str">
        <f ca="1" t="shared" ref="N308:O308" si="322">IFERROR(AVERAGEIF(L:L,L308,$J:$J)," ")</f>
        <v> </v>
      </c>
      <c r="O308" s="83" t="str">
        <f ca="1" t="shared" si="322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2">
        <f ca="1" t="shared" si="265"/>
        <v>6</v>
      </c>
      <c r="F309" s="67" t="str">
        <f ca="1">IF(ISBLANK(A309)," ",INDIRECT(ADDRESS(1,5+MOD(ROW()-2,COUNTA('Form Responses 1'!$1:$1)-4),,TRUE,"Form Responses 1")))</f>
        <v>Halaman Wisma [Taman ]</v>
      </c>
      <c r="G309" s="67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266"/>
        <v>Halaman Wisma</v>
      </c>
      <c r="I309" s="83" t="str">
        <f ca="1" t="shared" si="267"/>
        <v>CLEANING SERVICE</v>
      </c>
      <c r="J309" s="83" t="str">
        <f ca="1" t="array" ref="J309">IFERROR(INDEX(MASTER!B:B,MATCH(G309,MASTER!A:A,0))/100," ")</f>
        <v> </v>
      </c>
      <c r="K309" s="67">
        <f ca="1" t="shared" si="268"/>
        <v>0</v>
      </c>
      <c r="L309" s="67" t="str">
        <f ca="1" t="shared" si="269"/>
        <v>1900 - WEEK 00</v>
      </c>
      <c r="M309" s="67" t="str">
        <f ca="1" t="shared" si="270"/>
        <v>1900 - MONTH 01</v>
      </c>
      <c r="N309" s="83" t="str">
        <f ca="1" t="shared" ref="N309:O309" si="323">IFERROR(AVERAGEIF(L:L,L309,$J:$J)," ")</f>
        <v> </v>
      </c>
      <c r="O309" s="83" t="str">
        <f ca="1" t="shared" si="323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2">
        <f ca="1" t="shared" si="265"/>
        <v>6</v>
      </c>
      <c r="F310" s="67" t="str">
        <f ca="1">IF(ISBLANK(A310)," ",INDIRECT(ADDRESS(1,5+MOD(ROW()-2,COUNTA('Form Responses 1'!$1:$1)-4),,TRUE,"Form Responses 1")))</f>
        <v>Halaman Wisma [Pos Satpam]</v>
      </c>
      <c r="G310" s="67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266"/>
        <v>Halaman Wisma</v>
      </c>
      <c r="I310" s="83" t="str">
        <f ca="1" t="shared" si="267"/>
        <v>CLEANING SERVICE</v>
      </c>
      <c r="J310" s="83" t="str">
        <f ca="1" t="array" ref="J310">IFERROR(INDEX(MASTER!B:B,MATCH(G310,MASTER!A:A,0))/100," ")</f>
        <v> </v>
      </c>
      <c r="K310" s="67">
        <f ca="1" t="shared" si="268"/>
        <v>0</v>
      </c>
      <c r="L310" s="67" t="str">
        <f ca="1" t="shared" si="269"/>
        <v>1900 - WEEK 00</v>
      </c>
      <c r="M310" s="67" t="str">
        <f ca="1" t="shared" si="270"/>
        <v>1900 - MONTH 01</v>
      </c>
      <c r="N310" s="83" t="str">
        <f ca="1" t="shared" ref="N310:O310" si="324">IFERROR(AVERAGEIF(L:L,L310,$J:$J)," ")</f>
        <v> </v>
      </c>
      <c r="O310" s="83" t="str">
        <f ca="1" t="shared" si="324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2">
        <f ca="1" t="shared" si="265"/>
        <v>6</v>
      </c>
      <c r="F311" s="67" t="str">
        <f ca="1">IF(ISBLANK(A311)," ",INDIRECT(ADDRESS(1,5+MOD(ROW()-2,COUNTA('Form Responses 1'!$1:$1)-4),,TRUE,"Form Responses 1")))</f>
        <v>Halaman Wisma [Halaman Utama Depan]</v>
      </c>
      <c r="G311" s="67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266"/>
        <v>Halaman Wisma</v>
      </c>
      <c r="I311" s="83" t="str">
        <f ca="1" t="shared" si="267"/>
        <v>CLEANING SERVICE</v>
      </c>
      <c r="J311" s="83" t="str">
        <f ca="1" t="array" ref="J311">IFERROR(INDEX(MASTER!B:B,MATCH(G311,MASTER!A:A,0))/100," ")</f>
        <v> </v>
      </c>
      <c r="K311" s="67">
        <f ca="1" t="shared" si="268"/>
        <v>0</v>
      </c>
      <c r="L311" s="67" t="str">
        <f ca="1" t="shared" si="269"/>
        <v>1900 - WEEK 00</v>
      </c>
      <c r="M311" s="67" t="str">
        <f ca="1" t="shared" si="270"/>
        <v>1900 - MONTH 01</v>
      </c>
      <c r="N311" s="83" t="str">
        <f ca="1" t="shared" ref="N311:O311" si="325">IFERROR(AVERAGEIF(L:L,L311,$J:$J)," ")</f>
        <v> </v>
      </c>
      <c r="O311" s="83" t="str">
        <f ca="1" t="shared" si="325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2">
        <f ca="1" t="shared" si="265"/>
        <v>6</v>
      </c>
      <c r="F312" s="67" t="str">
        <f ca="1">IF(ISBLANK(A312)," ",INDIRECT(ADDRESS(1,5+MOD(ROW()-2,COUNTA('Form Responses 1'!$1:$1)-4),,TRUE,"Form Responses 1")))</f>
        <v>Halaman Wisma [Halaman Samping Dan Belakang]</v>
      </c>
      <c r="G312" s="67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266"/>
        <v>Halaman Wisma</v>
      </c>
      <c r="I312" s="83" t="str">
        <f ca="1" t="shared" si="267"/>
        <v>CLEANING SERVICE</v>
      </c>
      <c r="J312" s="83" t="str">
        <f ca="1" t="array" ref="J312">IFERROR(INDEX(MASTER!B:B,MATCH(G312,MASTER!A:A,0))/100," ")</f>
        <v> </v>
      </c>
      <c r="K312" s="67">
        <f ca="1" t="shared" si="268"/>
        <v>0</v>
      </c>
      <c r="L312" s="67" t="str">
        <f ca="1" t="shared" si="269"/>
        <v>1900 - WEEK 00</v>
      </c>
      <c r="M312" s="67" t="str">
        <f ca="1" t="shared" si="270"/>
        <v>1900 - MONTH 01</v>
      </c>
      <c r="N312" s="83" t="str">
        <f ca="1" t="shared" ref="N312:O312" si="326">IFERROR(AVERAGEIF(L:L,L312,$J:$J)," ")</f>
        <v> </v>
      </c>
      <c r="O312" s="83" t="str">
        <f ca="1" t="shared" si="326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2">
        <f ca="1" t="shared" si="265"/>
        <v>6</v>
      </c>
      <c r="F313" s="67" t="str">
        <f ca="1">IF(ISBLANK(A313)," ",INDIRECT(ADDRESS(1,5+MOD(ROW()-2,COUNTA('Form Responses 1'!$1:$1)-4),,TRUE,"Form Responses 1")))</f>
        <v>Halaman Wisma [Tps]</v>
      </c>
      <c r="G313" s="67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266"/>
        <v>Halaman Wisma</v>
      </c>
      <c r="I313" s="83" t="str">
        <f ca="1" t="shared" si="267"/>
        <v>CLEANING SERVICE</v>
      </c>
      <c r="J313" s="83" t="str">
        <f ca="1" t="array" ref="J313">IFERROR(INDEX(MASTER!B:B,MATCH(G313,MASTER!A:A,0))/100," ")</f>
        <v> </v>
      </c>
      <c r="K313" s="67">
        <f ca="1" t="shared" si="268"/>
        <v>0</v>
      </c>
      <c r="L313" s="67" t="str">
        <f ca="1" t="shared" si="269"/>
        <v>1900 - WEEK 00</v>
      </c>
      <c r="M313" s="67" t="str">
        <f ca="1" t="shared" si="270"/>
        <v>1900 - MONTH 01</v>
      </c>
      <c r="N313" s="83" t="str">
        <f ca="1" t="shared" ref="N313:O313" si="327">IFERROR(AVERAGEIF(L:L,L313,$J:$J)," ")</f>
        <v> </v>
      </c>
      <c r="O313" s="83" t="str">
        <f ca="1" t="shared" si="327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2">
        <f ca="1" t="shared" si="265"/>
        <v>6</v>
      </c>
      <c r="F314" s="67" t="str">
        <f ca="1">IF(ISBLANK(A314)," ",INDIRECT(ADDRESS(1,5+MOD(ROW()-2,COUNTA('Form Responses 1'!$1:$1)-4),,TRUE,"Form Responses 1")))</f>
        <v>Security [Security Functions]</v>
      </c>
      <c r="G314" s="67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266"/>
        <v>Security</v>
      </c>
      <c r="I314" s="83" t="str">
        <f ca="1" t="shared" si="267"/>
        <v>SECURITY SERVICE</v>
      </c>
      <c r="J314" s="83" t="str">
        <f ca="1" t="array" ref="J314">IFERROR(INDEX(MASTER!B:B,MATCH(G314,MASTER!A:A,0))/100," ")</f>
        <v> </v>
      </c>
      <c r="K314" s="67">
        <f ca="1" t="shared" si="268"/>
        <v>0</v>
      </c>
      <c r="L314" s="67" t="str">
        <f ca="1" t="shared" si="269"/>
        <v>1900 - WEEK 00</v>
      </c>
      <c r="M314" s="67" t="str">
        <f ca="1" t="shared" si="270"/>
        <v>1900 - MONTH 01</v>
      </c>
      <c r="N314" s="83" t="str">
        <f ca="1" t="shared" ref="N314:O314" si="328">IFERROR(AVERAGEIF(L:L,L314,$J:$J)," ")</f>
        <v> </v>
      </c>
      <c r="O314" s="83" t="str">
        <f ca="1" t="shared" si="328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2">
        <f ca="1" t="shared" si="265"/>
        <v>6</v>
      </c>
      <c r="F315" s="67" t="str">
        <f ca="1">IF(ISBLANK(A315)," ",INDIRECT(ADDRESS(1,5+MOD(ROW()-2,COUNTA('Form Responses 1'!$1:$1)-4),,TRUE,"Form Responses 1")))</f>
        <v>Lantai 1 [Pantry ]</v>
      </c>
      <c r="G315" s="67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266"/>
        <v>Lantai 1</v>
      </c>
      <c r="I315" s="83" t="str">
        <f ca="1" t="shared" si="267"/>
        <v>CLEANING SERVICE</v>
      </c>
      <c r="J315" s="83" t="str">
        <f ca="1" t="array" ref="J315">IFERROR(INDEX(MASTER!B:B,MATCH(G315,MASTER!A:A,0))/100," ")</f>
        <v> </v>
      </c>
      <c r="K315" s="67">
        <f ca="1" t="shared" si="268"/>
        <v>0</v>
      </c>
      <c r="L315" s="67" t="str">
        <f ca="1" t="shared" si="269"/>
        <v>1900 - WEEK 00</v>
      </c>
      <c r="M315" s="67" t="str">
        <f ca="1" t="shared" si="270"/>
        <v>1900 - MONTH 01</v>
      </c>
      <c r="N315" s="83" t="str">
        <f ca="1" t="shared" ref="N315:O315" si="329">IFERROR(AVERAGEIF(L:L,L315,$J:$J)," ")</f>
        <v> </v>
      </c>
      <c r="O315" s="83" t="str">
        <f ca="1" t="shared" si="329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2">
        <f ca="1" t="shared" si="265"/>
        <v>6</v>
      </c>
      <c r="F316" s="67" t="str">
        <f ca="1">IF(ISBLANK(A316)," ",INDIRECT(ADDRESS(1,5+MOD(ROW()-2,COUNTA('Form Responses 1'!$1:$1)-4),,TRUE,"Form Responses 1")))</f>
        <v>Lantai 1 [Kamar Depan]</v>
      </c>
      <c r="G316" s="67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266"/>
        <v>Lantai 1</v>
      </c>
      <c r="I316" s="83" t="str">
        <f ca="1" t="shared" si="267"/>
        <v>CLEANING SERVICE</v>
      </c>
      <c r="J316" s="83" t="str">
        <f ca="1" t="array" ref="J316">IFERROR(INDEX(MASTER!B:B,MATCH(G316,MASTER!A:A,0))/100," ")</f>
        <v> </v>
      </c>
      <c r="K316" s="67">
        <f ca="1" t="shared" si="268"/>
        <v>0</v>
      </c>
      <c r="L316" s="67" t="str">
        <f ca="1" t="shared" si="269"/>
        <v>1900 - WEEK 00</v>
      </c>
      <c r="M316" s="67" t="str">
        <f ca="1" t="shared" si="270"/>
        <v>1900 - MONTH 01</v>
      </c>
      <c r="N316" s="83" t="str">
        <f ca="1" t="shared" ref="N316:O316" si="330">IFERROR(AVERAGEIF(L:L,L316,$J:$J)," ")</f>
        <v> </v>
      </c>
      <c r="O316" s="83" t="str">
        <f ca="1" t="shared" si="330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2">
        <f ca="1" t="shared" si="265"/>
        <v>6</v>
      </c>
      <c r="F317" s="67" t="str">
        <f ca="1">IF(ISBLANK(A317)," ",INDIRECT(ADDRESS(1,5+MOD(ROW()-2,COUNTA('Form Responses 1'!$1:$1)-4),,TRUE,"Form Responses 1")))</f>
        <v>Lantai 1 [Kamar Belakang]</v>
      </c>
      <c r="G317" s="67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266"/>
        <v>Lantai 1</v>
      </c>
      <c r="I317" s="83" t="str">
        <f ca="1" t="shared" si="267"/>
        <v>CLEANING SERVICE</v>
      </c>
      <c r="J317" s="83" t="str">
        <f ca="1" t="array" ref="J317">IFERROR(INDEX(MASTER!B:B,MATCH(G317,MASTER!A:A,0))/100," ")</f>
        <v> </v>
      </c>
      <c r="K317" s="67">
        <f ca="1" t="shared" si="268"/>
        <v>0</v>
      </c>
      <c r="L317" s="67" t="str">
        <f ca="1" t="shared" si="269"/>
        <v>1900 - WEEK 00</v>
      </c>
      <c r="M317" s="67" t="str">
        <f ca="1" t="shared" si="270"/>
        <v>1900 - MONTH 01</v>
      </c>
      <c r="N317" s="83" t="str">
        <f ca="1" t="shared" ref="N317:O317" si="331">IFERROR(AVERAGEIF(L:L,L317,$J:$J)," ")</f>
        <v> </v>
      </c>
      <c r="O317" s="83" t="str">
        <f ca="1" t="shared" si="331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2">
        <f ca="1" t="shared" si="265"/>
        <v>6</v>
      </c>
      <c r="F318" s="67" t="str">
        <f ca="1">IF(ISBLANK(A318)," ",INDIRECT(ADDRESS(1,5+MOD(ROW()-2,COUNTA('Form Responses 1'!$1:$1)-4),,TRUE,"Form Responses 1")))</f>
        <v>Lantai 1 [Ruang Tamu]</v>
      </c>
      <c r="G318" s="67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266"/>
        <v>Lantai 1</v>
      </c>
      <c r="I318" s="83" t="str">
        <f ca="1" t="shared" si="267"/>
        <v>CLEANING SERVICE</v>
      </c>
      <c r="J318" s="83" t="str">
        <f ca="1" t="array" ref="J318">IFERROR(INDEX(MASTER!B:B,MATCH(G318,MASTER!A:A,0))/100," ")</f>
        <v> </v>
      </c>
      <c r="K318" s="67">
        <f ca="1" t="shared" si="268"/>
        <v>0</v>
      </c>
      <c r="L318" s="67" t="str">
        <f ca="1" t="shared" si="269"/>
        <v>1900 - WEEK 00</v>
      </c>
      <c r="M318" s="67" t="str">
        <f ca="1" t="shared" si="270"/>
        <v>1900 - MONTH 01</v>
      </c>
      <c r="N318" s="83" t="str">
        <f ca="1" t="shared" ref="N318:O318" si="332">IFERROR(AVERAGEIF(L:L,L318,$J:$J)," ")</f>
        <v> </v>
      </c>
      <c r="O318" s="83" t="str">
        <f ca="1" t="shared" si="332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2">
        <f ca="1" t="shared" si="265"/>
        <v>6</v>
      </c>
      <c r="F319" s="67" t="str">
        <f ca="1">IF(ISBLANK(A319)," ",INDIRECT(ADDRESS(1,5+MOD(ROW()-2,COUNTA('Form Responses 1'!$1:$1)-4),,TRUE,"Form Responses 1")))</f>
        <v>Lantai 1 [Toilet Pria / Wanita]</v>
      </c>
      <c r="G319" s="67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266"/>
        <v>Lantai 1</v>
      </c>
      <c r="I319" s="83" t="str">
        <f ca="1" t="shared" si="267"/>
        <v>CLEANING SERVICE</v>
      </c>
      <c r="J319" s="83" t="str">
        <f ca="1" t="array" ref="J319">IFERROR(INDEX(MASTER!B:B,MATCH(G319,MASTER!A:A,0))/100," ")</f>
        <v> </v>
      </c>
      <c r="K319" s="67">
        <f ca="1" t="shared" si="268"/>
        <v>0</v>
      </c>
      <c r="L319" s="67" t="str">
        <f ca="1" t="shared" si="269"/>
        <v>1900 - WEEK 00</v>
      </c>
      <c r="M319" s="67" t="str">
        <f ca="1" t="shared" si="270"/>
        <v>1900 - MONTH 01</v>
      </c>
      <c r="N319" s="83" t="str">
        <f ca="1" t="shared" ref="N319:O319" si="333">IFERROR(AVERAGEIF(L:L,L319,$J:$J)," ")</f>
        <v> </v>
      </c>
      <c r="O319" s="83" t="str">
        <f ca="1" t="shared" si="333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2">
        <f ca="1" t="shared" si="265"/>
        <v>6</v>
      </c>
      <c r="F320" s="67" t="str">
        <f ca="1">IF(ISBLANK(A320)," ",INDIRECT(ADDRESS(1,5+MOD(ROW()-2,COUNTA('Form Responses 1'!$1:$1)-4),,TRUE,"Form Responses 1")))</f>
        <v>Halaman [Taman ]</v>
      </c>
      <c r="G320" s="67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266"/>
        <v>Halaman</v>
      </c>
      <c r="I320" s="83" t="str">
        <f ca="1" t="shared" si="267"/>
        <v>CLEANING SERVICE</v>
      </c>
      <c r="J320" s="83" t="str">
        <f ca="1" t="array" ref="J320">IFERROR(INDEX(MASTER!B:B,MATCH(G320,MASTER!A:A,0))/100," ")</f>
        <v> </v>
      </c>
      <c r="K320" s="67">
        <f ca="1" t="shared" si="268"/>
        <v>0</v>
      </c>
      <c r="L320" s="67" t="str">
        <f ca="1" t="shared" si="269"/>
        <v>1900 - WEEK 00</v>
      </c>
      <c r="M320" s="67" t="str">
        <f ca="1" t="shared" si="270"/>
        <v>1900 - MONTH 01</v>
      </c>
      <c r="N320" s="83" t="str">
        <f ca="1" t="shared" ref="N320:O320" si="334">IFERROR(AVERAGEIF(L:L,L320,$J:$J)," ")</f>
        <v> </v>
      </c>
      <c r="O320" s="83" t="str">
        <f ca="1" t="shared" si="334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2">
        <f ca="1" t="shared" si="265"/>
        <v>6</v>
      </c>
      <c r="F321" s="67" t="str">
        <f ca="1">IF(ISBLANK(A321)," ",INDIRECT(ADDRESS(1,5+MOD(ROW()-2,COUNTA('Form Responses 1'!$1:$1)-4),,TRUE,"Form Responses 1")))</f>
        <v>Halaman [Halaman Utama Depan]</v>
      </c>
      <c r="G321" s="67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266"/>
        <v>Halaman</v>
      </c>
      <c r="I321" s="83" t="str">
        <f ca="1" t="shared" si="267"/>
        <v>CLEANING SERVICE</v>
      </c>
      <c r="J321" s="83" t="str">
        <f ca="1" t="array" ref="J321">IFERROR(INDEX(MASTER!B:B,MATCH(G321,MASTER!A:A,0))/100," ")</f>
        <v> </v>
      </c>
      <c r="K321" s="67">
        <f ca="1" t="shared" si="268"/>
        <v>0</v>
      </c>
      <c r="L321" s="67" t="str">
        <f ca="1" t="shared" si="269"/>
        <v>1900 - WEEK 00</v>
      </c>
      <c r="M321" s="67" t="str">
        <f ca="1" t="shared" si="270"/>
        <v>1900 - MONTH 01</v>
      </c>
      <c r="N321" s="83" t="str">
        <f ca="1" t="shared" ref="N321:O321" si="335">IFERROR(AVERAGEIF(L:L,L321,$J:$J)," ")</f>
        <v> </v>
      </c>
      <c r="O321" s="83" t="str">
        <f ca="1" t="shared" si="335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2">
        <f ca="1" t="shared" si="265"/>
        <v>6</v>
      </c>
      <c r="F322" s="67" t="str">
        <f ca="1">IF(ISBLANK(A322)," ",INDIRECT(ADDRESS(1,5+MOD(ROW()-2,COUNTA('Form Responses 1'!$1:$1)-4),,TRUE,"Form Responses 1")))</f>
        <v>Halaman [Halaman Samping Dan Belakang]</v>
      </c>
      <c r="G322" s="67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266"/>
        <v>Halaman</v>
      </c>
      <c r="I322" s="83" t="str">
        <f ca="1" t="shared" si="267"/>
        <v>CLEANING SERVICE</v>
      </c>
      <c r="J322" s="83" t="str">
        <f ca="1" t="array" ref="J322">IFERROR(INDEX(MASTER!B:B,MATCH(G322,MASTER!A:A,0))/100," ")</f>
        <v> </v>
      </c>
      <c r="K322" s="67">
        <f ca="1" t="shared" si="268"/>
        <v>0</v>
      </c>
      <c r="L322" s="67" t="str">
        <f ca="1" t="shared" si="269"/>
        <v>1900 - WEEK 00</v>
      </c>
      <c r="M322" s="67" t="str">
        <f ca="1" t="shared" si="270"/>
        <v>1900 - MONTH 01</v>
      </c>
      <c r="N322" s="83" t="str">
        <f ca="1" t="shared" ref="N322:O322" si="336">IFERROR(AVERAGEIF(L:L,L322,$J:$J)," ")</f>
        <v> </v>
      </c>
      <c r="O322" s="83" t="str">
        <f ca="1" t="shared" si="336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2">
        <f ca="1" t="shared" si="265"/>
        <v>6</v>
      </c>
      <c r="F323" s="67" t="str">
        <f ca="1">IF(ISBLANK(A323)," ",INDIRECT(ADDRESS(1,5+MOD(ROW()-2,COUNTA('Form Responses 1'!$1:$1)-4),,TRUE,"Form Responses 1")))</f>
        <v>Halaman [Tps]</v>
      </c>
      <c r="G323" s="67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266"/>
        <v>Halaman</v>
      </c>
      <c r="I323" s="83" t="str">
        <f ca="1" t="shared" si="267"/>
        <v>CLEANING SERVICE</v>
      </c>
      <c r="J323" s="83" t="str">
        <f ca="1" t="array" ref="J323">IFERROR(INDEX(MASTER!B:B,MATCH(G323,MASTER!A:A,0))/100," ")</f>
        <v> </v>
      </c>
      <c r="K323" s="67">
        <f ca="1" t="shared" si="268"/>
        <v>0</v>
      </c>
      <c r="L323" s="67" t="str">
        <f ca="1" t="shared" si="269"/>
        <v>1900 - WEEK 00</v>
      </c>
      <c r="M323" s="67" t="str">
        <f ca="1" t="shared" si="270"/>
        <v>1900 - MONTH 01</v>
      </c>
      <c r="N323" s="83" t="str">
        <f ca="1" t="shared" ref="N323:O323" si="337">IFERROR(AVERAGEIF(L:L,L323,$J:$J)," ")</f>
        <v> </v>
      </c>
      <c r="O323" s="83" t="str">
        <f ca="1" t="shared" si="337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2">
        <f ca="1" t="shared" si="265"/>
        <v>6</v>
      </c>
      <c r="F324" s="67" t="str">
        <f ca="1">IF(ISBLANK(A324)," ",INDIRECT(ADDRESS(1,5+MOD(ROW()-2,COUNTA('Form Responses 1'!$1:$1)-4),,TRUE,"Form Responses 1")))</f>
        <v>Wisma [Koridor ]</v>
      </c>
      <c r="G324" s="67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266"/>
        <v>Wisma</v>
      </c>
      <c r="I324" s="83" t="str">
        <f ca="1" t="shared" si="267"/>
        <v>CLEANING SERVICE</v>
      </c>
      <c r="J324" s="83" t="str">
        <f ca="1" t="array" ref="J324">IFERROR(INDEX(MASTER!B:B,MATCH(G324,MASTER!A:A,0))/100," ")</f>
        <v> </v>
      </c>
      <c r="K324" s="67">
        <f ca="1" t="shared" si="268"/>
        <v>0</v>
      </c>
      <c r="L324" s="67" t="str">
        <f ca="1" t="shared" si="269"/>
        <v>1900 - WEEK 00</v>
      </c>
      <c r="M324" s="67" t="str">
        <f ca="1" t="shared" si="270"/>
        <v>1900 - MONTH 01</v>
      </c>
      <c r="N324" s="83" t="str">
        <f ca="1" t="shared" ref="N324:O324" si="338">IFERROR(AVERAGEIF(L:L,L324,$J:$J)," ")</f>
        <v> </v>
      </c>
      <c r="O324" s="83" t="str">
        <f ca="1" t="shared" si="338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2">
        <f ca="1" t="shared" si="265"/>
        <v>6</v>
      </c>
      <c r="F325" s="67" t="str">
        <f ca="1">IF(ISBLANK(A325)," ",INDIRECT(ADDRESS(1,5+MOD(ROW()-2,COUNTA('Form Responses 1'!$1:$1)-4),,TRUE,"Form Responses 1")))</f>
        <v>Wisma [Ruang Rapat/Pendopo]</v>
      </c>
      <c r="G325" s="67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266"/>
        <v>Wisma</v>
      </c>
      <c r="I325" s="83" t="str">
        <f ca="1" t="shared" si="267"/>
        <v>CLEANING SERVICE</v>
      </c>
      <c r="J325" s="83" t="str">
        <f ca="1" t="array" ref="J325">IFERROR(INDEX(MASTER!B:B,MATCH(G325,MASTER!A:A,0))/100," ")</f>
        <v> </v>
      </c>
      <c r="K325" s="67">
        <f ca="1" t="shared" si="268"/>
        <v>0</v>
      </c>
      <c r="L325" s="67" t="str">
        <f ca="1" t="shared" si="269"/>
        <v>1900 - WEEK 00</v>
      </c>
      <c r="M325" s="67" t="str">
        <f ca="1" t="shared" si="270"/>
        <v>1900 - MONTH 01</v>
      </c>
      <c r="N325" s="83" t="str">
        <f ca="1" t="shared" ref="N325:O325" si="339">IFERROR(AVERAGEIF(L:L,L325,$J:$J)," ")</f>
        <v> </v>
      </c>
      <c r="O325" s="83" t="str">
        <f ca="1" t="shared" si="339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2">
        <f ca="1" t="shared" si="265"/>
        <v>6</v>
      </c>
      <c r="F326" s="67" t="str">
        <f ca="1">IF(ISBLANK(A326)," ",INDIRECT(ADDRESS(1,5+MOD(ROW()-2,COUNTA('Form Responses 1'!$1:$1)-4),,TRUE,"Form Responses 1")))</f>
        <v>Wisma [Gudang]</v>
      </c>
      <c r="G326" s="67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266"/>
        <v>Wisma</v>
      </c>
      <c r="I326" s="83" t="str">
        <f ca="1" t="shared" si="267"/>
        <v>CLEANING SERVICE</v>
      </c>
      <c r="J326" s="83" t="str">
        <f ca="1" t="array" ref="J326">IFERROR(INDEX(MASTER!B:B,MATCH(G326,MASTER!A:A,0))/100," ")</f>
        <v> </v>
      </c>
      <c r="K326" s="67">
        <f ca="1" t="shared" si="268"/>
        <v>0</v>
      </c>
      <c r="L326" s="67" t="str">
        <f ca="1" t="shared" si="269"/>
        <v>1900 - WEEK 00</v>
      </c>
      <c r="M326" s="67" t="str">
        <f ca="1" t="shared" si="270"/>
        <v>1900 - MONTH 01</v>
      </c>
      <c r="N326" s="83" t="str">
        <f ca="1" t="shared" ref="N326:O326" si="340">IFERROR(AVERAGEIF(L:L,L326,$J:$J)," ")</f>
        <v> </v>
      </c>
      <c r="O326" s="83" t="str">
        <f ca="1" t="shared" si="340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2">
        <f ca="1" t="shared" si="265"/>
        <v>6</v>
      </c>
      <c r="F327" s="67" t="str">
        <f ca="1">IF(ISBLANK(A327)," ",INDIRECT(ADDRESS(1,5+MOD(ROW()-2,COUNTA('Form Responses 1'!$1:$1)-4),,TRUE,"Form Responses 1")))</f>
        <v>Wisma [Ruang Genset]</v>
      </c>
      <c r="G327" s="67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266"/>
        <v>Wisma</v>
      </c>
      <c r="I327" s="83" t="str">
        <f ca="1" t="shared" si="267"/>
        <v>CLEANING SERVICE</v>
      </c>
      <c r="J327" s="83" t="str">
        <f ca="1" t="array" ref="J327">IFERROR(INDEX(MASTER!B:B,MATCH(G327,MASTER!A:A,0))/100," ")</f>
        <v> </v>
      </c>
      <c r="K327" s="67">
        <f ca="1" t="shared" si="268"/>
        <v>0</v>
      </c>
      <c r="L327" s="67" t="str">
        <f ca="1" t="shared" si="269"/>
        <v>1900 - WEEK 00</v>
      </c>
      <c r="M327" s="67" t="str">
        <f ca="1" t="shared" si="270"/>
        <v>1900 - MONTH 01</v>
      </c>
      <c r="N327" s="83" t="str">
        <f ca="1" t="shared" ref="N327:O327" si="341">IFERROR(AVERAGEIF(L:L,L327,$J:$J)," ")</f>
        <v> </v>
      </c>
      <c r="O327" s="83" t="str">
        <f ca="1" t="shared" si="341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2">
        <f ca="1" t="shared" si="265"/>
        <v>6</v>
      </c>
      <c r="F328" s="67" t="str">
        <f ca="1">IF(ISBLANK(A328)," ",INDIRECT(ADDRESS(1,5+MOD(ROW()-2,COUNTA('Form Responses 1'!$1:$1)-4),,TRUE,"Form Responses 1")))</f>
        <v>Wisma [Ruang Alat Meteorologi]</v>
      </c>
      <c r="G328" s="67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266"/>
        <v>Wisma</v>
      </c>
      <c r="I328" s="83" t="str">
        <f ca="1" t="shared" si="267"/>
        <v>CLEANING SERVICE</v>
      </c>
      <c r="J328" s="83" t="str">
        <f ca="1" t="array" ref="J328">IFERROR(INDEX(MASTER!B:B,MATCH(G328,MASTER!A:A,0))/100," ")</f>
        <v> </v>
      </c>
      <c r="K328" s="67">
        <f ca="1" t="shared" si="268"/>
        <v>0</v>
      </c>
      <c r="L328" s="67" t="str">
        <f ca="1" t="shared" si="269"/>
        <v>1900 - WEEK 00</v>
      </c>
      <c r="M328" s="67" t="str">
        <f ca="1" t="shared" si="270"/>
        <v>1900 - MONTH 01</v>
      </c>
      <c r="N328" s="83" t="str">
        <f ca="1" t="shared" ref="N328:O328" si="342">IFERROR(AVERAGEIF(L:L,L328,$J:$J)," ")</f>
        <v> </v>
      </c>
      <c r="O328" s="83" t="str">
        <f ca="1" t="shared" si="342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2">
        <f ca="1" t="shared" si="265"/>
        <v>6</v>
      </c>
      <c r="F329" s="67" t="str">
        <f ca="1">IF(ISBLANK(A329)," ",INDIRECT(ADDRESS(1,5+MOD(ROW()-2,COUNTA('Form Responses 1'!$1:$1)-4),,TRUE,"Form Responses 1")))</f>
        <v>Wisma [Ruang Kerja]</v>
      </c>
      <c r="G329" s="67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266"/>
        <v>Wisma</v>
      </c>
      <c r="I329" s="83" t="str">
        <f ca="1" t="shared" si="267"/>
        <v>CLEANING SERVICE</v>
      </c>
      <c r="J329" s="83" t="str">
        <f ca="1" t="array" ref="J329">IFERROR(INDEX(MASTER!B:B,MATCH(G329,MASTER!A:A,0))/100," ")</f>
        <v> </v>
      </c>
      <c r="K329" s="67">
        <f ca="1" t="shared" si="268"/>
        <v>0</v>
      </c>
      <c r="L329" s="67" t="str">
        <f ca="1" t="shared" si="269"/>
        <v>1900 - WEEK 00</v>
      </c>
      <c r="M329" s="67" t="str">
        <f ca="1" t="shared" si="270"/>
        <v>1900 - MONTH 01</v>
      </c>
      <c r="N329" s="83" t="str">
        <f ca="1" t="shared" ref="N329:O329" si="343">IFERROR(AVERAGEIF(L:L,L329,$J:$J)," ")</f>
        <v> </v>
      </c>
      <c r="O329" s="83" t="str">
        <f ca="1" t="shared" si="343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2">
        <f ca="1" t="shared" si="265"/>
        <v>6</v>
      </c>
      <c r="F330" s="67" t="str">
        <f ca="1">IF(ISBLANK(A330)," ",INDIRECT(ADDRESS(1,5+MOD(ROW()-2,COUNTA('Form Responses 1'!$1:$1)-4),,TRUE,"Form Responses 1")))</f>
        <v>Wisma [Pantry]</v>
      </c>
      <c r="G330" s="67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266"/>
        <v>Wisma</v>
      </c>
      <c r="I330" s="83" t="str">
        <f ca="1" t="shared" si="267"/>
        <v>CLEANING SERVICE</v>
      </c>
      <c r="J330" s="83" t="str">
        <f ca="1" t="array" ref="J330">IFERROR(INDEX(MASTER!B:B,MATCH(G330,MASTER!A:A,0))/100," ")</f>
        <v> </v>
      </c>
      <c r="K330" s="67">
        <f ca="1" t="shared" si="268"/>
        <v>0</v>
      </c>
      <c r="L330" s="67" t="str">
        <f ca="1" t="shared" si="269"/>
        <v>1900 - WEEK 00</v>
      </c>
      <c r="M330" s="67" t="str">
        <f ca="1" t="shared" si="270"/>
        <v>1900 - MONTH 01</v>
      </c>
      <c r="N330" s="83" t="str">
        <f ca="1" t="shared" ref="N330:O330" si="344">IFERROR(AVERAGEIF(L:L,L330,$J:$J)," ")</f>
        <v> </v>
      </c>
      <c r="O330" s="83" t="str">
        <f ca="1" t="shared" si="344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2">
        <f ca="1" t="shared" si="265"/>
        <v>6</v>
      </c>
      <c r="F331" s="67" t="str">
        <f ca="1">IF(ISBLANK(A331)," ",INDIRECT(ADDRESS(1,5+MOD(ROW()-2,COUNTA('Form Responses 1'!$1:$1)-4),,TRUE,"Form Responses 1")))</f>
        <v>Wisma [Musholla]</v>
      </c>
      <c r="G331" s="67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266"/>
        <v>Wisma</v>
      </c>
      <c r="I331" s="83" t="str">
        <f ca="1" t="shared" si="267"/>
        <v>CLEANING SERVICE</v>
      </c>
      <c r="J331" s="83" t="str">
        <f ca="1" t="array" ref="J331">IFERROR(INDEX(MASTER!B:B,MATCH(G331,MASTER!A:A,0))/100," ")</f>
        <v> </v>
      </c>
      <c r="K331" s="67">
        <f ca="1" t="shared" si="268"/>
        <v>0</v>
      </c>
      <c r="L331" s="67" t="str">
        <f ca="1" t="shared" si="269"/>
        <v>1900 - WEEK 00</v>
      </c>
      <c r="M331" s="67" t="str">
        <f ca="1" t="shared" si="270"/>
        <v>1900 - MONTH 01</v>
      </c>
      <c r="N331" s="83" t="str">
        <f ca="1" t="shared" ref="N331:O331" si="345">IFERROR(AVERAGEIF(L:L,L331,$J:$J)," ")</f>
        <v> </v>
      </c>
      <c r="O331" s="83" t="str">
        <f ca="1" t="shared" si="345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2">
        <f ca="1" t="shared" si="265"/>
        <v>6</v>
      </c>
      <c r="F332" s="67" t="str">
        <f ca="1">IF(ISBLANK(A332)," ",INDIRECT(ADDRESS(1,5+MOD(ROW()-2,COUNTA('Form Responses 1'!$1:$1)-4),,TRUE,"Form Responses 1")))</f>
        <v>Wisma [Toilet Pria / Wanita]</v>
      </c>
      <c r="G332" s="67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266"/>
        <v>Wisma</v>
      </c>
      <c r="I332" s="83" t="str">
        <f ca="1" t="shared" si="267"/>
        <v>CLEANING SERVICE</v>
      </c>
      <c r="J332" s="83" t="str">
        <f ca="1" t="array" ref="J332">IFERROR(INDEX(MASTER!B:B,MATCH(G332,MASTER!A:A,0))/100," ")</f>
        <v> </v>
      </c>
      <c r="K332" s="67">
        <f ca="1" t="shared" si="268"/>
        <v>0</v>
      </c>
      <c r="L332" s="67" t="str">
        <f ca="1" t="shared" si="269"/>
        <v>1900 - WEEK 00</v>
      </c>
      <c r="M332" s="67" t="str">
        <f ca="1" t="shared" si="270"/>
        <v>1900 - MONTH 01</v>
      </c>
      <c r="N332" s="83" t="str">
        <f ca="1" t="shared" ref="N332:O332" si="346">IFERROR(AVERAGEIF(L:L,L332,$J:$J)," ")</f>
        <v> </v>
      </c>
      <c r="O332" s="83" t="str">
        <f ca="1" t="shared" si="346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2">
        <f ca="1" t="shared" si="265"/>
        <v>6</v>
      </c>
      <c r="F333" s="67" t="str">
        <f ca="1">IF(ISBLANK(A333)," ",INDIRECT(ADDRESS(1,5+MOD(ROW()-2,COUNTA('Form Responses 1'!$1:$1)-4),,TRUE,"Form Responses 1")))</f>
        <v>Halaman Wisma [Taman ]</v>
      </c>
      <c r="G333" s="67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266"/>
        <v>Halaman Wisma</v>
      </c>
      <c r="I333" s="83" t="str">
        <f ca="1" t="shared" si="267"/>
        <v>CLEANING SERVICE</v>
      </c>
      <c r="J333" s="83" t="str">
        <f ca="1" t="array" ref="J333">IFERROR(INDEX(MASTER!B:B,MATCH(G333,MASTER!A:A,0))/100," ")</f>
        <v> </v>
      </c>
      <c r="K333" s="67">
        <f ca="1" t="shared" si="268"/>
        <v>0</v>
      </c>
      <c r="L333" s="67" t="str">
        <f ca="1" t="shared" si="269"/>
        <v>1900 - WEEK 00</v>
      </c>
      <c r="M333" s="67" t="str">
        <f ca="1" t="shared" si="270"/>
        <v>1900 - MONTH 01</v>
      </c>
      <c r="N333" s="83" t="str">
        <f ca="1" t="shared" ref="N333:O333" si="347">IFERROR(AVERAGEIF(L:L,L333,$J:$J)," ")</f>
        <v> </v>
      </c>
      <c r="O333" s="83" t="str">
        <f ca="1" t="shared" si="347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2">
        <f ca="1" t="shared" si="265"/>
        <v>6</v>
      </c>
      <c r="F334" s="67" t="str">
        <f ca="1">IF(ISBLANK(A334)," ",INDIRECT(ADDRESS(1,5+MOD(ROW()-2,COUNTA('Form Responses 1'!$1:$1)-4),,TRUE,"Form Responses 1")))</f>
        <v>Halaman Wisma [Pos Satpam]</v>
      </c>
      <c r="G334" s="67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266"/>
        <v>Halaman Wisma</v>
      </c>
      <c r="I334" s="83" t="str">
        <f ca="1" t="shared" si="267"/>
        <v>CLEANING SERVICE</v>
      </c>
      <c r="J334" s="83" t="str">
        <f ca="1" t="array" ref="J334">IFERROR(INDEX(MASTER!B:B,MATCH(G334,MASTER!A:A,0))/100," ")</f>
        <v> </v>
      </c>
      <c r="K334" s="67">
        <f ca="1" t="shared" si="268"/>
        <v>0</v>
      </c>
      <c r="L334" s="67" t="str">
        <f ca="1" t="shared" si="269"/>
        <v>1900 - WEEK 00</v>
      </c>
      <c r="M334" s="67" t="str">
        <f ca="1" t="shared" si="270"/>
        <v>1900 - MONTH 01</v>
      </c>
      <c r="N334" s="83" t="str">
        <f ca="1" t="shared" ref="N334:O334" si="348">IFERROR(AVERAGEIF(L:L,L334,$J:$J)," ")</f>
        <v> </v>
      </c>
      <c r="O334" s="83" t="str">
        <f ca="1" t="shared" si="348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2">
        <f ca="1" t="shared" si="265"/>
        <v>6</v>
      </c>
      <c r="F335" s="67" t="str">
        <f ca="1">IF(ISBLANK(A335)," ",INDIRECT(ADDRESS(1,5+MOD(ROW()-2,COUNTA('Form Responses 1'!$1:$1)-4),,TRUE,"Form Responses 1")))</f>
        <v>Halaman Wisma [Halaman Utama Depan]</v>
      </c>
      <c r="G335" s="67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266"/>
        <v>Halaman Wisma</v>
      </c>
      <c r="I335" s="83" t="str">
        <f ca="1" t="shared" si="267"/>
        <v>CLEANING SERVICE</v>
      </c>
      <c r="J335" s="83" t="str">
        <f ca="1" t="array" ref="J335">IFERROR(INDEX(MASTER!B:B,MATCH(G335,MASTER!A:A,0))/100," ")</f>
        <v> </v>
      </c>
      <c r="K335" s="67">
        <f ca="1" t="shared" si="268"/>
        <v>0</v>
      </c>
      <c r="L335" s="67" t="str">
        <f ca="1" t="shared" si="269"/>
        <v>1900 - WEEK 00</v>
      </c>
      <c r="M335" s="67" t="str">
        <f ca="1" t="shared" si="270"/>
        <v>1900 - MONTH 01</v>
      </c>
      <c r="N335" s="83" t="str">
        <f ca="1" t="shared" ref="N335:O335" si="349">IFERROR(AVERAGEIF(L:L,L335,$J:$J)," ")</f>
        <v> </v>
      </c>
      <c r="O335" s="83" t="str">
        <f ca="1" t="shared" si="349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2">
        <f ca="1" t="shared" si="265"/>
        <v>6</v>
      </c>
      <c r="F336" s="67" t="str">
        <f ca="1">IF(ISBLANK(A336)," ",INDIRECT(ADDRESS(1,5+MOD(ROW()-2,COUNTA('Form Responses 1'!$1:$1)-4),,TRUE,"Form Responses 1")))</f>
        <v>Halaman Wisma [Halaman Samping Dan Belakang]</v>
      </c>
      <c r="G336" s="67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266"/>
        <v>Halaman Wisma</v>
      </c>
      <c r="I336" s="83" t="str">
        <f ca="1" t="shared" si="267"/>
        <v>CLEANING SERVICE</v>
      </c>
      <c r="J336" s="83" t="str">
        <f ca="1" t="array" ref="J336">IFERROR(INDEX(MASTER!B:B,MATCH(G336,MASTER!A:A,0))/100," ")</f>
        <v> </v>
      </c>
      <c r="K336" s="67">
        <f ca="1" t="shared" si="268"/>
        <v>0</v>
      </c>
      <c r="L336" s="67" t="str">
        <f ca="1" t="shared" si="269"/>
        <v>1900 - WEEK 00</v>
      </c>
      <c r="M336" s="67" t="str">
        <f ca="1" t="shared" si="270"/>
        <v>1900 - MONTH 01</v>
      </c>
      <c r="N336" s="83" t="str">
        <f ca="1" t="shared" ref="N336:O336" si="350">IFERROR(AVERAGEIF(L:L,L336,$J:$J)," ")</f>
        <v> </v>
      </c>
      <c r="O336" s="83" t="str">
        <f ca="1" t="shared" si="350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2">
        <f ca="1" t="shared" si="265"/>
        <v>6</v>
      </c>
      <c r="F337" s="67" t="str">
        <f ca="1">IF(ISBLANK(A337)," ",INDIRECT(ADDRESS(1,5+MOD(ROW()-2,COUNTA('Form Responses 1'!$1:$1)-4),,TRUE,"Form Responses 1")))</f>
        <v>Halaman Wisma [Tps]</v>
      </c>
      <c r="G337" s="67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266"/>
        <v>Halaman Wisma</v>
      </c>
      <c r="I337" s="83" t="str">
        <f ca="1" t="shared" si="267"/>
        <v>CLEANING SERVICE</v>
      </c>
      <c r="J337" s="83" t="str">
        <f ca="1" t="array" ref="J337">IFERROR(INDEX(MASTER!B:B,MATCH(G337,MASTER!A:A,0))/100," ")</f>
        <v> </v>
      </c>
      <c r="K337" s="67">
        <f ca="1" t="shared" si="268"/>
        <v>0</v>
      </c>
      <c r="L337" s="67" t="str">
        <f ca="1" t="shared" si="269"/>
        <v>1900 - WEEK 00</v>
      </c>
      <c r="M337" s="67" t="str">
        <f ca="1" t="shared" si="270"/>
        <v>1900 - MONTH 01</v>
      </c>
      <c r="N337" s="83" t="str">
        <f ca="1" t="shared" ref="N337:O337" si="351">IFERROR(AVERAGEIF(L:L,L337,$J:$J)," ")</f>
        <v> </v>
      </c>
      <c r="O337" s="83" t="str">
        <f ca="1" t="shared" si="351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2">
        <f ca="1" t="shared" si="265"/>
        <v>6</v>
      </c>
      <c r="F338" s="67" t="str">
        <f ca="1">IF(ISBLANK(A338)," ",INDIRECT(ADDRESS(1,5+MOD(ROW()-2,COUNTA('Form Responses 1'!$1:$1)-4),,TRUE,"Form Responses 1")))</f>
        <v>Security [Security Functions]</v>
      </c>
      <c r="G338" s="67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266"/>
        <v>Security</v>
      </c>
      <c r="I338" s="83" t="str">
        <f ca="1" t="shared" si="267"/>
        <v>SECURITY SERVICE</v>
      </c>
      <c r="J338" s="83" t="str">
        <f ca="1" t="array" ref="J338">IFERROR(INDEX(MASTER!B:B,MATCH(G338,MASTER!A:A,0))/100," ")</f>
        <v> </v>
      </c>
      <c r="K338" s="67">
        <f ca="1" t="shared" si="268"/>
        <v>0</v>
      </c>
      <c r="L338" s="67" t="str">
        <f ca="1" t="shared" si="269"/>
        <v>1900 - WEEK 00</v>
      </c>
      <c r="M338" s="67" t="str">
        <f ca="1" t="shared" si="270"/>
        <v>1900 - MONTH 01</v>
      </c>
      <c r="N338" s="83" t="str">
        <f ca="1" t="shared" ref="N338:O338" si="352">IFERROR(AVERAGEIF(L:L,L338,$J:$J)," ")</f>
        <v> </v>
      </c>
      <c r="O338" s="83" t="str">
        <f ca="1" t="shared" si="352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2">
        <f ca="1" t="shared" si="265"/>
        <v>6</v>
      </c>
      <c r="F339" s="67" t="str">
        <f ca="1">IF(ISBLANK(A339)," ",INDIRECT(ADDRESS(1,5+MOD(ROW()-2,COUNTA('Form Responses 1'!$1:$1)-4),,TRUE,"Form Responses 1")))</f>
        <v>Lantai 1 [Pantry ]</v>
      </c>
      <c r="G339" s="67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266"/>
        <v>Lantai 1</v>
      </c>
      <c r="I339" s="83" t="str">
        <f ca="1" t="shared" si="267"/>
        <v>CLEANING SERVICE</v>
      </c>
      <c r="J339" s="83" t="str">
        <f ca="1" t="array" ref="J339">IFERROR(INDEX(MASTER!B:B,MATCH(G339,MASTER!A:A,0))/100," ")</f>
        <v> </v>
      </c>
      <c r="K339" s="67">
        <f ca="1" t="shared" si="268"/>
        <v>0</v>
      </c>
      <c r="L339" s="67" t="str">
        <f ca="1" t="shared" si="269"/>
        <v>1900 - WEEK 00</v>
      </c>
      <c r="M339" s="67" t="str">
        <f ca="1" t="shared" si="270"/>
        <v>1900 - MONTH 01</v>
      </c>
      <c r="N339" s="83" t="str">
        <f ca="1" t="shared" ref="N339:O339" si="353">IFERROR(AVERAGEIF(L:L,L339,$J:$J)," ")</f>
        <v> </v>
      </c>
      <c r="O339" s="83" t="str">
        <f ca="1" t="shared" si="353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2">
        <f ca="1" t="shared" si="265"/>
        <v>6</v>
      </c>
      <c r="F340" s="67" t="str">
        <f ca="1">IF(ISBLANK(A340)," ",INDIRECT(ADDRESS(1,5+MOD(ROW()-2,COUNTA('Form Responses 1'!$1:$1)-4),,TRUE,"Form Responses 1")))</f>
        <v>Lantai 1 [Kamar Depan]</v>
      </c>
      <c r="G340" s="67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266"/>
        <v>Lantai 1</v>
      </c>
      <c r="I340" s="83" t="str">
        <f ca="1" t="shared" si="267"/>
        <v>CLEANING SERVICE</v>
      </c>
      <c r="J340" s="83" t="str">
        <f ca="1" t="array" ref="J340">IFERROR(INDEX(MASTER!B:B,MATCH(G340,MASTER!A:A,0))/100," ")</f>
        <v> </v>
      </c>
      <c r="K340" s="67">
        <f ca="1" t="shared" si="268"/>
        <v>0</v>
      </c>
      <c r="L340" s="67" t="str">
        <f ca="1" t="shared" si="269"/>
        <v>1900 - WEEK 00</v>
      </c>
      <c r="M340" s="67" t="str">
        <f ca="1" t="shared" si="270"/>
        <v>1900 - MONTH 01</v>
      </c>
      <c r="N340" s="83" t="str">
        <f ca="1" t="shared" ref="N340:O340" si="354">IFERROR(AVERAGEIF(L:L,L340,$J:$J)," ")</f>
        <v> </v>
      </c>
      <c r="O340" s="83" t="str">
        <f ca="1" t="shared" si="354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2">
        <f ca="1" t="shared" si="265"/>
        <v>6</v>
      </c>
      <c r="F341" s="67" t="str">
        <f ca="1">IF(ISBLANK(A341)," ",INDIRECT(ADDRESS(1,5+MOD(ROW()-2,COUNTA('Form Responses 1'!$1:$1)-4),,TRUE,"Form Responses 1")))</f>
        <v>Lantai 1 [Kamar Belakang]</v>
      </c>
      <c r="G341" s="67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266"/>
        <v>Lantai 1</v>
      </c>
      <c r="I341" s="83" t="str">
        <f ca="1" t="shared" si="267"/>
        <v>CLEANING SERVICE</v>
      </c>
      <c r="J341" s="83" t="str">
        <f ca="1" t="array" ref="J341">IFERROR(INDEX(MASTER!B:B,MATCH(G341,MASTER!A:A,0))/100," ")</f>
        <v> </v>
      </c>
      <c r="K341" s="67">
        <f ca="1" t="shared" si="268"/>
        <v>0</v>
      </c>
      <c r="L341" s="67" t="str">
        <f ca="1" t="shared" si="269"/>
        <v>1900 - WEEK 00</v>
      </c>
      <c r="M341" s="67" t="str">
        <f ca="1" t="shared" si="270"/>
        <v>1900 - MONTH 01</v>
      </c>
      <c r="N341" s="83" t="str">
        <f ca="1" t="shared" ref="N341:O341" si="355">IFERROR(AVERAGEIF(L:L,L341,$J:$J)," ")</f>
        <v> </v>
      </c>
      <c r="O341" s="83" t="str">
        <f ca="1" t="shared" si="355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2">
        <f ca="1" t="shared" si="265"/>
        <v>6</v>
      </c>
      <c r="F342" s="67" t="str">
        <f ca="1">IF(ISBLANK(A342)," ",INDIRECT(ADDRESS(1,5+MOD(ROW()-2,COUNTA('Form Responses 1'!$1:$1)-4),,TRUE,"Form Responses 1")))</f>
        <v>Lantai 1 [Ruang Tamu]</v>
      </c>
      <c r="G342" s="67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266"/>
        <v>Lantai 1</v>
      </c>
      <c r="I342" s="83" t="str">
        <f ca="1" t="shared" si="267"/>
        <v>CLEANING SERVICE</v>
      </c>
      <c r="J342" s="83" t="str">
        <f ca="1" t="array" ref="J342">IFERROR(INDEX(MASTER!B:B,MATCH(G342,MASTER!A:A,0))/100," ")</f>
        <v> </v>
      </c>
      <c r="K342" s="67">
        <f ca="1" t="shared" si="268"/>
        <v>0</v>
      </c>
      <c r="L342" s="67" t="str">
        <f ca="1" t="shared" si="269"/>
        <v>1900 - WEEK 00</v>
      </c>
      <c r="M342" s="67" t="str">
        <f ca="1" t="shared" si="270"/>
        <v>1900 - MONTH 01</v>
      </c>
      <c r="N342" s="83" t="str">
        <f ca="1" t="shared" ref="N342:O342" si="356">IFERROR(AVERAGEIF(L:L,L342,$J:$J)," ")</f>
        <v> </v>
      </c>
      <c r="O342" s="83" t="str">
        <f ca="1" t="shared" si="356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2">
        <f ca="1" t="shared" si="265"/>
        <v>6</v>
      </c>
      <c r="F343" s="67" t="str">
        <f ca="1">IF(ISBLANK(A343)," ",INDIRECT(ADDRESS(1,5+MOD(ROW()-2,COUNTA('Form Responses 1'!$1:$1)-4),,TRUE,"Form Responses 1")))</f>
        <v>Lantai 1 [Toilet Pria / Wanita]</v>
      </c>
      <c r="G343" s="67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266"/>
        <v>Lantai 1</v>
      </c>
      <c r="I343" s="83" t="str">
        <f ca="1" t="shared" si="267"/>
        <v>CLEANING SERVICE</v>
      </c>
      <c r="J343" s="83" t="str">
        <f ca="1" t="array" ref="J343">IFERROR(INDEX(MASTER!B:B,MATCH(G343,MASTER!A:A,0))/100," ")</f>
        <v> </v>
      </c>
      <c r="K343" s="67">
        <f ca="1" t="shared" si="268"/>
        <v>0</v>
      </c>
      <c r="L343" s="67" t="str">
        <f ca="1" t="shared" si="269"/>
        <v>1900 - WEEK 00</v>
      </c>
      <c r="M343" s="67" t="str">
        <f ca="1" t="shared" si="270"/>
        <v>1900 - MONTH 01</v>
      </c>
      <c r="N343" s="83" t="str">
        <f ca="1" t="shared" ref="N343:O343" si="357">IFERROR(AVERAGEIF(L:L,L343,$J:$J)," ")</f>
        <v> </v>
      </c>
      <c r="O343" s="83" t="str">
        <f ca="1" t="shared" si="357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2">
        <f ca="1" t="shared" si="265"/>
        <v>6</v>
      </c>
      <c r="F344" s="67" t="str">
        <f ca="1">IF(ISBLANK(A344)," ",INDIRECT(ADDRESS(1,5+MOD(ROW()-2,COUNTA('Form Responses 1'!$1:$1)-4),,TRUE,"Form Responses 1")))</f>
        <v>Halaman [Taman ]</v>
      </c>
      <c r="G344" s="67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266"/>
        <v>Halaman</v>
      </c>
      <c r="I344" s="83" t="str">
        <f ca="1" t="shared" si="267"/>
        <v>CLEANING SERVICE</v>
      </c>
      <c r="J344" s="83" t="str">
        <f ca="1" t="array" ref="J344">IFERROR(INDEX(MASTER!B:B,MATCH(G344,MASTER!A:A,0))/100," ")</f>
        <v> </v>
      </c>
      <c r="K344" s="67">
        <f ca="1" t="shared" si="268"/>
        <v>0</v>
      </c>
      <c r="L344" s="67" t="str">
        <f ca="1" t="shared" si="269"/>
        <v>1900 - WEEK 00</v>
      </c>
      <c r="M344" s="67" t="str">
        <f ca="1" t="shared" si="270"/>
        <v>1900 - MONTH 01</v>
      </c>
      <c r="N344" s="83" t="str">
        <f ca="1" t="shared" ref="N344:O344" si="358">IFERROR(AVERAGEIF(L:L,L344,$J:$J)," ")</f>
        <v> </v>
      </c>
      <c r="O344" s="83" t="str">
        <f ca="1" t="shared" si="358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2">
        <f ca="1" t="shared" si="265"/>
        <v>6</v>
      </c>
      <c r="F345" s="67" t="str">
        <f ca="1">IF(ISBLANK(A345)," ",INDIRECT(ADDRESS(1,5+MOD(ROW()-2,COUNTA('Form Responses 1'!$1:$1)-4),,TRUE,"Form Responses 1")))</f>
        <v>Halaman [Halaman Utama Depan]</v>
      </c>
      <c r="G345" s="67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266"/>
        <v>Halaman</v>
      </c>
      <c r="I345" s="83" t="str">
        <f ca="1" t="shared" si="267"/>
        <v>CLEANING SERVICE</v>
      </c>
      <c r="J345" s="83" t="str">
        <f ca="1" t="array" ref="J345">IFERROR(INDEX(MASTER!B:B,MATCH(G345,MASTER!A:A,0))/100," ")</f>
        <v> </v>
      </c>
      <c r="K345" s="67">
        <f ca="1" t="shared" si="268"/>
        <v>0</v>
      </c>
      <c r="L345" s="67" t="str">
        <f ca="1" t="shared" si="269"/>
        <v>1900 - WEEK 00</v>
      </c>
      <c r="M345" s="67" t="str">
        <f ca="1" t="shared" si="270"/>
        <v>1900 - MONTH 01</v>
      </c>
      <c r="N345" s="83" t="str">
        <f ca="1" t="shared" ref="N345:O345" si="359">IFERROR(AVERAGEIF(L:L,L345,$J:$J)," ")</f>
        <v> </v>
      </c>
      <c r="O345" s="83" t="str">
        <f ca="1" t="shared" si="359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2">
        <f ca="1" t="shared" si="265"/>
        <v>6</v>
      </c>
      <c r="F346" s="67" t="str">
        <f ca="1">IF(ISBLANK(A346)," ",INDIRECT(ADDRESS(1,5+MOD(ROW()-2,COUNTA('Form Responses 1'!$1:$1)-4),,TRUE,"Form Responses 1")))</f>
        <v>Halaman [Halaman Samping Dan Belakang]</v>
      </c>
      <c r="G346" s="67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266"/>
        <v>Halaman</v>
      </c>
      <c r="I346" s="83" t="str">
        <f ca="1" t="shared" si="267"/>
        <v>CLEANING SERVICE</v>
      </c>
      <c r="J346" s="83" t="str">
        <f ca="1" t="array" ref="J346">IFERROR(INDEX(MASTER!B:B,MATCH(G346,MASTER!A:A,0))/100," ")</f>
        <v> </v>
      </c>
      <c r="K346" s="67">
        <f ca="1" t="shared" si="268"/>
        <v>0</v>
      </c>
      <c r="L346" s="67" t="str">
        <f ca="1" t="shared" si="269"/>
        <v>1900 - WEEK 00</v>
      </c>
      <c r="M346" s="67" t="str">
        <f ca="1" t="shared" si="270"/>
        <v>1900 - MONTH 01</v>
      </c>
      <c r="N346" s="83" t="str">
        <f ca="1" t="shared" ref="N346:O346" si="360">IFERROR(AVERAGEIF(L:L,L346,$J:$J)," ")</f>
        <v> </v>
      </c>
      <c r="O346" s="83" t="str">
        <f ca="1" t="shared" si="360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2">
        <f ca="1" t="shared" si="265"/>
        <v>6</v>
      </c>
      <c r="F347" s="67" t="str">
        <f ca="1">IF(ISBLANK(A347)," ",INDIRECT(ADDRESS(1,5+MOD(ROW()-2,COUNTA('Form Responses 1'!$1:$1)-4),,TRUE,"Form Responses 1")))</f>
        <v>Halaman [Tps]</v>
      </c>
      <c r="G347" s="67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266"/>
        <v>Halaman</v>
      </c>
      <c r="I347" s="83" t="str">
        <f ca="1" t="shared" si="267"/>
        <v>CLEANING SERVICE</v>
      </c>
      <c r="J347" s="83" t="str">
        <f ca="1" t="array" ref="J347">IFERROR(INDEX(MASTER!B:B,MATCH(G347,MASTER!A:A,0))/100," ")</f>
        <v> </v>
      </c>
      <c r="K347" s="67">
        <f ca="1" t="shared" si="268"/>
        <v>0</v>
      </c>
      <c r="L347" s="67" t="str">
        <f ca="1" t="shared" si="269"/>
        <v>1900 - WEEK 00</v>
      </c>
      <c r="M347" s="67" t="str">
        <f ca="1" t="shared" si="270"/>
        <v>1900 - MONTH 01</v>
      </c>
      <c r="N347" s="83" t="str">
        <f ca="1" t="shared" ref="N347:O347" si="361">IFERROR(AVERAGEIF(L:L,L347,$J:$J)," ")</f>
        <v> </v>
      </c>
      <c r="O347" s="83" t="str">
        <f ca="1" t="shared" si="361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2">
        <f ca="1" t="shared" si="265"/>
        <v>6</v>
      </c>
      <c r="F348" s="67" t="str">
        <f ca="1">IF(ISBLANK(A348)," ",INDIRECT(ADDRESS(1,5+MOD(ROW()-2,COUNTA('Form Responses 1'!$1:$1)-4),,TRUE,"Form Responses 1")))</f>
        <v>Wisma [Koridor ]</v>
      </c>
      <c r="G348" s="67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266"/>
        <v>Wisma</v>
      </c>
      <c r="I348" s="83" t="str">
        <f ca="1" t="shared" si="267"/>
        <v>CLEANING SERVICE</v>
      </c>
      <c r="J348" s="83" t="str">
        <f ca="1" t="array" ref="J348">IFERROR(INDEX(MASTER!B:B,MATCH(G348,MASTER!A:A,0))/100," ")</f>
        <v> </v>
      </c>
      <c r="K348" s="67">
        <f ca="1" t="shared" si="268"/>
        <v>0</v>
      </c>
      <c r="L348" s="67" t="str">
        <f ca="1" t="shared" si="269"/>
        <v>1900 - WEEK 00</v>
      </c>
      <c r="M348" s="67" t="str">
        <f ca="1" t="shared" si="270"/>
        <v>1900 - MONTH 01</v>
      </c>
      <c r="N348" s="83" t="str">
        <f ca="1" t="shared" ref="N348:O348" si="362">IFERROR(AVERAGEIF(L:L,L348,$J:$J)," ")</f>
        <v> </v>
      </c>
      <c r="O348" s="83" t="str">
        <f ca="1" t="shared" si="362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2">
        <f ca="1" t="shared" si="265"/>
        <v>6</v>
      </c>
      <c r="F349" s="67" t="str">
        <f ca="1">IF(ISBLANK(A349)," ",INDIRECT(ADDRESS(1,5+MOD(ROW()-2,COUNTA('Form Responses 1'!$1:$1)-4),,TRUE,"Form Responses 1")))</f>
        <v>Wisma [Ruang Rapat/Pendopo]</v>
      </c>
      <c r="G349" s="67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266"/>
        <v>Wisma</v>
      </c>
      <c r="I349" s="83" t="str">
        <f ca="1" t="shared" si="267"/>
        <v>CLEANING SERVICE</v>
      </c>
      <c r="J349" s="83" t="str">
        <f ca="1" t="array" ref="J349">IFERROR(INDEX(MASTER!B:B,MATCH(G349,MASTER!A:A,0))/100," ")</f>
        <v> </v>
      </c>
      <c r="K349" s="67">
        <f ca="1" t="shared" si="268"/>
        <v>0</v>
      </c>
      <c r="L349" s="67" t="str">
        <f ca="1" t="shared" si="269"/>
        <v>1900 - WEEK 00</v>
      </c>
      <c r="M349" s="67" t="str">
        <f ca="1" t="shared" si="270"/>
        <v>1900 - MONTH 01</v>
      </c>
      <c r="N349" s="83" t="str">
        <f ca="1" t="shared" ref="N349:O349" si="363">IFERROR(AVERAGEIF(L:L,L349,$J:$J)," ")</f>
        <v> </v>
      </c>
      <c r="O349" s="83" t="str">
        <f ca="1" t="shared" si="363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2">
        <f ca="1" t="shared" si="265"/>
        <v>6</v>
      </c>
      <c r="F350" s="67" t="str">
        <f ca="1">IF(ISBLANK(A350)," ",INDIRECT(ADDRESS(1,5+MOD(ROW()-2,COUNTA('Form Responses 1'!$1:$1)-4),,TRUE,"Form Responses 1")))</f>
        <v>Wisma [Gudang]</v>
      </c>
      <c r="G350" s="67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266"/>
        <v>Wisma</v>
      </c>
      <c r="I350" s="83" t="str">
        <f ca="1" t="shared" si="267"/>
        <v>CLEANING SERVICE</v>
      </c>
      <c r="J350" s="83" t="str">
        <f ca="1" t="array" ref="J350">IFERROR(INDEX(MASTER!B:B,MATCH(G350,MASTER!A:A,0))/100," ")</f>
        <v> </v>
      </c>
      <c r="K350" s="67">
        <f ca="1" t="shared" si="268"/>
        <v>0</v>
      </c>
      <c r="L350" s="67" t="str">
        <f ca="1" t="shared" si="269"/>
        <v>1900 - WEEK 00</v>
      </c>
      <c r="M350" s="67" t="str">
        <f ca="1" t="shared" si="270"/>
        <v>1900 - MONTH 01</v>
      </c>
      <c r="N350" s="83" t="str">
        <f ca="1" t="shared" ref="N350:O350" si="364">IFERROR(AVERAGEIF(L:L,L350,$J:$J)," ")</f>
        <v> </v>
      </c>
      <c r="O350" s="83" t="str">
        <f ca="1" t="shared" si="364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2">
        <f ca="1" t="shared" si="265"/>
        <v>6</v>
      </c>
      <c r="F351" s="67" t="str">
        <f ca="1">IF(ISBLANK(A351)," ",INDIRECT(ADDRESS(1,5+MOD(ROW()-2,COUNTA('Form Responses 1'!$1:$1)-4),,TRUE,"Form Responses 1")))</f>
        <v>Wisma [Ruang Genset]</v>
      </c>
      <c r="G351" s="67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266"/>
        <v>Wisma</v>
      </c>
      <c r="I351" s="83" t="str">
        <f ca="1" t="shared" si="267"/>
        <v>CLEANING SERVICE</v>
      </c>
      <c r="J351" s="83" t="str">
        <f ca="1" t="array" ref="J351">IFERROR(INDEX(MASTER!B:B,MATCH(G351,MASTER!A:A,0))/100," ")</f>
        <v> </v>
      </c>
      <c r="K351" s="67">
        <f ca="1" t="shared" si="268"/>
        <v>0</v>
      </c>
      <c r="L351" s="67" t="str">
        <f ca="1" t="shared" si="269"/>
        <v>1900 - WEEK 00</v>
      </c>
      <c r="M351" s="67" t="str">
        <f ca="1" t="shared" si="270"/>
        <v>1900 - MONTH 01</v>
      </c>
      <c r="N351" s="83" t="str">
        <f ca="1" t="shared" ref="N351:O351" si="365">IFERROR(AVERAGEIF(L:L,L351,$J:$J)," ")</f>
        <v> </v>
      </c>
      <c r="O351" s="83" t="str">
        <f ca="1" t="shared" si="365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2">
        <f ca="1" t="shared" si="265"/>
        <v>6</v>
      </c>
      <c r="F352" s="67" t="str">
        <f ca="1">IF(ISBLANK(A352)," ",INDIRECT(ADDRESS(1,5+MOD(ROW()-2,COUNTA('Form Responses 1'!$1:$1)-4),,TRUE,"Form Responses 1")))</f>
        <v>Wisma [Ruang Alat Meteorologi]</v>
      </c>
      <c r="G352" s="67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266"/>
        <v>Wisma</v>
      </c>
      <c r="I352" s="83" t="str">
        <f ca="1" t="shared" si="267"/>
        <v>CLEANING SERVICE</v>
      </c>
      <c r="J352" s="83" t="str">
        <f ca="1" t="array" ref="J352">IFERROR(INDEX(MASTER!B:B,MATCH(G352,MASTER!A:A,0))/100," ")</f>
        <v> </v>
      </c>
      <c r="K352" s="67">
        <f ca="1" t="shared" si="268"/>
        <v>0</v>
      </c>
      <c r="L352" s="67" t="str">
        <f ca="1" t="shared" si="269"/>
        <v>1900 - WEEK 00</v>
      </c>
      <c r="M352" s="67" t="str">
        <f ca="1" t="shared" si="270"/>
        <v>1900 - MONTH 01</v>
      </c>
      <c r="N352" s="83" t="str">
        <f ca="1" t="shared" ref="N352:O352" si="366">IFERROR(AVERAGEIF(L:L,L352,$J:$J)," ")</f>
        <v> </v>
      </c>
      <c r="O352" s="83" t="str">
        <f ca="1" t="shared" si="366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2">
        <f ca="1" t="shared" si="265"/>
        <v>6</v>
      </c>
      <c r="F353" s="67" t="str">
        <f ca="1">IF(ISBLANK(A353)," ",INDIRECT(ADDRESS(1,5+MOD(ROW()-2,COUNTA('Form Responses 1'!$1:$1)-4),,TRUE,"Form Responses 1")))</f>
        <v>Wisma [Ruang Kerja]</v>
      </c>
      <c r="G353" s="67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266"/>
        <v>Wisma</v>
      </c>
      <c r="I353" s="83" t="str">
        <f ca="1" t="shared" si="267"/>
        <v>CLEANING SERVICE</v>
      </c>
      <c r="J353" s="83" t="str">
        <f ca="1" t="array" ref="J353">IFERROR(INDEX(MASTER!B:B,MATCH(G353,MASTER!A:A,0))/100," ")</f>
        <v> </v>
      </c>
      <c r="K353" s="67">
        <f ca="1" t="shared" si="268"/>
        <v>0</v>
      </c>
      <c r="L353" s="67" t="str">
        <f ca="1" t="shared" si="269"/>
        <v>1900 - WEEK 00</v>
      </c>
      <c r="M353" s="67" t="str">
        <f ca="1" t="shared" si="270"/>
        <v>1900 - MONTH 01</v>
      </c>
      <c r="N353" s="83" t="str">
        <f ca="1" t="shared" ref="N353:O353" si="367">IFERROR(AVERAGEIF(L:L,L353,$J:$J)," ")</f>
        <v> </v>
      </c>
      <c r="O353" s="83" t="str">
        <f ca="1" t="shared" si="367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2">
        <f ca="1" t="shared" si="265"/>
        <v>6</v>
      </c>
      <c r="F354" s="67" t="str">
        <f ca="1">IF(ISBLANK(A354)," ",INDIRECT(ADDRESS(1,5+MOD(ROW()-2,COUNTA('Form Responses 1'!$1:$1)-4),,TRUE,"Form Responses 1")))</f>
        <v>Wisma [Pantry]</v>
      </c>
      <c r="G354" s="67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266"/>
        <v>Wisma</v>
      </c>
      <c r="I354" s="83" t="str">
        <f ca="1" t="shared" si="267"/>
        <v>CLEANING SERVICE</v>
      </c>
      <c r="J354" s="83" t="str">
        <f ca="1" t="array" ref="J354">IFERROR(INDEX(MASTER!B:B,MATCH(G354,MASTER!A:A,0))/100," ")</f>
        <v> </v>
      </c>
      <c r="K354" s="67">
        <f ca="1" t="shared" si="268"/>
        <v>0</v>
      </c>
      <c r="L354" s="67" t="str">
        <f ca="1" t="shared" si="269"/>
        <v>1900 - WEEK 00</v>
      </c>
      <c r="M354" s="67" t="str">
        <f ca="1" t="shared" si="270"/>
        <v>1900 - MONTH 01</v>
      </c>
      <c r="N354" s="83" t="str">
        <f ca="1" t="shared" ref="N354:O354" si="368">IFERROR(AVERAGEIF(L:L,L354,$J:$J)," ")</f>
        <v> </v>
      </c>
      <c r="O354" s="83" t="str">
        <f ca="1" t="shared" si="368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2">
        <f ca="1" t="shared" si="265"/>
        <v>6</v>
      </c>
      <c r="F355" s="67" t="str">
        <f ca="1">IF(ISBLANK(A355)," ",INDIRECT(ADDRESS(1,5+MOD(ROW()-2,COUNTA('Form Responses 1'!$1:$1)-4),,TRUE,"Form Responses 1")))</f>
        <v>Wisma [Musholla]</v>
      </c>
      <c r="G355" s="67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266"/>
        <v>Wisma</v>
      </c>
      <c r="I355" s="83" t="str">
        <f ca="1" t="shared" si="267"/>
        <v>CLEANING SERVICE</v>
      </c>
      <c r="J355" s="83" t="str">
        <f ca="1" t="array" ref="J355">IFERROR(INDEX(MASTER!B:B,MATCH(G355,MASTER!A:A,0))/100," ")</f>
        <v> </v>
      </c>
      <c r="K355" s="67">
        <f ca="1" t="shared" si="268"/>
        <v>0</v>
      </c>
      <c r="L355" s="67" t="str">
        <f ca="1" t="shared" si="269"/>
        <v>1900 - WEEK 00</v>
      </c>
      <c r="M355" s="67" t="str">
        <f ca="1" t="shared" si="270"/>
        <v>1900 - MONTH 01</v>
      </c>
      <c r="N355" s="83" t="str">
        <f ca="1" t="shared" ref="N355:O355" si="369">IFERROR(AVERAGEIF(L:L,L355,$J:$J)," ")</f>
        <v> </v>
      </c>
      <c r="O355" s="83" t="str">
        <f ca="1" t="shared" si="369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2">
        <f ca="1" t="shared" si="265"/>
        <v>6</v>
      </c>
      <c r="F356" s="67" t="str">
        <f ca="1">IF(ISBLANK(A356)," ",INDIRECT(ADDRESS(1,5+MOD(ROW()-2,COUNTA('Form Responses 1'!$1:$1)-4),,TRUE,"Form Responses 1")))</f>
        <v>Wisma [Toilet Pria / Wanita]</v>
      </c>
      <c r="G356" s="67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266"/>
        <v>Wisma</v>
      </c>
      <c r="I356" s="83" t="str">
        <f ca="1" t="shared" si="267"/>
        <v>CLEANING SERVICE</v>
      </c>
      <c r="J356" s="83" t="str">
        <f ca="1" t="array" ref="J356">IFERROR(INDEX(MASTER!B:B,MATCH(G356,MASTER!A:A,0))/100," ")</f>
        <v> </v>
      </c>
      <c r="K356" s="67">
        <f ca="1" t="shared" si="268"/>
        <v>0</v>
      </c>
      <c r="L356" s="67" t="str">
        <f ca="1" t="shared" si="269"/>
        <v>1900 - WEEK 00</v>
      </c>
      <c r="M356" s="67" t="str">
        <f ca="1" t="shared" si="270"/>
        <v>1900 - MONTH 01</v>
      </c>
      <c r="N356" s="83" t="str">
        <f ca="1" t="shared" ref="N356:O356" si="370">IFERROR(AVERAGEIF(L:L,L356,$J:$J)," ")</f>
        <v> </v>
      </c>
      <c r="O356" s="83" t="str">
        <f ca="1" t="shared" si="370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2">
        <f ca="1" t="shared" si="265"/>
        <v>6</v>
      </c>
      <c r="F357" s="67" t="str">
        <f ca="1">IF(ISBLANK(A357)," ",INDIRECT(ADDRESS(1,5+MOD(ROW()-2,COUNTA('Form Responses 1'!$1:$1)-4),,TRUE,"Form Responses 1")))</f>
        <v>Halaman Wisma [Taman ]</v>
      </c>
      <c r="G357" s="67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266"/>
        <v>Halaman Wisma</v>
      </c>
      <c r="I357" s="83" t="str">
        <f ca="1" t="shared" si="267"/>
        <v>CLEANING SERVICE</v>
      </c>
      <c r="J357" s="83" t="str">
        <f ca="1" t="array" ref="J357">IFERROR(INDEX(MASTER!B:B,MATCH(G357,MASTER!A:A,0))/100," ")</f>
        <v> </v>
      </c>
      <c r="K357" s="67">
        <f ca="1" t="shared" si="268"/>
        <v>0</v>
      </c>
      <c r="L357" s="67" t="str">
        <f ca="1" t="shared" si="269"/>
        <v>1900 - WEEK 00</v>
      </c>
      <c r="M357" s="67" t="str">
        <f ca="1" t="shared" si="270"/>
        <v>1900 - MONTH 01</v>
      </c>
      <c r="N357" s="83" t="str">
        <f ca="1" t="shared" ref="N357:O357" si="371">IFERROR(AVERAGEIF(L:L,L357,$J:$J)," ")</f>
        <v> </v>
      </c>
      <c r="O357" s="83" t="str">
        <f ca="1" t="shared" si="371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2">
        <f ca="1" t="shared" si="265"/>
        <v>6</v>
      </c>
      <c r="F358" s="67" t="str">
        <f ca="1">IF(ISBLANK(A358)," ",INDIRECT(ADDRESS(1,5+MOD(ROW()-2,COUNTA('Form Responses 1'!$1:$1)-4),,TRUE,"Form Responses 1")))</f>
        <v>Halaman Wisma [Pos Satpam]</v>
      </c>
      <c r="G358" s="67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266"/>
        <v>Halaman Wisma</v>
      </c>
      <c r="I358" s="83" t="str">
        <f ca="1" t="shared" si="267"/>
        <v>CLEANING SERVICE</v>
      </c>
      <c r="J358" s="83" t="str">
        <f ca="1" t="array" ref="J358">IFERROR(INDEX(MASTER!B:B,MATCH(G358,MASTER!A:A,0))/100," ")</f>
        <v> </v>
      </c>
      <c r="K358" s="67">
        <f ca="1" t="shared" si="268"/>
        <v>0</v>
      </c>
      <c r="L358" s="67" t="str">
        <f ca="1" t="shared" si="269"/>
        <v>1900 - WEEK 00</v>
      </c>
      <c r="M358" s="67" t="str">
        <f ca="1" t="shared" si="270"/>
        <v>1900 - MONTH 01</v>
      </c>
      <c r="N358" s="83" t="str">
        <f ca="1" t="shared" ref="N358:O358" si="372">IFERROR(AVERAGEIF(L:L,L358,$J:$J)," ")</f>
        <v> </v>
      </c>
      <c r="O358" s="83" t="str">
        <f ca="1" t="shared" si="372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2">
        <f ca="1" t="shared" si="265"/>
        <v>6</v>
      </c>
      <c r="F359" s="67" t="str">
        <f ca="1">IF(ISBLANK(A359)," ",INDIRECT(ADDRESS(1,5+MOD(ROW()-2,COUNTA('Form Responses 1'!$1:$1)-4),,TRUE,"Form Responses 1")))</f>
        <v>Halaman Wisma [Halaman Utama Depan]</v>
      </c>
      <c r="G359" s="67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266"/>
        <v>Halaman Wisma</v>
      </c>
      <c r="I359" s="83" t="str">
        <f ca="1" t="shared" si="267"/>
        <v>CLEANING SERVICE</v>
      </c>
      <c r="J359" s="83" t="str">
        <f ca="1" t="array" ref="J359">IFERROR(INDEX(MASTER!B:B,MATCH(G359,MASTER!A:A,0))/100," ")</f>
        <v> </v>
      </c>
      <c r="K359" s="67">
        <f ca="1" t="shared" si="268"/>
        <v>0</v>
      </c>
      <c r="L359" s="67" t="str">
        <f ca="1" t="shared" si="269"/>
        <v>1900 - WEEK 00</v>
      </c>
      <c r="M359" s="67" t="str">
        <f ca="1" t="shared" si="270"/>
        <v>1900 - MONTH 01</v>
      </c>
      <c r="N359" s="83" t="str">
        <f ca="1" t="shared" ref="N359:O359" si="373">IFERROR(AVERAGEIF(L:L,L359,$J:$J)," ")</f>
        <v> </v>
      </c>
      <c r="O359" s="83" t="str">
        <f ca="1" t="shared" si="373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2">
        <f ca="1" t="shared" si="265"/>
        <v>6</v>
      </c>
      <c r="F360" s="67" t="str">
        <f ca="1">IF(ISBLANK(A360)," ",INDIRECT(ADDRESS(1,5+MOD(ROW()-2,COUNTA('Form Responses 1'!$1:$1)-4),,TRUE,"Form Responses 1")))</f>
        <v>Halaman Wisma [Halaman Samping Dan Belakang]</v>
      </c>
      <c r="G360" s="67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266"/>
        <v>Halaman Wisma</v>
      </c>
      <c r="I360" s="83" t="str">
        <f ca="1" t="shared" si="267"/>
        <v>CLEANING SERVICE</v>
      </c>
      <c r="J360" s="83" t="str">
        <f ca="1" t="array" ref="J360">IFERROR(INDEX(MASTER!B:B,MATCH(G360,MASTER!A:A,0))/100," ")</f>
        <v> </v>
      </c>
      <c r="K360" s="67">
        <f ca="1" t="shared" si="268"/>
        <v>0</v>
      </c>
      <c r="L360" s="67" t="str">
        <f ca="1" t="shared" si="269"/>
        <v>1900 - WEEK 00</v>
      </c>
      <c r="M360" s="67" t="str">
        <f ca="1" t="shared" si="270"/>
        <v>1900 - MONTH 01</v>
      </c>
      <c r="N360" s="83" t="str">
        <f ca="1" t="shared" ref="N360:O360" si="374">IFERROR(AVERAGEIF(L:L,L360,$J:$J)," ")</f>
        <v> </v>
      </c>
      <c r="O360" s="83" t="str">
        <f ca="1" t="shared" si="374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2">
        <f ca="1" t="shared" si="265"/>
        <v>6</v>
      </c>
      <c r="F361" s="67" t="str">
        <f ca="1">IF(ISBLANK(A361)," ",INDIRECT(ADDRESS(1,5+MOD(ROW()-2,COUNTA('Form Responses 1'!$1:$1)-4),,TRUE,"Form Responses 1")))</f>
        <v>Halaman Wisma [Tps]</v>
      </c>
      <c r="G361" s="67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266"/>
        <v>Halaman Wisma</v>
      </c>
      <c r="I361" s="83" t="str">
        <f ca="1" t="shared" si="267"/>
        <v>CLEANING SERVICE</v>
      </c>
      <c r="J361" s="83" t="str">
        <f ca="1" t="array" ref="J361">IFERROR(INDEX(MASTER!B:B,MATCH(G361,MASTER!A:A,0))/100," ")</f>
        <v> </v>
      </c>
      <c r="K361" s="67">
        <f ca="1" t="shared" si="268"/>
        <v>0</v>
      </c>
      <c r="L361" s="67" t="str">
        <f ca="1" t="shared" si="269"/>
        <v>1900 - WEEK 00</v>
      </c>
      <c r="M361" s="67" t="str">
        <f ca="1" t="shared" si="270"/>
        <v>1900 - MONTH 01</v>
      </c>
      <c r="N361" s="83" t="str">
        <f ca="1" t="shared" ref="N361:O361" si="375">IFERROR(AVERAGEIF(L:L,L361,$J:$J)," ")</f>
        <v> </v>
      </c>
      <c r="O361" s="83" t="str">
        <f ca="1" t="shared" si="375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2">
        <f ca="1" t="shared" si="265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266"/>
        <v>Security</v>
      </c>
      <c r="I362" s="83" t="str">
        <f ca="1" t="shared" si="267"/>
        <v>SECURITY SERVICE</v>
      </c>
      <c r="J362" s="83" t="str">
        <f ca="1" t="array" ref="J362">IFERROR(INDEX(MASTER!B:B,MATCH(G362,MASTER!A:A,0))/100," ")</f>
        <v> </v>
      </c>
      <c r="K362" s="67">
        <f ca="1" t="shared" si="268"/>
        <v>0</v>
      </c>
      <c r="L362" s="67" t="str">
        <f ca="1" t="shared" si="269"/>
        <v>1900 - WEEK 00</v>
      </c>
      <c r="M362" s="67" t="str">
        <f ca="1" t="shared" si="270"/>
        <v>1900 - MONTH 01</v>
      </c>
      <c r="N362" s="83" t="str">
        <f ca="1" t="shared" ref="N362:O362" si="376">IFERROR(AVERAGEIF(L:L,L362,$J:$J)," ")</f>
        <v> </v>
      </c>
      <c r="O362" s="83" t="str">
        <f ca="1" t="shared" si="376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2">
        <f ca="1" t="shared" si="265"/>
        <v>6</v>
      </c>
      <c r="F363" s="67" t="str">
        <f ca="1">IF(ISBLANK(A363)," ",INDIRECT(ADDRESS(1,5+MOD(ROW()-2,COUNTA('Form Responses 1'!$1:$1)-4),,TRUE,"Form Responses 1")))</f>
        <v>Lantai 1 [Pantry ]</v>
      </c>
      <c r="G363" s="67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266"/>
        <v>Lantai 1</v>
      </c>
      <c r="I363" s="83" t="str">
        <f ca="1" t="shared" si="267"/>
        <v>CLEANING SERVICE</v>
      </c>
      <c r="J363" s="83" t="str">
        <f ca="1" t="array" ref="J363">IFERROR(INDEX(MASTER!B:B,MATCH(G363,MASTER!A:A,0))/100," ")</f>
        <v> </v>
      </c>
      <c r="K363" s="67">
        <f ca="1" t="shared" si="268"/>
        <v>0</v>
      </c>
      <c r="L363" s="67" t="str">
        <f ca="1" t="shared" si="269"/>
        <v>1900 - WEEK 00</v>
      </c>
      <c r="M363" s="67" t="str">
        <f ca="1" t="shared" si="270"/>
        <v>1900 - MONTH 01</v>
      </c>
      <c r="N363" s="83" t="str">
        <f ca="1" t="shared" ref="N363:O363" si="377">IFERROR(AVERAGEIF(L:L,L363,$J:$J)," ")</f>
        <v> </v>
      </c>
      <c r="O363" s="83" t="str">
        <f ca="1" t="shared" si="377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2">
        <f ca="1" t="shared" si="265"/>
        <v>6</v>
      </c>
      <c r="F364" s="67" t="str">
        <f ca="1">IF(ISBLANK(A364)," ",INDIRECT(ADDRESS(1,5+MOD(ROW()-2,COUNTA('Form Responses 1'!$1:$1)-4),,TRUE,"Form Responses 1")))</f>
        <v>Lantai 1 [Kamar Depan]</v>
      </c>
      <c r="G364" s="67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266"/>
        <v>Lantai 1</v>
      </c>
      <c r="I364" s="83" t="str">
        <f ca="1" t="shared" si="267"/>
        <v>CLEANING SERVICE</v>
      </c>
      <c r="J364" s="83" t="str">
        <f ca="1" t="array" ref="J364">IFERROR(INDEX(MASTER!B:B,MATCH(G364,MASTER!A:A,0))/100," ")</f>
        <v> </v>
      </c>
      <c r="K364" s="67">
        <f ca="1" t="shared" si="268"/>
        <v>0</v>
      </c>
      <c r="L364" s="67" t="str">
        <f ca="1" t="shared" si="269"/>
        <v>1900 - WEEK 00</v>
      </c>
      <c r="M364" s="67" t="str">
        <f ca="1" t="shared" si="270"/>
        <v>1900 - MONTH 01</v>
      </c>
      <c r="N364" s="83" t="str">
        <f ca="1" t="shared" ref="N364:O364" si="378">IFERROR(AVERAGEIF(L:L,L364,$J:$J)," ")</f>
        <v> </v>
      </c>
      <c r="O364" s="83" t="str">
        <f ca="1" t="shared" si="378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2">
        <f ca="1" t="shared" si="265"/>
        <v>6</v>
      </c>
      <c r="F365" s="67" t="str">
        <f ca="1">IF(ISBLANK(A365)," ",INDIRECT(ADDRESS(1,5+MOD(ROW()-2,COUNTA('Form Responses 1'!$1:$1)-4),,TRUE,"Form Responses 1")))</f>
        <v>Lantai 1 [Kamar Belakang]</v>
      </c>
      <c r="G365" s="67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266"/>
        <v>Lantai 1</v>
      </c>
      <c r="I365" s="83" t="str">
        <f ca="1" t="shared" si="267"/>
        <v>CLEANING SERVICE</v>
      </c>
      <c r="J365" s="83" t="str">
        <f ca="1" t="array" ref="J365">IFERROR(INDEX(MASTER!B:B,MATCH(G365,MASTER!A:A,0))/100," ")</f>
        <v> </v>
      </c>
      <c r="K365" s="67">
        <f ca="1" t="shared" si="268"/>
        <v>0</v>
      </c>
      <c r="L365" s="67" t="str">
        <f ca="1" t="shared" si="269"/>
        <v>1900 - WEEK 00</v>
      </c>
      <c r="M365" s="67" t="str">
        <f ca="1" t="shared" si="270"/>
        <v>1900 - MONTH 01</v>
      </c>
      <c r="N365" s="83" t="str">
        <f ca="1" t="shared" ref="N365:O365" si="379">IFERROR(AVERAGEIF(L:L,L365,$J:$J)," ")</f>
        <v> </v>
      </c>
      <c r="O365" s="83" t="str">
        <f ca="1" t="shared" si="379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2">
        <f ca="1" t="shared" si="265"/>
        <v>6</v>
      </c>
      <c r="F366" s="67" t="str">
        <f ca="1">IF(ISBLANK(A366)," ",INDIRECT(ADDRESS(1,5+MOD(ROW()-2,COUNTA('Form Responses 1'!$1:$1)-4),,TRUE,"Form Responses 1")))</f>
        <v>Lantai 1 [Ruang Tamu]</v>
      </c>
      <c r="G366" s="67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266"/>
        <v>Lantai 1</v>
      </c>
      <c r="I366" s="83" t="str">
        <f ca="1" t="shared" si="267"/>
        <v>CLEANING SERVICE</v>
      </c>
      <c r="J366" s="83" t="str">
        <f ca="1" t="array" ref="J366">IFERROR(INDEX(MASTER!B:B,MATCH(G366,MASTER!A:A,0))/100," ")</f>
        <v> </v>
      </c>
      <c r="K366" s="67">
        <f ca="1" t="shared" si="268"/>
        <v>0</v>
      </c>
      <c r="L366" s="67" t="str">
        <f ca="1" t="shared" si="269"/>
        <v>1900 - WEEK 00</v>
      </c>
      <c r="M366" s="67" t="str">
        <f ca="1" t="shared" si="270"/>
        <v>1900 - MONTH 01</v>
      </c>
      <c r="N366" s="83" t="str">
        <f ca="1" t="shared" ref="N366:O366" si="380">IFERROR(AVERAGEIF(L:L,L366,$J:$J)," ")</f>
        <v> </v>
      </c>
      <c r="O366" s="83" t="str">
        <f ca="1" t="shared" si="380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2">
        <f ca="1" t="shared" si="265"/>
        <v>6</v>
      </c>
      <c r="F367" s="67" t="str">
        <f ca="1">IF(ISBLANK(A367)," ",INDIRECT(ADDRESS(1,5+MOD(ROW()-2,COUNTA('Form Responses 1'!$1:$1)-4),,TRUE,"Form Responses 1")))</f>
        <v>Lantai 1 [Toilet Pria / Wanita]</v>
      </c>
      <c r="G367" s="67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266"/>
        <v>Lantai 1</v>
      </c>
      <c r="I367" s="83" t="str">
        <f ca="1" t="shared" si="267"/>
        <v>CLEANING SERVICE</v>
      </c>
      <c r="J367" s="83" t="str">
        <f ca="1" t="array" ref="J367">IFERROR(INDEX(MASTER!B:B,MATCH(G367,MASTER!A:A,0))/100," ")</f>
        <v> </v>
      </c>
      <c r="K367" s="67">
        <f ca="1" t="shared" si="268"/>
        <v>0</v>
      </c>
      <c r="L367" s="67" t="str">
        <f ca="1" t="shared" si="269"/>
        <v>1900 - WEEK 00</v>
      </c>
      <c r="M367" s="67" t="str">
        <f ca="1" t="shared" si="270"/>
        <v>1900 - MONTH 01</v>
      </c>
      <c r="N367" s="83" t="str">
        <f ca="1" t="shared" ref="N367:O367" si="381">IFERROR(AVERAGEIF(L:L,L367,$J:$J)," ")</f>
        <v> </v>
      </c>
      <c r="O367" s="83" t="str">
        <f ca="1" t="shared" si="381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2">
        <f ca="1" t="shared" si="265"/>
        <v>6</v>
      </c>
      <c r="F368" s="67" t="str">
        <f ca="1">IF(ISBLANK(A368)," ",INDIRECT(ADDRESS(1,5+MOD(ROW()-2,COUNTA('Form Responses 1'!$1:$1)-4),,TRUE,"Form Responses 1")))</f>
        <v>Halaman [Taman ]</v>
      </c>
      <c r="G368" s="67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266"/>
        <v>Halaman</v>
      </c>
      <c r="I368" s="83" t="str">
        <f ca="1" t="shared" si="267"/>
        <v>CLEANING SERVICE</v>
      </c>
      <c r="J368" s="83" t="str">
        <f ca="1" t="array" ref="J368">IFERROR(INDEX(MASTER!B:B,MATCH(G368,MASTER!A:A,0))/100," ")</f>
        <v> </v>
      </c>
      <c r="K368" s="67">
        <f ca="1" t="shared" si="268"/>
        <v>0</v>
      </c>
      <c r="L368" s="67" t="str">
        <f ca="1" t="shared" si="269"/>
        <v>1900 - WEEK 00</v>
      </c>
      <c r="M368" s="67" t="str">
        <f ca="1" t="shared" si="270"/>
        <v>1900 - MONTH 01</v>
      </c>
      <c r="N368" s="83" t="str">
        <f ca="1" t="shared" ref="N368:O368" si="382">IFERROR(AVERAGEIF(L:L,L368,$J:$J)," ")</f>
        <v> </v>
      </c>
      <c r="O368" s="83" t="str">
        <f ca="1" t="shared" si="382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2">
        <f ca="1" t="shared" si="265"/>
        <v>6</v>
      </c>
      <c r="F369" s="67" t="str">
        <f ca="1">IF(ISBLANK(A369)," ",INDIRECT(ADDRESS(1,5+MOD(ROW()-2,COUNTA('Form Responses 1'!$1:$1)-4),,TRUE,"Form Responses 1")))</f>
        <v>Halaman [Halaman Utama Depan]</v>
      </c>
      <c r="G369" s="67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266"/>
        <v>Halaman</v>
      </c>
      <c r="I369" s="83" t="str">
        <f ca="1" t="shared" si="267"/>
        <v>CLEANING SERVICE</v>
      </c>
      <c r="J369" s="83" t="str">
        <f ca="1" t="array" ref="J369">IFERROR(INDEX(MASTER!B:B,MATCH(G369,MASTER!A:A,0))/100," ")</f>
        <v> </v>
      </c>
      <c r="K369" s="67">
        <f ca="1" t="shared" si="268"/>
        <v>0</v>
      </c>
      <c r="L369" s="67" t="str">
        <f ca="1" t="shared" si="269"/>
        <v>1900 - WEEK 00</v>
      </c>
      <c r="M369" s="67" t="str">
        <f ca="1" t="shared" si="270"/>
        <v>1900 - MONTH 01</v>
      </c>
      <c r="N369" s="83" t="str">
        <f ca="1" t="shared" ref="N369:O369" si="383">IFERROR(AVERAGEIF(L:L,L369,$J:$J)," ")</f>
        <v> </v>
      </c>
      <c r="O369" s="83" t="str">
        <f ca="1" t="shared" si="383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2">
        <f ca="1" t="shared" si="265"/>
        <v>6</v>
      </c>
      <c r="F370" s="67" t="str">
        <f ca="1">IF(ISBLANK(A370)," ",INDIRECT(ADDRESS(1,5+MOD(ROW()-2,COUNTA('Form Responses 1'!$1:$1)-4),,TRUE,"Form Responses 1")))</f>
        <v>Halaman [Halaman Samping Dan Belakang]</v>
      </c>
      <c r="G370" s="67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266"/>
        <v>Halaman</v>
      </c>
      <c r="I370" s="83" t="str">
        <f ca="1" t="shared" si="267"/>
        <v>CLEANING SERVICE</v>
      </c>
      <c r="J370" s="83" t="str">
        <f ca="1" t="array" ref="J370">IFERROR(INDEX(MASTER!B:B,MATCH(G370,MASTER!A:A,0))/100," ")</f>
        <v> </v>
      </c>
      <c r="K370" s="67">
        <f ca="1" t="shared" si="268"/>
        <v>0</v>
      </c>
      <c r="L370" s="67" t="str">
        <f ca="1" t="shared" si="269"/>
        <v>1900 - WEEK 00</v>
      </c>
      <c r="M370" s="67" t="str">
        <f ca="1" t="shared" si="270"/>
        <v>1900 - MONTH 01</v>
      </c>
      <c r="N370" s="83" t="str">
        <f ca="1" t="shared" ref="N370:O370" si="384">IFERROR(AVERAGEIF(L:L,L370,$J:$J)," ")</f>
        <v> </v>
      </c>
      <c r="O370" s="83" t="str">
        <f ca="1" t="shared" si="384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2">
        <f ca="1" t="shared" si="265"/>
        <v>6</v>
      </c>
      <c r="F371" s="67" t="str">
        <f ca="1">IF(ISBLANK(A371)," ",INDIRECT(ADDRESS(1,5+MOD(ROW()-2,COUNTA('Form Responses 1'!$1:$1)-4),,TRUE,"Form Responses 1")))</f>
        <v>Halaman [Tps]</v>
      </c>
      <c r="G371" s="67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266"/>
        <v>Halaman</v>
      </c>
      <c r="I371" s="83" t="str">
        <f ca="1" t="shared" si="267"/>
        <v>CLEANING SERVICE</v>
      </c>
      <c r="J371" s="83" t="str">
        <f ca="1" t="array" ref="J371">IFERROR(INDEX(MASTER!B:B,MATCH(G371,MASTER!A:A,0))/100," ")</f>
        <v> </v>
      </c>
      <c r="K371" s="67">
        <f ca="1" t="shared" si="268"/>
        <v>0</v>
      </c>
      <c r="L371" s="67" t="str">
        <f ca="1" t="shared" si="269"/>
        <v>1900 - WEEK 00</v>
      </c>
      <c r="M371" s="67" t="str">
        <f ca="1" t="shared" si="270"/>
        <v>1900 - MONTH 01</v>
      </c>
      <c r="N371" s="83" t="str">
        <f ca="1" t="shared" ref="N371:O371" si="385">IFERROR(AVERAGEIF(L:L,L371,$J:$J)," ")</f>
        <v> </v>
      </c>
      <c r="O371" s="83" t="str">
        <f ca="1" t="shared" si="385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2">
        <f ca="1" t="shared" si="265"/>
        <v>6</v>
      </c>
      <c r="F372" s="67" t="str">
        <f ca="1">IF(ISBLANK(A372)," ",INDIRECT(ADDRESS(1,5+MOD(ROW()-2,COUNTA('Form Responses 1'!$1:$1)-4),,TRUE,"Form Responses 1")))</f>
        <v>Wisma [Koridor ]</v>
      </c>
      <c r="G372" s="67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266"/>
        <v>Wisma</v>
      </c>
      <c r="I372" s="83" t="str">
        <f ca="1" t="shared" si="267"/>
        <v>CLEANING SERVICE</v>
      </c>
      <c r="J372" s="83" t="str">
        <f ca="1" t="array" ref="J372">IFERROR(INDEX(MASTER!B:B,MATCH(G372,MASTER!A:A,0))/100," ")</f>
        <v> </v>
      </c>
      <c r="K372" s="67">
        <f ca="1" t="shared" si="268"/>
        <v>0</v>
      </c>
      <c r="L372" s="67" t="str">
        <f ca="1" t="shared" si="269"/>
        <v>1900 - WEEK 00</v>
      </c>
      <c r="M372" s="67" t="str">
        <f ca="1" t="shared" si="270"/>
        <v>1900 - MONTH 01</v>
      </c>
      <c r="N372" s="83" t="str">
        <f ca="1" t="shared" ref="N372:O372" si="386">IFERROR(AVERAGEIF(L:L,L372,$J:$J)," ")</f>
        <v> </v>
      </c>
      <c r="O372" s="83" t="str">
        <f ca="1" t="shared" si="386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2">
        <f ca="1" t="shared" si="265"/>
        <v>6</v>
      </c>
      <c r="F373" s="67" t="str">
        <f ca="1">IF(ISBLANK(A373)," ",INDIRECT(ADDRESS(1,5+MOD(ROW()-2,COUNTA('Form Responses 1'!$1:$1)-4),,TRUE,"Form Responses 1")))</f>
        <v>Wisma [Ruang Rapat/Pendopo]</v>
      </c>
      <c r="G373" s="67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266"/>
        <v>Wisma</v>
      </c>
      <c r="I373" s="83" t="str">
        <f ca="1" t="shared" si="267"/>
        <v>CLEANING SERVICE</v>
      </c>
      <c r="J373" s="83" t="str">
        <f ca="1" t="array" ref="J373">IFERROR(INDEX(MASTER!B:B,MATCH(G373,MASTER!A:A,0))/100," ")</f>
        <v> </v>
      </c>
      <c r="K373" s="67">
        <f ca="1" t="shared" si="268"/>
        <v>0</v>
      </c>
      <c r="L373" s="67" t="str">
        <f ca="1" t="shared" si="269"/>
        <v>1900 - WEEK 00</v>
      </c>
      <c r="M373" s="67" t="str">
        <f ca="1" t="shared" si="270"/>
        <v>1900 - MONTH 01</v>
      </c>
      <c r="N373" s="83" t="str">
        <f ca="1" t="shared" ref="N373:O373" si="387">IFERROR(AVERAGEIF(L:L,L373,$J:$J)," ")</f>
        <v> </v>
      </c>
      <c r="O373" s="83" t="str">
        <f ca="1" t="shared" si="387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2">
        <f ca="1" t="shared" si="265"/>
        <v>6</v>
      </c>
      <c r="F374" s="67" t="str">
        <f ca="1">IF(ISBLANK(A374)," ",INDIRECT(ADDRESS(1,5+MOD(ROW()-2,COUNTA('Form Responses 1'!$1:$1)-4),,TRUE,"Form Responses 1")))</f>
        <v>Wisma [Gudang]</v>
      </c>
      <c r="G374" s="67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266"/>
        <v>Wisma</v>
      </c>
      <c r="I374" s="83" t="str">
        <f ca="1" t="shared" si="267"/>
        <v>CLEANING SERVICE</v>
      </c>
      <c r="J374" s="83" t="str">
        <f ca="1" t="array" ref="J374">IFERROR(INDEX(MASTER!B:B,MATCH(G374,MASTER!A:A,0))/100," ")</f>
        <v> </v>
      </c>
      <c r="K374" s="67">
        <f ca="1" t="shared" si="268"/>
        <v>0</v>
      </c>
      <c r="L374" s="67" t="str">
        <f ca="1" t="shared" si="269"/>
        <v>1900 - WEEK 00</v>
      </c>
      <c r="M374" s="67" t="str">
        <f ca="1" t="shared" si="270"/>
        <v>1900 - MONTH 01</v>
      </c>
      <c r="N374" s="83" t="str">
        <f ca="1" t="shared" ref="N374:O374" si="388">IFERROR(AVERAGEIF(L:L,L374,$J:$J)," ")</f>
        <v> </v>
      </c>
      <c r="O374" s="83" t="str">
        <f ca="1" t="shared" si="388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2">
        <f ca="1" t="shared" si="265"/>
        <v>6</v>
      </c>
      <c r="F375" s="67" t="str">
        <f ca="1">IF(ISBLANK(A375)," ",INDIRECT(ADDRESS(1,5+MOD(ROW()-2,COUNTA('Form Responses 1'!$1:$1)-4),,TRUE,"Form Responses 1")))</f>
        <v>Wisma [Ruang Genset]</v>
      </c>
      <c r="G375" s="67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266"/>
        <v>Wisma</v>
      </c>
      <c r="I375" s="83" t="str">
        <f ca="1" t="shared" si="267"/>
        <v>CLEANING SERVICE</v>
      </c>
      <c r="J375" s="83" t="str">
        <f ca="1" t="array" ref="J375">IFERROR(INDEX(MASTER!B:B,MATCH(G375,MASTER!A:A,0))/100," ")</f>
        <v> </v>
      </c>
      <c r="K375" s="67">
        <f ca="1" t="shared" si="268"/>
        <v>0</v>
      </c>
      <c r="L375" s="67" t="str">
        <f ca="1" t="shared" si="269"/>
        <v>1900 - WEEK 00</v>
      </c>
      <c r="M375" s="67" t="str">
        <f ca="1" t="shared" si="270"/>
        <v>1900 - MONTH 01</v>
      </c>
      <c r="N375" s="83" t="str">
        <f ca="1" t="shared" ref="N375:O375" si="389">IFERROR(AVERAGEIF(L:L,L375,$J:$J)," ")</f>
        <v> </v>
      </c>
      <c r="O375" s="83" t="str">
        <f ca="1" t="shared" si="389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2">
        <f ca="1" t="shared" si="265"/>
        <v>6</v>
      </c>
      <c r="F376" s="67" t="str">
        <f ca="1">IF(ISBLANK(A376)," ",INDIRECT(ADDRESS(1,5+MOD(ROW()-2,COUNTA('Form Responses 1'!$1:$1)-4),,TRUE,"Form Responses 1")))</f>
        <v>Wisma [Ruang Alat Meteorologi]</v>
      </c>
      <c r="G376" s="67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266"/>
        <v>Wisma</v>
      </c>
      <c r="I376" s="83" t="str">
        <f ca="1" t="shared" si="267"/>
        <v>CLEANING SERVICE</v>
      </c>
      <c r="J376" s="83" t="str">
        <f ca="1" t="array" ref="J376">IFERROR(INDEX(MASTER!B:B,MATCH(G376,MASTER!A:A,0))/100," ")</f>
        <v> </v>
      </c>
      <c r="K376" s="67">
        <f ca="1" t="shared" si="268"/>
        <v>0</v>
      </c>
      <c r="L376" s="67" t="str">
        <f ca="1" t="shared" si="269"/>
        <v>1900 - WEEK 00</v>
      </c>
      <c r="M376" s="67" t="str">
        <f ca="1" t="shared" si="270"/>
        <v>1900 - MONTH 01</v>
      </c>
      <c r="N376" s="83" t="str">
        <f ca="1" t="shared" ref="N376:O376" si="390">IFERROR(AVERAGEIF(L:L,L376,$J:$J)," ")</f>
        <v> </v>
      </c>
      <c r="O376" s="83" t="str">
        <f ca="1" t="shared" si="390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2">
        <f ca="1" t="shared" si="265"/>
        <v>6</v>
      </c>
      <c r="F377" s="67" t="str">
        <f ca="1">IF(ISBLANK(A377)," ",INDIRECT(ADDRESS(1,5+MOD(ROW()-2,COUNTA('Form Responses 1'!$1:$1)-4),,TRUE,"Form Responses 1")))</f>
        <v>Wisma [Ruang Kerja]</v>
      </c>
      <c r="G377" s="67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266"/>
        <v>Wisma</v>
      </c>
      <c r="I377" s="83" t="str">
        <f ca="1" t="shared" si="267"/>
        <v>CLEANING SERVICE</v>
      </c>
      <c r="J377" s="83" t="str">
        <f ca="1" t="array" ref="J377">IFERROR(INDEX(MASTER!B:B,MATCH(G377,MASTER!A:A,0))/100," ")</f>
        <v> </v>
      </c>
      <c r="K377" s="67">
        <f ca="1" t="shared" si="268"/>
        <v>0</v>
      </c>
      <c r="L377" s="67" t="str">
        <f ca="1" t="shared" si="269"/>
        <v>1900 - WEEK 00</v>
      </c>
      <c r="M377" s="67" t="str">
        <f ca="1" t="shared" si="270"/>
        <v>1900 - MONTH 01</v>
      </c>
      <c r="N377" s="83" t="str">
        <f ca="1" t="shared" ref="N377:O377" si="391">IFERROR(AVERAGEIF(L:L,L377,$J:$J)," ")</f>
        <v> </v>
      </c>
      <c r="O377" s="83" t="str">
        <f ca="1" t="shared" si="391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2">
        <f ca="1" t="shared" si="265"/>
        <v>6</v>
      </c>
      <c r="F378" s="67" t="str">
        <f ca="1">IF(ISBLANK(A378)," ",INDIRECT(ADDRESS(1,5+MOD(ROW()-2,COUNTA('Form Responses 1'!$1:$1)-4),,TRUE,"Form Responses 1")))</f>
        <v>Wisma [Pantry]</v>
      </c>
      <c r="G378" s="67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266"/>
        <v>Wisma</v>
      </c>
      <c r="I378" s="83" t="str">
        <f ca="1" t="shared" si="267"/>
        <v>CLEANING SERVICE</v>
      </c>
      <c r="J378" s="83" t="str">
        <f ca="1" t="array" ref="J378">IFERROR(INDEX(MASTER!B:B,MATCH(G378,MASTER!A:A,0))/100," ")</f>
        <v> </v>
      </c>
      <c r="K378" s="67">
        <f ca="1" t="shared" si="268"/>
        <v>0</v>
      </c>
      <c r="L378" s="67" t="str">
        <f ca="1" t="shared" si="269"/>
        <v>1900 - WEEK 00</v>
      </c>
      <c r="M378" s="67" t="str">
        <f ca="1" t="shared" si="270"/>
        <v>1900 - MONTH 01</v>
      </c>
      <c r="N378" s="83" t="str">
        <f ca="1" t="shared" ref="N378:O378" si="392">IFERROR(AVERAGEIF(L:L,L378,$J:$J)," ")</f>
        <v> </v>
      </c>
      <c r="O378" s="83" t="str">
        <f ca="1" t="shared" si="392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2">
        <f ca="1" t="shared" si="265"/>
        <v>6</v>
      </c>
      <c r="F379" s="67" t="str">
        <f ca="1">IF(ISBLANK(A379)," ",INDIRECT(ADDRESS(1,5+MOD(ROW()-2,COUNTA('Form Responses 1'!$1:$1)-4),,TRUE,"Form Responses 1")))</f>
        <v>Wisma [Musholla]</v>
      </c>
      <c r="G379" s="67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266"/>
        <v>Wisma</v>
      </c>
      <c r="I379" s="83" t="str">
        <f ca="1" t="shared" si="267"/>
        <v>CLEANING SERVICE</v>
      </c>
      <c r="J379" s="83" t="str">
        <f ca="1" t="array" ref="J379">IFERROR(INDEX(MASTER!B:B,MATCH(G379,MASTER!A:A,0))/100," ")</f>
        <v> </v>
      </c>
      <c r="K379" s="67">
        <f ca="1" t="shared" si="268"/>
        <v>0</v>
      </c>
      <c r="L379" s="67" t="str">
        <f ca="1" t="shared" si="269"/>
        <v>1900 - WEEK 00</v>
      </c>
      <c r="M379" s="67" t="str">
        <f ca="1" t="shared" si="270"/>
        <v>1900 - MONTH 01</v>
      </c>
      <c r="N379" s="83" t="str">
        <f ca="1" t="shared" ref="N379:O379" si="393">IFERROR(AVERAGEIF(L:L,L379,$J:$J)," ")</f>
        <v> </v>
      </c>
      <c r="O379" s="83" t="str">
        <f ca="1" t="shared" si="393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2">
        <f ca="1" t="shared" si="265"/>
        <v>6</v>
      </c>
      <c r="F380" s="67" t="str">
        <f ca="1">IF(ISBLANK(A380)," ",INDIRECT(ADDRESS(1,5+MOD(ROW()-2,COUNTA('Form Responses 1'!$1:$1)-4),,TRUE,"Form Responses 1")))</f>
        <v>Wisma [Toilet Pria / Wanita]</v>
      </c>
      <c r="G380" s="67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266"/>
        <v>Wisma</v>
      </c>
      <c r="I380" s="83" t="str">
        <f ca="1" t="shared" si="267"/>
        <v>CLEANING SERVICE</v>
      </c>
      <c r="J380" s="83" t="str">
        <f ca="1" t="array" ref="J380">IFERROR(INDEX(MASTER!B:B,MATCH(G380,MASTER!A:A,0))/100," ")</f>
        <v> </v>
      </c>
      <c r="K380" s="67">
        <f ca="1" t="shared" si="268"/>
        <v>0</v>
      </c>
      <c r="L380" s="67" t="str">
        <f ca="1" t="shared" si="269"/>
        <v>1900 - WEEK 00</v>
      </c>
      <c r="M380" s="67" t="str">
        <f ca="1" t="shared" si="270"/>
        <v>1900 - MONTH 01</v>
      </c>
      <c r="N380" s="83" t="str">
        <f ca="1" t="shared" ref="N380:O380" si="394">IFERROR(AVERAGEIF(L:L,L380,$J:$J)," ")</f>
        <v> </v>
      </c>
      <c r="O380" s="83" t="str">
        <f ca="1" t="shared" si="394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2">
        <f ca="1" t="shared" si="265"/>
        <v>6</v>
      </c>
      <c r="F381" s="67" t="str">
        <f ca="1">IF(ISBLANK(A381)," ",INDIRECT(ADDRESS(1,5+MOD(ROW()-2,COUNTA('Form Responses 1'!$1:$1)-4),,TRUE,"Form Responses 1")))</f>
        <v>Halaman Wisma [Taman ]</v>
      </c>
      <c r="G381" s="67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266"/>
        <v>Halaman Wisma</v>
      </c>
      <c r="I381" s="83" t="str">
        <f ca="1" t="shared" si="267"/>
        <v>CLEANING SERVICE</v>
      </c>
      <c r="J381" s="83" t="str">
        <f ca="1" t="array" ref="J381">IFERROR(INDEX(MASTER!B:B,MATCH(G381,MASTER!A:A,0))/100," ")</f>
        <v> </v>
      </c>
      <c r="K381" s="67">
        <f ca="1" t="shared" si="268"/>
        <v>0</v>
      </c>
      <c r="L381" s="67" t="str">
        <f ca="1" t="shared" si="269"/>
        <v>1900 - WEEK 00</v>
      </c>
      <c r="M381" s="67" t="str">
        <f ca="1" t="shared" si="270"/>
        <v>1900 - MONTH 01</v>
      </c>
      <c r="N381" s="83" t="str">
        <f ca="1" t="shared" ref="N381:O381" si="395">IFERROR(AVERAGEIF(L:L,L381,$J:$J)," ")</f>
        <v> </v>
      </c>
      <c r="O381" s="83" t="str">
        <f ca="1" t="shared" si="395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2">
        <f ca="1" t="shared" si="265"/>
        <v>6</v>
      </c>
      <c r="F382" s="67" t="str">
        <f ca="1">IF(ISBLANK(A382)," ",INDIRECT(ADDRESS(1,5+MOD(ROW()-2,COUNTA('Form Responses 1'!$1:$1)-4),,TRUE,"Form Responses 1")))</f>
        <v>Halaman Wisma [Pos Satpam]</v>
      </c>
      <c r="G382" s="67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266"/>
        <v>Halaman Wisma</v>
      </c>
      <c r="I382" s="83" t="str">
        <f ca="1" t="shared" si="267"/>
        <v>CLEANING SERVICE</v>
      </c>
      <c r="J382" s="83" t="str">
        <f ca="1" t="array" ref="J382">IFERROR(INDEX(MASTER!B:B,MATCH(G382,MASTER!A:A,0))/100," ")</f>
        <v> </v>
      </c>
      <c r="K382" s="67">
        <f ca="1" t="shared" si="268"/>
        <v>0</v>
      </c>
      <c r="L382" s="67" t="str">
        <f ca="1" t="shared" si="269"/>
        <v>1900 - WEEK 00</v>
      </c>
      <c r="M382" s="67" t="str">
        <f ca="1" t="shared" si="270"/>
        <v>1900 - MONTH 01</v>
      </c>
      <c r="N382" s="83" t="str">
        <f ca="1" t="shared" ref="N382:O382" si="396">IFERROR(AVERAGEIF(L:L,L382,$J:$J)," ")</f>
        <v> </v>
      </c>
      <c r="O382" s="83" t="str">
        <f ca="1" t="shared" si="396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2">
        <f ca="1" t="shared" si="265"/>
        <v>6</v>
      </c>
      <c r="F383" s="67" t="str">
        <f ca="1">IF(ISBLANK(A383)," ",INDIRECT(ADDRESS(1,5+MOD(ROW()-2,COUNTA('Form Responses 1'!$1:$1)-4),,TRUE,"Form Responses 1")))</f>
        <v>Halaman Wisma [Halaman Utama Depan]</v>
      </c>
      <c r="G383" s="67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266"/>
        <v>Halaman Wisma</v>
      </c>
      <c r="I383" s="83" t="str">
        <f ca="1" t="shared" si="267"/>
        <v>CLEANING SERVICE</v>
      </c>
      <c r="J383" s="83" t="str">
        <f ca="1" t="array" ref="J383">IFERROR(INDEX(MASTER!B:B,MATCH(G383,MASTER!A:A,0))/100," ")</f>
        <v> </v>
      </c>
      <c r="K383" s="67">
        <f ca="1" t="shared" si="268"/>
        <v>0</v>
      </c>
      <c r="L383" s="67" t="str">
        <f ca="1" t="shared" si="269"/>
        <v>1900 - WEEK 00</v>
      </c>
      <c r="M383" s="67" t="str">
        <f ca="1" t="shared" si="270"/>
        <v>1900 - MONTH 01</v>
      </c>
      <c r="N383" s="83" t="str">
        <f ca="1" t="shared" ref="N383:O383" si="397">IFERROR(AVERAGEIF(L:L,L383,$J:$J)," ")</f>
        <v> </v>
      </c>
      <c r="O383" s="83" t="str">
        <f ca="1" t="shared" si="397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2">
        <f ca="1" t="shared" si="265"/>
        <v>6</v>
      </c>
      <c r="F384" s="67" t="str">
        <f ca="1">IF(ISBLANK(A384)," ",INDIRECT(ADDRESS(1,5+MOD(ROW()-2,COUNTA('Form Responses 1'!$1:$1)-4),,TRUE,"Form Responses 1")))</f>
        <v>Halaman Wisma [Halaman Samping Dan Belakang]</v>
      </c>
      <c r="G384" s="67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266"/>
        <v>Halaman Wisma</v>
      </c>
      <c r="I384" s="83" t="str">
        <f ca="1" t="shared" si="267"/>
        <v>CLEANING SERVICE</v>
      </c>
      <c r="J384" s="83" t="str">
        <f ca="1" t="array" ref="J384">IFERROR(INDEX(MASTER!B:B,MATCH(G384,MASTER!A:A,0))/100," ")</f>
        <v> </v>
      </c>
      <c r="K384" s="67">
        <f ca="1" t="shared" si="268"/>
        <v>0</v>
      </c>
      <c r="L384" s="67" t="str">
        <f ca="1" t="shared" si="269"/>
        <v>1900 - WEEK 00</v>
      </c>
      <c r="M384" s="67" t="str">
        <f ca="1" t="shared" si="270"/>
        <v>1900 - MONTH 01</v>
      </c>
      <c r="N384" s="83" t="str">
        <f ca="1" t="shared" ref="N384:O384" si="398">IFERROR(AVERAGEIF(L:L,L384,$J:$J)," ")</f>
        <v> </v>
      </c>
      <c r="O384" s="83" t="str">
        <f ca="1" t="shared" si="398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2">
        <f ca="1" t="shared" si="265"/>
        <v>6</v>
      </c>
      <c r="F385" s="67" t="str">
        <f ca="1">IF(ISBLANK(A385)," ",INDIRECT(ADDRESS(1,5+MOD(ROW()-2,COUNTA('Form Responses 1'!$1:$1)-4),,TRUE,"Form Responses 1")))</f>
        <v>Halaman Wisma [Tps]</v>
      </c>
      <c r="G385" s="67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266"/>
        <v>Halaman Wisma</v>
      </c>
      <c r="I385" s="83" t="str">
        <f ca="1" t="shared" si="267"/>
        <v>CLEANING SERVICE</v>
      </c>
      <c r="J385" s="83" t="str">
        <f ca="1" t="array" ref="J385">IFERROR(INDEX(MASTER!B:B,MATCH(G385,MASTER!A:A,0))/100," ")</f>
        <v> </v>
      </c>
      <c r="K385" s="67">
        <f ca="1" t="shared" si="268"/>
        <v>0</v>
      </c>
      <c r="L385" s="67" t="str">
        <f ca="1" t="shared" si="269"/>
        <v>1900 - WEEK 00</v>
      </c>
      <c r="M385" s="67" t="str">
        <f ca="1" t="shared" si="270"/>
        <v>1900 - MONTH 01</v>
      </c>
      <c r="N385" s="83" t="str">
        <f ca="1" t="shared" ref="N385:O385" si="399">IFERROR(AVERAGEIF(L:L,L385,$J:$J)," ")</f>
        <v> </v>
      </c>
      <c r="O385" s="83" t="str">
        <f ca="1" t="shared" si="399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2">
        <f ca="1" t="shared" si="265"/>
        <v>6</v>
      </c>
      <c r="F386" s="67" t="str">
        <f ca="1">IF(ISBLANK(A386)," ",INDIRECT(ADDRESS(1,5+MOD(ROW()-2,COUNTA('Form Responses 1'!$1:$1)-4),,TRUE,"Form Responses 1")))</f>
        <v>Security [Security Functions]</v>
      </c>
      <c r="G386" s="67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266"/>
        <v>Security</v>
      </c>
      <c r="I386" s="83" t="str">
        <f ca="1" t="shared" si="267"/>
        <v>SECURITY SERVICE</v>
      </c>
      <c r="J386" s="83" t="str">
        <f ca="1" t="array" ref="J386">IFERROR(INDEX(MASTER!B:B,MATCH(G386,MASTER!A:A,0))/100," ")</f>
        <v> </v>
      </c>
      <c r="K386" s="67">
        <f ca="1" t="shared" si="268"/>
        <v>0</v>
      </c>
      <c r="L386" s="67" t="str">
        <f ca="1" t="shared" si="269"/>
        <v>1900 - WEEK 00</v>
      </c>
      <c r="M386" s="67" t="str">
        <f ca="1" t="shared" si="270"/>
        <v>1900 - MONTH 01</v>
      </c>
      <c r="N386" s="83" t="str">
        <f ca="1" t="shared" ref="N386:O386" si="400">IFERROR(AVERAGEIF(L:L,L386,$J:$J)," ")</f>
        <v> </v>
      </c>
      <c r="O386" s="83" t="str">
        <f ca="1" t="shared" si="400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2">
        <f ca="1" t="shared" si="265"/>
        <v>6</v>
      </c>
      <c r="F387" s="67" t="str">
        <f ca="1">IF(ISBLANK(A387)," ",INDIRECT(ADDRESS(1,5+MOD(ROW()-2,COUNTA('Form Responses 1'!$1:$1)-4),,TRUE,"Form Responses 1")))</f>
        <v>Lantai 1 [Pantry ]</v>
      </c>
      <c r="G387" s="67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266"/>
        <v>Lantai 1</v>
      </c>
      <c r="I387" s="83" t="str">
        <f ca="1" t="shared" si="267"/>
        <v>CLEANING SERVICE</v>
      </c>
      <c r="J387" s="83" t="str">
        <f ca="1" t="array" ref="J387">IFERROR(INDEX(MASTER!B:B,MATCH(G387,MASTER!A:A,0))/100," ")</f>
        <v> </v>
      </c>
      <c r="K387" s="67">
        <f ca="1" t="shared" si="268"/>
        <v>0</v>
      </c>
      <c r="L387" s="67" t="str">
        <f ca="1" t="shared" si="269"/>
        <v>1900 - WEEK 00</v>
      </c>
      <c r="M387" s="67" t="str">
        <f ca="1" t="shared" si="270"/>
        <v>1900 - MONTH 01</v>
      </c>
      <c r="N387" s="83" t="str">
        <f ca="1" t="shared" ref="N387:O387" si="401">IFERROR(AVERAGEIF(L:L,L387,$J:$J)," ")</f>
        <v> </v>
      </c>
      <c r="O387" s="83" t="str">
        <f ca="1" t="shared" si="401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2">
        <f ca="1" t="shared" si="265"/>
        <v>6</v>
      </c>
      <c r="F388" s="67" t="str">
        <f ca="1">IF(ISBLANK(A388)," ",INDIRECT(ADDRESS(1,5+MOD(ROW()-2,COUNTA('Form Responses 1'!$1:$1)-4),,TRUE,"Form Responses 1")))</f>
        <v>Lantai 1 [Kamar Depan]</v>
      </c>
      <c r="G388" s="67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266"/>
        <v>Lantai 1</v>
      </c>
      <c r="I388" s="83" t="str">
        <f ca="1" t="shared" si="267"/>
        <v>CLEANING SERVICE</v>
      </c>
      <c r="J388" s="83" t="str">
        <f ca="1" t="array" ref="J388">IFERROR(INDEX(MASTER!B:B,MATCH(G388,MASTER!A:A,0))/100," ")</f>
        <v> </v>
      </c>
      <c r="K388" s="67">
        <f ca="1" t="shared" si="268"/>
        <v>0</v>
      </c>
      <c r="L388" s="67" t="str">
        <f ca="1" t="shared" si="269"/>
        <v>1900 - WEEK 00</v>
      </c>
      <c r="M388" s="67" t="str">
        <f ca="1" t="shared" si="270"/>
        <v>1900 - MONTH 01</v>
      </c>
      <c r="N388" s="83" t="str">
        <f ca="1" t="shared" ref="N388:O388" si="402">IFERROR(AVERAGEIF(L:L,L388,$J:$J)," ")</f>
        <v> </v>
      </c>
      <c r="O388" s="83" t="str">
        <f ca="1" t="shared" si="402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2">
        <f ca="1" t="shared" si="265"/>
        <v>6</v>
      </c>
      <c r="F389" s="67" t="str">
        <f ca="1">IF(ISBLANK(A389)," ",INDIRECT(ADDRESS(1,5+MOD(ROW()-2,COUNTA('Form Responses 1'!$1:$1)-4),,TRUE,"Form Responses 1")))</f>
        <v>Lantai 1 [Kamar Belakang]</v>
      </c>
      <c r="G389" s="67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266"/>
        <v>Lantai 1</v>
      </c>
      <c r="I389" s="83" t="str">
        <f ca="1" t="shared" si="267"/>
        <v>CLEANING SERVICE</v>
      </c>
      <c r="J389" s="83" t="str">
        <f ca="1" t="array" ref="J389">IFERROR(INDEX(MASTER!B:B,MATCH(G389,MASTER!A:A,0))/100," ")</f>
        <v> </v>
      </c>
      <c r="K389" s="67">
        <f ca="1" t="shared" si="268"/>
        <v>0</v>
      </c>
      <c r="L389" s="67" t="str">
        <f ca="1" t="shared" si="269"/>
        <v>1900 - WEEK 00</v>
      </c>
      <c r="M389" s="67" t="str">
        <f ca="1" t="shared" si="270"/>
        <v>1900 - MONTH 01</v>
      </c>
      <c r="N389" s="83" t="str">
        <f ca="1" t="shared" ref="N389:O389" si="403">IFERROR(AVERAGEIF(L:L,L389,$J:$J)," ")</f>
        <v> </v>
      </c>
      <c r="O389" s="83" t="str">
        <f ca="1" t="shared" si="403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2">
        <f ca="1" t="shared" si="265"/>
        <v>6</v>
      </c>
      <c r="F390" s="67" t="str">
        <f ca="1">IF(ISBLANK(A390)," ",INDIRECT(ADDRESS(1,5+MOD(ROW()-2,COUNTA('Form Responses 1'!$1:$1)-4),,TRUE,"Form Responses 1")))</f>
        <v>Lantai 1 [Ruang Tamu]</v>
      </c>
      <c r="G390" s="67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266"/>
        <v>Lantai 1</v>
      </c>
      <c r="I390" s="83" t="str">
        <f ca="1" t="shared" si="267"/>
        <v>CLEANING SERVICE</v>
      </c>
      <c r="J390" s="83" t="str">
        <f ca="1" t="array" ref="J390">IFERROR(INDEX(MASTER!B:B,MATCH(G390,MASTER!A:A,0))/100," ")</f>
        <v> </v>
      </c>
      <c r="K390" s="67">
        <f ca="1" t="shared" si="268"/>
        <v>0</v>
      </c>
      <c r="L390" s="67" t="str">
        <f ca="1" t="shared" si="269"/>
        <v>1900 - WEEK 00</v>
      </c>
      <c r="M390" s="67" t="str">
        <f ca="1" t="shared" si="270"/>
        <v>1900 - MONTH 01</v>
      </c>
      <c r="N390" s="83" t="str">
        <f ca="1" t="shared" ref="N390:O390" si="404">IFERROR(AVERAGEIF(L:L,L390,$J:$J)," ")</f>
        <v> </v>
      </c>
      <c r="O390" s="83" t="str">
        <f ca="1" t="shared" si="404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2">
        <f ca="1" t="shared" si="265"/>
        <v>6</v>
      </c>
      <c r="F391" s="67" t="str">
        <f ca="1">IF(ISBLANK(A391)," ",INDIRECT(ADDRESS(1,5+MOD(ROW()-2,COUNTA('Form Responses 1'!$1:$1)-4),,TRUE,"Form Responses 1")))</f>
        <v>Lantai 1 [Toilet Pria / Wanita]</v>
      </c>
      <c r="G391" s="67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266"/>
        <v>Lantai 1</v>
      </c>
      <c r="I391" s="83" t="str">
        <f ca="1" t="shared" si="267"/>
        <v>CLEANING SERVICE</v>
      </c>
      <c r="J391" s="83" t="str">
        <f ca="1" t="array" ref="J391">IFERROR(INDEX(MASTER!B:B,MATCH(G391,MASTER!A:A,0))/100," ")</f>
        <v> </v>
      </c>
      <c r="K391" s="67">
        <f ca="1" t="shared" si="268"/>
        <v>0</v>
      </c>
      <c r="L391" s="67" t="str">
        <f ca="1" t="shared" si="269"/>
        <v>1900 - WEEK 00</v>
      </c>
      <c r="M391" s="67" t="str">
        <f ca="1" t="shared" si="270"/>
        <v>1900 - MONTH 01</v>
      </c>
      <c r="N391" s="83" t="str">
        <f ca="1" t="shared" ref="N391:O391" si="405">IFERROR(AVERAGEIF(L:L,L391,$J:$J)," ")</f>
        <v> </v>
      </c>
      <c r="O391" s="83" t="str">
        <f ca="1" t="shared" si="405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2">
        <f ca="1" t="shared" si="265"/>
        <v>6</v>
      </c>
      <c r="F392" s="67" t="str">
        <f ca="1">IF(ISBLANK(A392)," ",INDIRECT(ADDRESS(1,5+MOD(ROW()-2,COUNTA('Form Responses 1'!$1:$1)-4),,TRUE,"Form Responses 1")))</f>
        <v>Halaman [Taman ]</v>
      </c>
      <c r="G392" s="67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266"/>
        <v>Halaman</v>
      </c>
      <c r="I392" s="83" t="str">
        <f ca="1" t="shared" si="267"/>
        <v>CLEANING SERVICE</v>
      </c>
      <c r="J392" s="83" t="str">
        <f ca="1" t="array" ref="J392">IFERROR(INDEX(MASTER!B:B,MATCH(G392,MASTER!A:A,0))/100," ")</f>
        <v> </v>
      </c>
      <c r="K392" s="67">
        <f ca="1" t="shared" si="268"/>
        <v>0</v>
      </c>
      <c r="L392" s="67" t="str">
        <f ca="1" t="shared" si="269"/>
        <v>1900 - WEEK 00</v>
      </c>
      <c r="M392" s="67" t="str">
        <f ca="1" t="shared" si="270"/>
        <v>1900 - MONTH 01</v>
      </c>
      <c r="N392" s="83" t="str">
        <f ca="1" t="shared" ref="N392:O392" si="406">IFERROR(AVERAGEIF(L:L,L392,$J:$J)," ")</f>
        <v> </v>
      </c>
      <c r="O392" s="83" t="str">
        <f ca="1" t="shared" si="406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2">
        <f ca="1" t="shared" si="265"/>
        <v>6</v>
      </c>
      <c r="F393" s="67" t="str">
        <f ca="1">IF(ISBLANK(A393)," ",INDIRECT(ADDRESS(1,5+MOD(ROW()-2,COUNTA('Form Responses 1'!$1:$1)-4),,TRUE,"Form Responses 1")))</f>
        <v>Halaman [Halaman Utama Depan]</v>
      </c>
      <c r="G393" s="67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266"/>
        <v>Halaman</v>
      </c>
      <c r="I393" s="83" t="str">
        <f ca="1" t="shared" si="267"/>
        <v>CLEANING SERVICE</v>
      </c>
      <c r="J393" s="83" t="str">
        <f ca="1" t="array" ref="J393">IFERROR(INDEX(MASTER!B:B,MATCH(G393,MASTER!A:A,0))/100," ")</f>
        <v> </v>
      </c>
      <c r="K393" s="67">
        <f ca="1" t="shared" si="268"/>
        <v>0</v>
      </c>
      <c r="L393" s="67" t="str">
        <f ca="1" t="shared" si="269"/>
        <v>1900 - WEEK 00</v>
      </c>
      <c r="M393" s="67" t="str">
        <f ca="1" t="shared" si="270"/>
        <v>1900 - MONTH 01</v>
      </c>
      <c r="N393" s="83" t="str">
        <f ca="1" t="shared" ref="N393:O393" si="407">IFERROR(AVERAGEIF(L:L,L393,$J:$J)," ")</f>
        <v> </v>
      </c>
      <c r="O393" s="83" t="str">
        <f ca="1" t="shared" si="407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2">
        <f ca="1" t="shared" si="265"/>
        <v>6</v>
      </c>
      <c r="F394" s="67" t="str">
        <f ca="1">IF(ISBLANK(A394)," ",INDIRECT(ADDRESS(1,5+MOD(ROW()-2,COUNTA('Form Responses 1'!$1:$1)-4),,TRUE,"Form Responses 1")))</f>
        <v>Halaman [Halaman Samping Dan Belakang]</v>
      </c>
      <c r="G394" s="67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266"/>
        <v>Halaman</v>
      </c>
      <c r="I394" s="83" t="str">
        <f ca="1" t="shared" si="267"/>
        <v>CLEANING SERVICE</v>
      </c>
      <c r="J394" s="83" t="str">
        <f ca="1" t="array" ref="J394">IFERROR(INDEX(MASTER!B:B,MATCH(G394,MASTER!A:A,0))/100," ")</f>
        <v> </v>
      </c>
      <c r="K394" s="67">
        <f ca="1" t="shared" si="268"/>
        <v>0</v>
      </c>
      <c r="L394" s="67" t="str">
        <f ca="1" t="shared" si="269"/>
        <v>1900 - WEEK 00</v>
      </c>
      <c r="M394" s="67" t="str">
        <f ca="1" t="shared" si="270"/>
        <v>1900 - MONTH 01</v>
      </c>
      <c r="N394" s="83" t="str">
        <f ca="1" t="shared" ref="N394:O394" si="408">IFERROR(AVERAGEIF(L:L,L394,$J:$J)," ")</f>
        <v> </v>
      </c>
      <c r="O394" s="83" t="str">
        <f ca="1" t="shared" si="408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2">
        <f ca="1" t="shared" si="265"/>
        <v>6</v>
      </c>
      <c r="F395" s="67" t="str">
        <f ca="1">IF(ISBLANK(A395)," ",INDIRECT(ADDRESS(1,5+MOD(ROW()-2,COUNTA('Form Responses 1'!$1:$1)-4),,TRUE,"Form Responses 1")))</f>
        <v>Halaman [Tps]</v>
      </c>
      <c r="G395" s="67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266"/>
        <v>Halaman</v>
      </c>
      <c r="I395" s="83" t="str">
        <f ca="1" t="shared" si="267"/>
        <v>CLEANING SERVICE</v>
      </c>
      <c r="J395" s="83" t="str">
        <f ca="1" t="array" ref="J395">IFERROR(INDEX(MASTER!B:B,MATCH(G395,MASTER!A:A,0))/100," ")</f>
        <v> </v>
      </c>
      <c r="K395" s="67">
        <f ca="1" t="shared" si="268"/>
        <v>0</v>
      </c>
      <c r="L395" s="67" t="str">
        <f ca="1" t="shared" si="269"/>
        <v>1900 - WEEK 00</v>
      </c>
      <c r="M395" s="67" t="str">
        <f ca="1" t="shared" si="270"/>
        <v>1900 - MONTH 01</v>
      </c>
      <c r="N395" s="83" t="str">
        <f ca="1" t="shared" ref="N395:O395" si="409">IFERROR(AVERAGEIF(L:L,L395,$J:$J)," ")</f>
        <v> </v>
      </c>
      <c r="O395" s="83" t="str">
        <f ca="1" t="shared" si="409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2">
        <f ca="1" t="shared" si="265"/>
        <v>6</v>
      </c>
      <c r="F396" s="67" t="str">
        <f ca="1">IF(ISBLANK(A396)," ",INDIRECT(ADDRESS(1,5+MOD(ROW()-2,COUNTA('Form Responses 1'!$1:$1)-4),,TRUE,"Form Responses 1")))</f>
        <v>Wisma [Koridor ]</v>
      </c>
      <c r="G396" s="67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266"/>
        <v>Wisma</v>
      </c>
      <c r="I396" s="83" t="str">
        <f ca="1" t="shared" si="267"/>
        <v>CLEANING SERVICE</v>
      </c>
      <c r="J396" s="83" t="str">
        <f ca="1" t="array" ref="J396">IFERROR(INDEX(MASTER!B:B,MATCH(G396,MASTER!A:A,0))/100," ")</f>
        <v> </v>
      </c>
      <c r="K396" s="67">
        <f ca="1" t="shared" si="268"/>
        <v>0</v>
      </c>
      <c r="L396" s="67" t="str">
        <f ca="1" t="shared" si="269"/>
        <v>1900 - WEEK 00</v>
      </c>
      <c r="M396" s="67" t="str">
        <f ca="1" t="shared" si="270"/>
        <v>1900 - MONTH 01</v>
      </c>
      <c r="N396" s="83" t="str">
        <f ca="1" t="shared" ref="N396:O396" si="410">IFERROR(AVERAGEIF(L:L,L396,$J:$J)," ")</f>
        <v> </v>
      </c>
      <c r="O396" s="83" t="str">
        <f ca="1" t="shared" si="410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2">
        <f ca="1" t="shared" si="265"/>
        <v>6</v>
      </c>
      <c r="F397" s="67" t="str">
        <f ca="1">IF(ISBLANK(A397)," ",INDIRECT(ADDRESS(1,5+MOD(ROW()-2,COUNTA('Form Responses 1'!$1:$1)-4),,TRUE,"Form Responses 1")))</f>
        <v>Wisma [Ruang Rapat/Pendopo]</v>
      </c>
      <c r="G397" s="67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266"/>
        <v>Wisma</v>
      </c>
      <c r="I397" s="83" t="str">
        <f ca="1" t="shared" si="267"/>
        <v>CLEANING SERVICE</v>
      </c>
      <c r="J397" s="83" t="str">
        <f ca="1" t="array" ref="J397">IFERROR(INDEX(MASTER!B:B,MATCH(G397,MASTER!A:A,0))/100," ")</f>
        <v> </v>
      </c>
      <c r="K397" s="67">
        <f ca="1" t="shared" si="268"/>
        <v>0</v>
      </c>
      <c r="L397" s="67" t="str">
        <f ca="1" t="shared" si="269"/>
        <v>1900 - WEEK 00</v>
      </c>
      <c r="M397" s="67" t="str">
        <f ca="1" t="shared" si="270"/>
        <v>1900 - MONTH 01</v>
      </c>
      <c r="N397" s="83" t="str">
        <f ca="1" t="shared" ref="N397:O397" si="411">IFERROR(AVERAGEIF(L:L,L397,$J:$J)," ")</f>
        <v> </v>
      </c>
      <c r="O397" s="83" t="str">
        <f ca="1" t="shared" si="411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2">
        <f ca="1" t="shared" si="265"/>
        <v>6</v>
      </c>
      <c r="F398" s="67" t="str">
        <f ca="1">IF(ISBLANK(A398)," ",INDIRECT(ADDRESS(1,5+MOD(ROW()-2,COUNTA('Form Responses 1'!$1:$1)-4),,TRUE,"Form Responses 1")))</f>
        <v>Wisma [Gudang]</v>
      </c>
      <c r="G398" s="67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266"/>
        <v>Wisma</v>
      </c>
      <c r="I398" s="83" t="str">
        <f ca="1" t="shared" si="267"/>
        <v>CLEANING SERVICE</v>
      </c>
      <c r="J398" s="83" t="str">
        <f ca="1" t="array" ref="J398">IFERROR(INDEX(MASTER!B:B,MATCH(G398,MASTER!A:A,0))/100," ")</f>
        <v> </v>
      </c>
      <c r="K398" s="67">
        <f ca="1" t="shared" si="268"/>
        <v>0</v>
      </c>
      <c r="L398" s="67" t="str">
        <f ca="1" t="shared" si="269"/>
        <v>1900 - WEEK 00</v>
      </c>
      <c r="M398" s="67" t="str">
        <f ca="1" t="shared" si="270"/>
        <v>1900 - MONTH 01</v>
      </c>
      <c r="N398" s="83" t="str">
        <f ca="1" t="shared" ref="N398:O398" si="412">IFERROR(AVERAGEIF(L:L,L398,$J:$J)," ")</f>
        <v> </v>
      </c>
      <c r="O398" s="83" t="str">
        <f ca="1" t="shared" si="412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2">
        <f ca="1" t="shared" si="265"/>
        <v>6</v>
      </c>
      <c r="F399" s="67" t="str">
        <f ca="1">IF(ISBLANK(A399)," ",INDIRECT(ADDRESS(1,5+MOD(ROW()-2,COUNTA('Form Responses 1'!$1:$1)-4),,TRUE,"Form Responses 1")))</f>
        <v>Wisma [Ruang Genset]</v>
      </c>
      <c r="G399" s="67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266"/>
        <v>Wisma</v>
      </c>
      <c r="I399" s="83" t="str">
        <f ca="1" t="shared" si="267"/>
        <v>CLEANING SERVICE</v>
      </c>
      <c r="J399" s="83" t="str">
        <f ca="1" t="array" ref="J399">IFERROR(INDEX(MASTER!B:B,MATCH(G399,MASTER!A:A,0))/100," ")</f>
        <v> </v>
      </c>
      <c r="K399" s="67">
        <f ca="1" t="shared" si="268"/>
        <v>0</v>
      </c>
      <c r="L399" s="67" t="str">
        <f ca="1" t="shared" si="269"/>
        <v>1900 - WEEK 00</v>
      </c>
      <c r="M399" s="67" t="str">
        <f ca="1" t="shared" si="270"/>
        <v>1900 - MONTH 01</v>
      </c>
      <c r="N399" s="83" t="str">
        <f ca="1" t="shared" ref="N399:O399" si="413">IFERROR(AVERAGEIF(L:L,L399,$J:$J)," ")</f>
        <v> </v>
      </c>
      <c r="O399" s="83" t="str">
        <f ca="1" t="shared" si="413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2">
        <f ca="1" t="shared" si="265"/>
        <v>6</v>
      </c>
      <c r="F400" s="67" t="str">
        <f ca="1">IF(ISBLANK(A400)," ",INDIRECT(ADDRESS(1,5+MOD(ROW()-2,COUNTA('Form Responses 1'!$1:$1)-4),,TRUE,"Form Responses 1")))</f>
        <v>Wisma [Ruang Alat Meteorologi]</v>
      </c>
      <c r="G400" s="67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266"/>
        <v>Wisma</v>
      </c>
      <c r="I400" s="83" t="str">
        <f ca="1" t="shared" si="267"/>
        <v>CLEANING SERVICE</v>
      </c>
      <c r="J400" s="83" t="str">
        <f ca="1" t="array" ref="J400">IFERROR(INDEX(MASTER!B:B,MATCH(G400,MASTER!A:A,0))/100," ")</f>
        <v> </v>
      </c>
      <c r="K400" s="67">
        <f ca="1" t="shared" si="268"/>
        <v>0</v>
      </c>
      <c r="L400" s="67" t="str">
        <f ca="1" t="shared" si="269"/>
        <v>1900 - WEEK 00</v>
      </c>
      <c r="M400" s="67" t="str">
        <f ca="1" t="shared" si="270"/>
        <v>1900 - MONTH 01</v>
      </c>
      <c r="N400" s="83" t="str">
        <f ca="1" t="shared" ref="N400:O400" si="414">IFERROR(AVERAGEIF(L:L,L400,$J:$J)," ")</f>
        <v> </v>
      </c>
      <c r="O400" s="83" t="str">
        <f ca="1" t="shared" si="414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2">
        <f ca="1" t="shared" si="265"/>
        <v>6</v>
      </c>
      <c r="F401" s="67" t="str">
        <f ca="1">IF(ISBLANK(A401)," ",INDIRECT(ADDRESS(1,5+MOD(ROW()-2,COUNTA('Form Responses 1'!$1:$1)-4),,TRUE,"Form Responses 1")))</f>
        <v>Wisma [Ruang Kerja]</v>
      </c>
      <c r="G401" s="67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266"/>
        <v>Wisma</v>
      </c>
      <c r="I401" s="83" t="str">
        <f ca="1" t="shared" si="267"/>
        <v>CLEANING SERVICE</v>
      </c>
      <c r="J401" s="83" t="str">
        <f ca="1" t="array" ref="J401">IFERROR(INDEX(MASTER!B:B,MATCH(G401,MASTER!A:A,0))/100," ")</f>
        <v> </v>
      </c>
      <c r="K401" s="67">
        <f ca="1" t="shared" si="268"/>
        <v>0</v>
      </c>
      <c r="L401" s="67" t="str">
        <f ca="1" t="shared" si="269"/>
        <v>1900 - WEEK 00</v>
      </c>
      <c r="M401" s="67" t="str">
        <f ca="1" t="shared" si="270"/>
        <v>1900 - MONTH 01</v>
      </c>
      <c r="N401" s="83" t="str">
        <f ca="1" t="shared" ref="N401:O401" si="415">IFERROR(AVERAGEIF(L:L,L401,$J:$J)," ")</f>
        <v> </v>
      </c>
      <c r="O401" s="83" t="str">
        <f ca="1" t="shared" si="415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2">
        <f ca="1" t="shared" si="265"/>
        <v>6</v>
      </c>
      <c r="F402" s="67" t="str">
        <f ca="1">IF(ISBLANK(A402)," ",INDIRECT(ADDRESS(1,5+MOD(ROW()-2,COUNTA('Form Responses 1'!$1:$1)-4),,TRUE,"Form Responses 1")))</f>
        <v>Wisma [Pantry]</v>
      </c>
      <c r="G402" s="67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266"/>
        <v>Wisma</v>
      </c>
      <c r="I402" s="83" t="str">
        <f ca="1" t="shared" si="267"/>
        <v>CLEANING SERVICE</v>
      </c>
      <c r="J402" s="83" t="str">
        <f ca="1" t="array" ref="J402">IFERROR(INDEX(MASTER!B:B,MATCH(G402,MASTER!A:A,0))/100," ")</f>
        <v> </v>
      </c>
      <c r="K402" s="67">
        <f ca="1" t="shared" si="268"/>
        <v>0</v>
      </c>
      <c r="L402" s="67" t="str">
        <f ca="1" t="shared" si="269"/>
        <v>1900 - WEEK 00</v>
      </c>
      <c r="M402" s="67" t="str">
        <f ca="1" t="shared" si="270"/>
        <v>1900 - MONTH 01</v>
      </c>
      <c r="N402" s="83" t="str">
        <f ca="1" t="shared" ref="N402:O402" si="416">IFERROR(AVERAGEIF(L:L,L402,$J:$J)," ")</f>
        <v> </v>
      </c>
      <c r="O402" s="83" t="str">
        <f ca="1" t="shared" si="416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2">
        <f ca="1" t="shared" si="265"/>
        <v>6</v>
      </c>
      <c r="F403" s="67" t="str">
        <f ca="1">IF(ISBLANK(A403)," ",INDIRECT(ADDRESS(1,5+MOD(ROW()-2,COUNTA('Form Responses 1'!$1:$1)-4),,TRUE,"Form Responses 1")))</f>
        <v>Wisma [Musholla]</v>
      </c>
      <c r="G403" s="67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266"/>
        <v>Wisma</v>
      </c>
      <c r="I403" s="83" t="str">
        <f ca="1" t="shared" si="267"/>
        <v>CLEANING SERVICE</v>
      </c>
      <c r="J403" s="83" t="str">
        <f ca="1" t="array" ref="J403">IFERROR(INDEX(MASTER!B:B,MATCH(G403,MASTER!A:A,0))/100," ")</f>
        <v> </v>
      </c>
      <c r="K403" s="67">
        <f ca="1" t="shared" si="268"/>
        <v>0</v>
      </c>
      <c r="L403" s="67" t="str">
        <f ca="1" t="shared" si="269"/>
        <v>1900 - WEEK 00</v>
      </c>
      <c r="M403" s="67" t="str">
        <f ca="1" t="shared" si="270"/>
        <v>1900 - MONTH 01</v>
      </c>
      <c r="N403" s="83" t="str">
        <f ca="1" t="shared" ref="N403:O403" si="417">IFERROR(AVERAGEIF(L:L,L403,$J:$J)," ")</f>
        <v> </v>
      </c>
      <c r="O403" s="83" t="str">
        <f ca="1" t="shared" si="417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2">
        <f ca="1" t="shared" si="265"/>
        <v>6</v>
      </c>
      <c r="F404" s="67" t="str">
        <f ca="1">IF(ISBLANK(A404)," ",INDIRECT(ADDRESS(1,5+MOD(ROW()-2,COUNTA('Form Responses 1'!$1:$1)-4),,TRUE,"Form Responses 1")))</f>
        <v>Wisma [Toilet Pria / Wanita]</v>
      </c>
      <c r="G404" s="67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266"/>
        <v>Wisma</v>
      </c>
      <c r="I404" s="83" t="str">
        <f ca="1" t="shared" si="267"/>
        <v>CLEANING SERVICE</v>
      </c>
      <c r="J404" s="83" t="str">
        <f ca="1" t="array" ref="J404">IFERROR(INDEX(MASTER!B:B,MATCH(G404,MASTER!A:A,0))/100," ")</f>
        <v> </v>
      </c>
      <c r="K404" s="67">
        <f ca="1" t="shared" si="268"/>
        <v>0</v>
      </c>
      <c r="L404" s="67" t="str">
        <f ca="1" t="shared" si="269"/>
        <v>1900 - WEEK 00</v>
      </c>
      <c r="M404" s="67" t="str">
        <f ca="1" t="shared" si="270"/>
        <v>1900 - MONTH 01</v>
      </c>
      <c r="N404" s="83" t="str">
        <f ca="1" t="shared" ref="N404:O404" si="418">IFERROR(AVERAGEIF(L:L,L404,$J:$J)," ")</f>
        <v> </v>
      </c>
      <c r="O404" s="83" t="str">
        <f ca="1" t="shared" si="418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2">
        <f ca="1" t="shared" si="265"/>
        <v>6</v>
      </c>
      <c r="F405" s="67" t="str">
        <f ca="1">IF(ISBLANK(A405)," ",INDIRECT(ADDRESS(1,5+MOD(ROW()-2,COUNTA('Form Responses 1'!$1:$1)-4),,TRUE,"Form Responses 1")))</f>
        <v>Halaman Wisma [Taman ]</v>
      </c>
      <c r="G405" s="67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266"/>
        <v>Halaman Wisma</v>
      </c>
      <c r="I405" s="83" t="str">
        <f ca="1" t="shared" si="267"/>
        <v>CLEANING SERVICE</v>
      </c>
      <c r="J405" s="83" t="str">
        <f ca="1" t="array" ref="J405">IFERROR(INDEX(MASTER!B:B,MATCH(G405,MASTER!A:A,0))/100," ")</f>
        <v> </v>
      </c>
      <c r="K405" s="67">
        <f ca="1" t="shared" si="268"/>
        <v>0</v>
      </c>
      <c r="L405" s="67" t="str">
        <f ca="1" t="shared" si="269"/>
        <v>1900 - WEEK 00</v>
      </c>
      <c r="M405" s="67" t="str">
        <f ca="1" t="shared" si="270"/>
        <v>1900 - MONTH 01</v>
      </c>
      <c r="N405" s="83" t="str">
        <f ca="1" t="shared" ref="N405:O405" si="419">IFERROR(AVERAGEIF(L:L,L405,$J:$J)," ")</f>
        <v> </v>
      </c>
      <c r="O405" s="83" t="str">
        <f ca="1" t="shared" si="419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2">
        <f ca="1" t="shared" si="265"/>
        <v>6</v>
      </c>
      <c r="F406" s="67" t="str">
        <f ca="1">IF(ISBLANK(A406)," ",INDIRECT(ADDRESS(1,5+MOD(ROW()-2,COUNTA('Form Responses 1'!$1:$1)-4),,TRUE,"Form Responses 1")))</f>
        <v>Halaman Wisma [Pos Satpam]</v>
      </c>
      <c r="G406" s="67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266"/>
        <v>Halaman Wisma</v>
      </c>
      <c r="I406" s="83" t="str">
        <f ca="1" t="shared" si="267"/>
        <v>CLEANING SERVICE</v>
      </c>
      <c r="J406" s="83" t="str">
        <f ca="1" t="array" ref="J406">IFERROR(INDEX(MASTER!B:B,MATCH(G406,MASTER!A:A,0))/100," ")</f>
        <v> </v>
      </c>
      <c r="K406" s="67">
        <f ca="1" t="shared" si="268"/>
        <v>0</v>
      </c>
      <c r="L406" s="67" t="str">
        <f ca="1" t="shared" si="269"/>
        <v>1900 - WEEK 00</v>
      </c>
      <c r="M406" s="67" t="str">
        <f ca="1" t="shared" si="270"/>
        <v>1900 - MONTH 01</v>
      </c>
      <c r="N406" s="83" t="str">
        <f ca="1" t="shared" ref="N406:O406" si="420">IFERROR(AVERAGEIF(L:L,L406,$J:$J)," ")</f>
        <v> </v>
      </c>
      <c r="O406" s="83" t="str">
        <f ca="1" t="shared" si="420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2">
        <f ca="1" t="shared" si="265"/>
        <v>6</v>
      </c>
      <c r="F407" s="67" t="str">
        <f ca="1">IF(ISBLANK(A407)," ",INDIRECT(ADDRESS(1,5+MOD(ROW()-2,COUNTA('Form Responses 1'!$1:$1)-4),,TRUE,"Form Responses 1")))</f>
        <v>Halaman Wisma [Halaman Utama Depan]</v>
      </c>
      <c r="G407" s="67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266"/>
        <v>Halaman Wisma</v>
      </c>
      <c r="I407" s="83" t="str">
        <f ca="1" t="shared" si="267"/>
        <v>CLEANING SERVICE</v>
      </c>
      <c r="J407" s="83" t="str">
        <f ca="1" t="array" ref="J407">IFERROR(INDEX(MASTER!B:B,MATCH(G407,MASTER!A:A,0))/100," ")</f>
        <v> </v>
      </c>
      <c r="K407" s="67">
        <f ca="1" t="shared" si="268"/>
        <v>0</v>
      </c>
      <c r="L407" s="67" t="str">
        <f ca="1" t="shared" si="269"/>
        <v>1900 - WEEK 00</v>
      </c>
      <c r="M407" s="67" t="str">
        <f ca="1" t="shared" si="270"/>
        <v>1900 - MONTH 01</v>
      </c>
      <c r="N407" s="83" t="str">
        <f ca="1" t="shared" ref="N407:O407" si="421">IFERROR(AVERAGEIF(L:L,L407,$J:$J)," ")</f>
        <v> </v>
      </c>
      <c r="O407" s="83" t="str">
        <f ca="1" t="shared" si="421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2">
        <f ca="1" t="shared" si="265"/>
        <v>6</v>
      </c>
      <c r="F408" s="67" t="str">
        <f ca="1">IF(ISBLANK(A408)," ",INDIRECT(ADDRESS(1,5+MOD(ROW()-2,COUNTA('Form Responses 1'!$1:$1)-4),,TRUE,"Form Responses 1")))</f>
        <v>Halaman Wisma [Halaman Samping Dan Belakang]</v>
      </c>
      <c r="G408" s="67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266"/>
        <v>Halaman Wisma</v>
      </c>
      <c r="I408" s="83" t="str">
        <f ca="1" t="shared" si="267"/>
        <v>CLEANING SERVICE</v>
      </c>
      <c r="J408" s="83" t="str">
        <f ca="1" t="array" ref="J408">IFERROR(INDEX(MASTER!B:B,MATCH(G408,MASTER!A:A,0))/100," ")</f>
        <v> </v>
      </c>
      <c r="K408" s="67">
        <f ca="1" t="shared" si="268"/>
        <v>0</v>
      </c>
      <c r="L408" s="67" t="str">
        <f ca="1" t="shared" si="269"/>
        <v>1900 - WEEK 00</v>
      </c>
      <c r="M408" s="67" t="str">
        <f ca="1" t="shared" si="270"/>
        <v>1900 - MONTH 01</v>
      </c>
      <c r="N408" s="83" t="str">
        <f ca="1" t="shared" ref="N408:O408" si="422">IFERROR(AVERAGEIF(L:L,L408,$J:$J)," ")</f>
        <v> </v>
      </c>
      <c r="O408" s="83" t="str">
        <f ca="1" t="shared" si="422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2">
        <f ca="1" t="shared" si="265"/>
        <v>6</v>
      </c>
      <c r="F409" s="67" t="str">
        <f ca="1">IF(ISBLANK(A409)," ",INDIRECT(ADDRESS(1,5+MOD(ROW()-2,COUNTA('Form Responses 1'!$1:$1)-4),,TRUE,"Form Responses 1")))</f>
        <v>Halaman Wisma [Tps]</v>
      </c>
      <c r="G409" s="67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266"/>
        <v>Halaman Wisma</v>
      </c>
      <c r="I409" s="83" t="str">
        <f ca="1" t="shared" si="267"/>
        <v>CLEANING SERVICE</v>
      </c>
      <c r="J409" s="83" t="str">
        <f ca="1" t="array" ref="J409">IFERROR(INDEX(MASTER!B:B,MATCH(G409,MASTER!A:A,0))/100," ")</f>
        <v> </v>
      </c>
      <c r="K409" s="67">
        <f ca="1" t="shared" si="268"/>
        <v>0</v>
      </c>
      <c r="L409" s="67" t="str">
        <f ca="1" t="shared" si="269"/>
        <v>1900 - WEEK 00</v>
      </c>
      <c r="M409" s="67" t="str">
        <f ca="1" t="shared" si="270"/>
        <v>1900 - MONTH 01</v>
      </c>
      <c r="N409" s="83" t="str">
        <f ca="1" t="shared" ref="N409:O409" si="423">IFERROR(AVERAGEIF(L:L,L409,$J:$J)," ")</f>
        <v> </v>
      </c>
      <c r="O409" s="83" t="str">
        <f ca="1" t="shared" si="423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2">
        <f ca="1" t="shared" si="265"/>
        <v>6</v>
      </c>
      <c r="F410" s="67" t="str">
        <f ca="1">IF(ISBLANK(A410)," ",INDIRECT(ADDRESS(1,5+MOD(ROW()-2,COUNTA('Form Responses 1'!$1:$1)-4),,TRUE,"Form Responses 1")))</f>
        <v>Security [Security Functions]</v>
      </c>
      <c r="G410" s="67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266"/>
        <v>Security</v>
      </c>
      <c r="I410" s="83" t="str">
        <f ca="1" t="shared" si="267"/>
        <v>SECURITY SERVICE</v>
      </c>
      <c r="J410" s="83" t="str">
        <f ca="1" t="array" ref="J410">IFERROR(INDEX(MASTER!B:B,MATCH(G410,MASTER!A:A,0))/100," ")</f>
        <v> </v>
      </c>
      <c r="K410" s="67">
        <f ca="1" t="shared" si="268"/>
        <v>0</v>
      </c>
      <c r="L410" s="67" t="str">
        <f ca="1" t="shared" si="269"/>
        <v>1900 - WEEK 00</v>
      </c>
      <c r="M410" s="67" t="str">
        <f ca="1" t="shared" si="270"/>
        <v>1900 - MONTH 01</v>
      </c>
      <c r="N410" s="83" t="str">
        <f ca="1" t="shared" ref="N410:O410" si="424">IFERROR(AVERAGEIF(L:L,L410,$J:$J)," ")</f>
        <v> </v>
      </c>
      <c r="O410" s="83" t="str">
        <f ca="1" t="shared" si="424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2">
        <f ca="1" t="shared" si="265"/>
        <v>6</v>
      </c>
      <c r="F411" s="67" t="str">
        <f ca="1">IF(ISBLANK(A411)," ",INDIRECT(ADDRESS(1,5+MOD(ROW()-2,COUNTA('Form Responses 1'!$1:$1)-4),,TRUE,"Form Responses 1")))</f>
        <v>Lantai 1 [Pantry ]</v>
      </c>
      <c r="G411" s="67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266"/>
        <v>Lantai 1</v>
      </c>
      <c r="I411" s="83" t="str">
        <f ca="1" t="shared" si="267"/>
        <v>CLEANING SERVICE</v>
      </c>
      <c r="J411" s="83" t="str">
        <f ca="1" t="array" ref="J411">IFERROR(INDEX(MASTER!B:B,MATCH(G411,MASTER!A:A,0))/100," ")</f>
        <v> </v>
      </c>
      <c r="K411" s="67">
        <f ca="1" t="shared" si="268"/>
        <v>0</v>
      </c>
      <c r="L411" s="67" t="str">
        <f ca="1" t="shared" si="269"/>
        <v>1900 - WEEK 00</v>
      </c>
      <c r="M411" s="67" t="str">
        <f ca="1" t="shared" si="270"/>
        <v>1900 - MONTH 01</v>
      </c>
      <c r="N411" s="83" t="str">
        <f ca="1" t="shared" ref="N411:O411" si="425">IFERROR(AVERAGEIF(L:L,L411,$J:$J)," ")</f>
        <v> </v>
      </c>
      <c r="O411" s="83" t="str">
        <f ca="1" t="shared" si="425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2">
        <f ca="1" t="shared" si="265"/>
        <v>6</v>
      </c>
      <c r="F412" s="67" t="str">
        <f ca="1">IF(ISBLANK(A412)," ",INDIRECT(ADDRESS(1,5+MOD(ROW()-2,COUNTA('Form Responses 1'!$1:$1)-4),,TRUE,"Form Responses 1")))</f>
        <v>Lantai 1 [Kamar Depan]</v>
      </c>
      <c r="G412" s="67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266"/>
        <v>Lantai 1</v>
      </c>
      <c r="I412" s="83" t="str">
        <f ca="1" t="shared" si="267"/>
        <v>CLEANING SERVICE</v>
      </c>
      <c r="J412" s="83" t="str">
        <f ca="1" t="array" ref="J412">IFERROR(INDEX(MASTER!B:B,MATCH(G412,MASTER!A:A,0))/100," ")</f>
        <v> </v>
      </c>
      <c r="K412" s="67">
        <f ca="1" t="shared" si="268"/>
        <v>0</v>
      </c>
      <c r="L412" s="67" t="str">
        <f ca="1" t="shared" si="269"/>
        <v>1900 - WEEK 00</v>
      </c>
      <c r="M412" s="67" t="str">
        <f ca="1" t="shared" si="270"/>
        <v>1900 - MONTH 01</v>
      </c>
      <c r="N412" s="83" t="str">
        <f ca="1" t="shared" ref="N412:O412" si="426">IFERROR(AVERAGEIF(L:L,L412,$J:$J)," ")</f>
        <v> </v>
      </c>
      <c r="O412" s="83" t="str">
        <f ca="1" t="shared" si="426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2">
        <f ca="1" t="shared" si="265"/>
        <v>6</v>
      </c>
      <c r="F413" s="67" t="str">
        <f ca="1">IF(ISBLANK(A413)," ",INDIRECT(ADDRESS(1,5+MOD(ROW()-2,COUNTA('Form Responses 1'!$1:$1)-4),,TRUE,"Form Responses 1")))</f>
        <v>Lantai 1 [Kamar Belakang]</v>
      </c>
      <c r="G413" s="67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266"/>
        <v>Lantai 1</v>
      </c>
      <c r="I413" s="83" t="str">
        <f ca="1" t="shared" si="267"/>
        <v>CLEANING SERVICE</v>
      </c>
      <c r="J413" s="83" t="str">
        <f ca="1" t="array" ref="J413">IFERROR(INDEX(MASTER!B:B,MATCH(G413,MASTER!A:A,0))/100," ")</f>
        <v> </v>
      </c>
      <c r="K413" s="67">
        <f ca="1" t="shared" si="268"/>
        <v>0</v>
      </c>
      <c r="L413" s="67" t="str">
        <f ca="1" t="shared" si="269"/>
        <v>1900 - WEEK 00</v>
      </c>
      <c r="M413" s="67" t="str">
        <f ca="1" t="shared" si="270"/>
        <v>1900 - MONTH 01</v>
      </c>
      <c r="N413" s="83" t="str">
        <f ca="1" t="shared" ref="N413:O413" si="427">IFERROR(AVERAGEIF(L:L,L413,$J:$J)," ")</f>
        <v> </v>
      </c>
      <c r="O413" s="83" t="str">
        <f ca="1" t="shared" si="427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2">
        <f ca="1" t="shared" si="265"/>
        <v>6</v>
      </c>
      <c r="F414" s="67" t="str">
        <f ca="1">IF(ISBLANK(A414)," ",INDIRECT(ADDRESS(1,5+MOD(ROW()-2,COUNTA('Form Responses 1'!$1:$1)-4),,TRUE,"Form Responses 1")))</f>
        <v>Lantai 1 [Ruang Tamu]</v>
      </c>
      <c r="G414" s="67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266"/>
        <v>Lantai 1</v>
      </c>
      <c r="I414" s="83" t="str">
        <f ca="1" t="shared" si="267"/>
        <v>CLEANING SERVICE</v>
      </c>
      <c r="J414" s="83" t="str">
        <f ca="1" t="array" ref="J414">IFERROR(INDEX(MASTER!B:B,MATCH(G414,MASTER!A:A,0))/100," ")</f>
        <v> </v>
      </c>
      <c r="K414" s="67">
        <f ca="1" t="shared" si="268"/>
        <v>0</v>
      </c>
      <c r="L414" s="67" t="str">
        <f ca="1" t="shared" si="269"/>
        <v>1900 - WEEK 00</v>
      </c>
      <c r="M414" s="67" t="str">
        <f ca="1" t="shared" si="270"/>
        <v>1900 - MONTH 01</v>
      </c>
      <c r="N414" s="83" t="str">
        <f ca="1" t="shared" ref="N414:O414" si="428">IFERROR(AVERAGEIF(L:L,L414,$J:$J)," ")</f>
        <v> </v>
      </c>
      <c r="O414" s="83" t="str">
        <f ca="1" t="shared" si="428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2">
        <f ca="1" t="shared" si="265"/>
        <v>6</v>
      </c>
      <c r="F415" s="67" t="str">
        <f ca="1">IF(ISBLANK(A415)," ",INDIRECT(ADDRESS(1,5+MOD(ROW()-2,COUNTA('Form Responses 1'!$1:$1)-4),,TRUE,"Form Responses 1")))</f>
        <v>Lantai 1 [Toilet Pria / Wanita]</v>
      </c>
      <c r="G415" s="67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266"/>
        <v>Lantai 1</v>
      </c>
      <c r="I415" s="83" t="str">
        <f ca="1" t="shared" si="267"/>
        <v>CLEANING SERVICE</v>
      </c>
      <c r="J415" s="83" t="str">
        <f ca="1" t="array" ref="J415">IFERROR(INDEX(MASTER!B:B,MATCH(G415,MASTER!A:A,0))/100," ")</f>
        <v> </v>
      </c>
      <c r="K415" s="67">
        <f ca="1" t="shared" si="268"/>
        <v>0</v>
      </c>
      <c r="L415" s="67" t="str">
        <f ca="1" t="shared" si="269"/>
        <v>1900 - WEEK 00</v>
      </c>
      <c r="M415" s="67" t="str">
        <f ca="1" t="shared" si="270"/>
        <v>1900 - MONTH 01</v>
      </c>
      <c r="N415" s="83" t="str">
        <f ca="1" t="shared" ref="N415:O415" si="429">IFERROR(AVERAGEIF(L:L,L415,$J:$J)," ")</f>
        <v> </v>
      </c>
      <c r="O415" s="83" t="str">
        <f ca="1" t="shared" si="429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2">
        <f ca="1" t="shared" si="265"/>
        <v>6</v>
      </c>
      <c r="F416" s="67" t="str">
        <f ca="1">IF(ISBLANK(A416)," ",INDIRECT(ADDRESS(1,5+MOD(ROW()-2,COUNTA('Form Responses 1'!$1:$1)-4),,TRUE,"Form Responses 1")))</f>
        <v>Halaman [Taman ]</v>
      </c>
      <c r="G416" s="67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266"/>
        <v>Halaman</v>
      </c>
      <c r="I416" s="83" t="str">
        <f ca="1" t="shared" si="267"/>
        <v>CLEANING SERVICE</v>
      </c>
      <c r="J416" s="83" t="str">
        <f ca="1" t="array" ref="J416">IFERROR(INDEX(MASTER!B:B,MATCH(G416,MASTER!A:A,0))/100," ")</f>
        <v> </v>
      </c>
      <c r="K416" s="67">
        <f ca="1" t="shared" si="268"/>
        <v>0</v>
      </c>
      <c r="L416" s="67" t="str">
        <f ca="1" t="shared" si="269"/>
        <v>1900 - WEEK 00</v>
      </c>
      <c r="M416" s="67" t="str">
        <f ca="1" t="shared" si="270"/>
        <v>1900 - MONTH 01</v>
      </c>
      <c r="N416" s="83" t="str">
        <f ca="1" t="shared" ref="N416:O416" si="430">IFERROR(AVERAGEIF(L:L,L416,$J:$J)," ")</f>
        <v> </v>
      </c>
      <c r="O416" s="83" t="str">
        <f ca="1" t="shared" si="430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2">
        <f ca="1" t="shared" si="265"/>
        <v>6</v>
      </c>
      <c r="F417" s="67" t="str">
        <f ca="1">IF(ISBLANK(A417)," ",INDIRECT(ADDRESS(1,5+MOD(ROW()-2,COUNTA('Form Responses 1'!$1:$1)-4),,TRUE,"Form Responses 1")))</f>
        <v>Halaman [Halaman Utama Depan]</v>
      </c>
      <c r="G417" s="67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266"/>
        <v>Halaman</v>
      </c>
      <c r="I417" s="83" t="str">
        <f ca="1" t="shared" si="267"/>
        <v>CLEANING SERVICE</v>
      </c>
      <c r="J417" s="83" t="str">
        <f ca="1" t="array" ref="J417">IFERROR(INDEX(MASTER!B:B,MATCH(G417,MASTER!A:A,0))/100," ")</f>
        <v> </v>
      </c>
      <c r="K417" s="67">
        <f ca="1" t="shared" si="268"/>
        <v>0</v>
      </c>
      <c r="L417" s="67" t="str">
        <f ca="1" t="shared" si="269"/>
        <v>1900 - WEEK 00</v>
      </c>
      <c r="M417" s="67" t="str">
        <f ca="1" t="shared" si="270"/>
        <v>1900 - MONTH 01</v>
      </c>
      <c r="N417" s="83" t="str">
        <f ca="1" t="shared" ref="N417:O417" si="431">IFERROR(AVERAGEIF(L:L,L417,$J:$J)," ")</f>
        <v> </v>
      </c>
      <c r="O417" s="83" t="str">
        <f ca="1" t="shared" si="431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2">
        <f ca="1" t="shared" si="265"/>
        <v>6</v>
      </c>
      <c r="F418" s="67" t="str">
        <f ca="1">IF(ISBLANK(A418)," ",INDIRECT(ADDRESS(1,5+MOD(ROW()-2,COUNTA('Form Responses 1'!$1:$1)-4),,TRUE,"Form Responses 1")))</f>
        <v>Halaman [Halaman Samping Dan Belakang]</v>
      </c>
      <c r="G418" s="67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266"/>
        <v>Halaman</v>
      </c>
      <c r="I418" s="83" t="str">
        <f ca="1" t="shared" si="267"/>
        <v>CLEANING SERVICE</v>
      </c>
      <c r="J418" s="83" t="str">
        <f ca="1" t="array" ref="J418">IFERROR(INDEX(MASTER!B:B,MATCH(G418,MASTER!A:A,0))/100," ")</f>
        <v> </v>
      </c>
      <c r="K418" s="67">
        <f ca="1" t="shared" si="268"/>
        <v>0</v>
      </c>
      <c r="L418" s="67" t="str">
        <f ca="1" t="shared" si="269"/>
        <v>1900 - WEEK 00</v>
      </c>
      <c r="M418" s="67" t="str">
        <f ca="1" t="shared" si="270"/>
        <v>1900 - MONTH 01</v>
      </c>
      <c r="N418" s="83" t="str">
        <f ca="1" t="shared" ref="N418:O418" si="432">IFERROR(AVERAGEIF(L:L,L418,$J:$J)," ")</f>
        <v> </v>
      </c>
      <c r="O418" s="83" t="str">
        <f ca="1" t="shared" si="432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2">
        <f ca="1" t="shared" si="265"/>
        <v>6</v>
      </c>
      <c r="F419" s="67" t="str">
        <f ca="1">IF(ISBLANK(A419)," ",INDIRECT(ADDRESS(1,5+MOD(ROW()-2,COUNTA('Form Responses 1'!$1:$1)-4),,TRUE,"Form Responses 1")))</f>
        <v>Halaman [Tps]</v>
      </c>
      <c r="G419" s="67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266"/>
        <v>Halaman</v>
      </c>
      <c r="I419" s="83" t="str">
        <f ca="1" t="shared" si="267"/>
        <v>CLEANING SERVICE</v>
      </c>
      <c r="J419" s="83" t="str">
        <f ca="1" t="array" ref="J419">IFERROR(INDEX(MASTER!B:B,MATCH(G419,MASTER!A:A,0))/100," ")</f>
        <v> </v>
      </c>
      <c r="K419" s="67">
        <f ca="1" t="shared" si="268"/>
        <v>0</v>
      </c>
      <c r="L419" s="67" t="str">
        <f ca="1" t="shared" si="269"/>
        <v>1900 - WEEK 00</v>
      </c>
      <c r="M419" s="67" t="str">
        <f ca="1" t="shared" si="270"/>
        <v>1900 - MONTH 01</v>
      </c>
      <c r="N419" s="83" t="str">
        <f ca="1" t="shared" ref="N419:O419" si="433">IFERROR(AVERAGEIF(L:L,L419,$J:$J)," ")</f>
        <v> </v>
      </c>
      <c r="O419" s="83" t="str">
        <f ca="1" t="shared" si="433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2">
        <f ca="1" t="shared" si="265"/>
        <v>6</v>
      </c>
      <c r="F420" s="67" t="str">
        <f ca="1">IF(ISBLANK(A420)," ",INDIRECT(ADDRESS(1,5+MOD(ROW()-2,COUNTA('Form Responses 1'!$1:$1)-4),,TRUE,"Form Responses 1")))</f>
        <v>Wisma [Koridor ]</v>
      </c>
      <c r="G420" s="67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266"/>
        <v>Wisma</v>
      </c>
      <c r="I420" s="83" t="str">
        <f ca="1" t="shared" si="267"/>
        <v>CLEANING SERVICE</v>
      </c>
      <c r="J420" s="83" t="str">
        <f ca="1" t="array" ref="J420">IFERROR(INDEX(MASTER!B:B,MATCH(G420,MASTER!A:A,0))/100," ")</f>
        <v> </v>
      </c>
      <c r="K420" s="67">
        <f ca="1" t="shared" si="268"/>
        <v>0</v>
      </c>
      <c r="L420" s="67" t="str">
        <f ca="1" t="shared" si="269"/>
        <v>1900 - WEEK 00</v>
      </c>
      <c r="M420" s="67" t="str">
        <f ca="1" t="shared" si="270"/>
        <v>1900 - MONTH 01</v>
      </c>
      <c r="N420" s="83" t="str">
        <f ca="1" t="shared" ref="N420:O420" si="434">IFERROR(AVERAGEIF(L:L,L420,$J:$J)," ")</f>
        <v> </v>
      </c>
      <c r="O420" s="83" t="str">
        <f ca="1" t="shared" si="434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2">
        <f ca="1" t="shared" si="265"/>
        <v>6</v>
      </c>
      <c r="F421" s="67" t="str">
        <f ca="1">IF(ISBLANK(A421)," ",INDIRECT(ADDRESS(1,5+MOD(ROW()-2,COUNTA('Form Responses 1'!$1:$1)-4),,TRUE,"Form Responses 1")))</f>
        <v>Wisma [Ruang Rapat/Pendopo]</v>
      </c>
      <c r="G421" s="67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266"/>
        <v>Wisma</v>
      </c>
      <c r="I421" s="83" t="str">
        <f ca="1" t="shared" si="267"/>
        <v>CLEANING SERVICE</v>
      </c>
      <c r="J421" s="83" t="str">
        <f ca="1" t="array" ref="J421">IFERROR(INDEX(MASTER!B:B,MATCH(G421,MASTER!A:A,0))/100," ")</f>
        <v> </v>
      </c>
      <c r="K421" s="67">
        <f ca="1" t="shared" si="268"/>
        <v>0</v>
      </c>
      <c r="L421" s="67" t="str">
        <f ca="1" t="shared" si="269"/>
        <v>1900 - WEEK 00</v>
      </c>
      <c r="M421" s="67" t="str">
        <f ca="1" t="shared" si="270"/>
        <v>1900 - MONTH 01</v>
      </c>
      <c r="N421" s="83" t="str">
        <f ca="1" t="shared" ref="N421:O421" si="435">IFERROR(AVERAGEIF(L:L,L421,$J:$J)," ")</f>
        <v> </v>
      </c>
      <c r="O421" s="83" t="str">
        <f ca="1" t="shared" si="435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2">
        <f ca="1" t="shared" si="265"/>
        <v>6</v>
      </c>
      <c r="F422" s="67" t="str">
        <f ca="1">IF(ISBLANK(A422)," ",INDIRECT(ADDRESS(1,5+MOD(ROW()-2,COUNTA('Form Responses 1'!$1:$1)-4),,TRUE,"Form Responses 1")))</f>
        <v>Wisma [Gudang]</v>
      </c>
      <c r="G422" s="67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266"/>
        <v>Wisma</v>
      </c>
      <c r="I422" s="83" t="str">
        <f ca="1" t="shared" si="267"/>
        <v>CLEANING SERVICE</v>
      </c>
      <c r="J422" s="83" t="str">
        <f ca="1" t="array" ref="J422">IFERROR(INDEX(MASTER!B:B,MATCH(G422,MASTER!A:A,0))/100," ")</f>
        <v> </v>
      </c>
      <c r="K422" s="67">
        <f ca="1" t="shared" si="268"/>
        <v>0</v>
      </c>
      <c r="L422" s="67" t="str">
        <f ca="1" t="shared" si="269"/>
        <v>1900 - WEEK 00</v>
      </c>
      <c r="M422" s="67" t="str">
        <f ca="1" t="shared" si="270"/>
        <v>1900 - MONTH 01</v>
      </c>
      <c r="N422" s="83" t="str">
        <f ca="1" t="shared" ref="N422:O422" si="436">IFERROR(AVERAGEIF(L:L,L422,$J:$J)," ")</f>
        <v> </v>
      </c>
      <c r="O422" s="83" t="str">
        <f ca="1" t="shared" si="436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2">
        <f ca="1" t="shared" si="265"/>
        <v>6</v>
      </c>
      <c r="F423" s="67" t="str">
        <f ca="1">IF(ISBLANK(A423)," ",INDIRECT(ADDRESS(1,5+MOD(ROW()-2,COUNTA('Form Responses 1'!$1:$1)-4),,TRUE,"Form Responses 1")))</f>
        <v>Wisma [Ruang Genset]</v>
      </c>
      <c r="G423" s="67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266"/>
        <v>Wisma</v>
      </c>
      <c r="I423" s="83" t="str">
        <f ca="1" t="shared" si="267"/>
        <v>CLEANING SERVICE</v>
      </c>
      <c r="J423" s="83" t="str">
        <f ca="1" t="array" ref="J423">IFERROR(INDEX(MASTER!B:B,MATCH(G423,MASTER!A:A,0))/100," ")</f>
        <v> </v>
      </c>
      <c r="K423" s="67">
        <f ca="1" t="shared" si="268"/>
        <v>0</v>
      </c>
      <c r="L423" s="67" t="str">
        <f ca="1" t="shared" si="269"/>
        <v>1900 - WEEK 00</v>
      </c>
      <c r="M423" s="67" t="str">
        <f ca="1" t="shared" si="270"/>
        <v>1900 - MONTH 01</v>
      </c>
      <c r="N423" s="83" t="str">
        <f ca="1" t="shared" ref="N423:O423" si="437">IFERROR(AVERAGEIF(L:L,L423,$J:$J)," ")</f>
        <v> </v>
      </c>
      <c r="O423" s="83" t="str">
        <f ca="1" t="shared" si="437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2">
        <f ca="1" t="shared" si="265"/>
        <v>6</v>
      </c>
      <c r="F424" s="67" t="str">
        <f ca="1">IF(ISBLANK(A424)," ",INDIRECT(ADDRESS(1,5+MOD(ROW()-2,COUNTA('Form Responses 1'!$1:$1)-4),,TRUE,"Form Responses 1")))</f>
        <v>Wisma [Ruang Alat Meteorologi]</v>
      </c>
      <c r="G424" s="67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266"/>
        <v>Wisma</v>
      </c>
      <c r="I424" s="83" t="str">
        <f ca="1" t="shared" si="267"/>
        <v>CLEANING SERVICE</v>
      </c>
      <c r="J424" s="83" t="str">
        <f ca="1" t="array" ref="J424">IFERROR(INDEX(MASTER!B:B,MATCH(G424,MASTER!A:A,0))/100," ")</f>
        <v> </v>
      </c>
      <c r="K424" s="67">
        <f ca="1" t="shared" si="268"/>
        <v>0</v>
      </c>
      <c r="L424" s="67" t="str">
        <f ca="1" t="shared" si="269"/>
        <v>1900 - WEEK 00</v>
      </c>
      <c r="M424" s="67" t="str">
        <f ca="1" t="shared" si="270"/>
        <v>1900 - MONTH 01</v>
      </c>
      <c r="N424" s="83" t="str">
        <f ca="1" t="shared" ref="N424:O424" si="438">IFERROR(AVERAGEIF(L:L,L424,$J:$J)," ")</f>
        <v> </v>
      </c>
      <c r="O424" s="83" t="str">
        <f ca="1" t="shared" si="438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2">
        <f ca="1" t="shared" si="265"/>
        <v>6</v>
      </c>
      <c r="F425" s="67" t="str">
        <f ca="1">IF(ISBLANK(A425)," ",INDIRECT(ADDRESS(1,5+MOD(ROW()-2,COUNTA('Form Responses 1'!$1:$1)-4),,TRUE,"Form Responses 1")))</f>
        <v>Wisma [Ruang Kerja]</v>
      </c>
      <c r="G425" s="67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266"/>
        <v>Wisma</v>
      </c>
      <c r="I425" s="83" t="str">
        <f ca="1" t="shared" si="267"/>
        <v>CLEANING SERVICE</v>
      </c>
      <c r="J425" s="83" t="str">
        <f ca="1" t="array" ref="J425">IFERROR(INDEX(MASTER!B:B,MATCH(G425,MASTER!A:A,0))/100," ")</f>
        <v> </v>
      </c>
      <c r="K425" s="67">
        <f ca="1" t="shared" si="268"/>
        <v>0</v>
      </c>
      <c r="L425" s="67" t="str">
        <f ca="1" t="shared" si="269"/>
        <v>1900 - WEEK 00</v>
      </c>
      <c r="M425" s="67" t="str">
        <f ca="1" t="shared" si="270"/>
        <v>1900 - MONTH 01</v>
      </c>
      <c r="N425" s="83" t="str">
        <f ca="1" t="shared" ref="N425:O425" si="439">IFERROR(AVERAGEIF(L:L,L425,$J:$J)," ")</f>
        <v> </v>
      </c>
      <c r="O425" s="83" t="str">
        <f ca="1" t="shared" si="439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2">
        <f ca="1" t="shared" si="265"/>
        <v>6</v>
      </c>
      <c r="F426" s="67" t="str">
        <f ca="1">IF(ISBLANK(A426)," ",INDIRECT(ADDRESS(1,5+MOD(ROW()-2,COUNTA('Form Responses 1'!$1:$1)-4),,TRUE,"Form Responses 1")))</f>
        <v>Wisma [Pantry]</v>
      </c>
      <c r="G426" s="67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266"/>
        <v>Wisma</v>
      </c>
      <c r="I426" s="83" t="str">
        <f ca="1" t="shared" si="267"/>
        <v>CLEANING SERVICE</v>
      </c>
      <c r="J426" s="83" t="str">
        <f ca="1" t="array" ref="J426">IFERROR(INDEX(MASTER!B:B,MATCH(G426,MASTER!A:A,0))/100," ")</f>
        <v> </v>
      </c>
      <c r="K426" s="67">
        <f ca="1" t="shared" si="268"/>
        <v>0</v>
      </c>
      <c r="L426" s="67" t="str">
        <f ca="1" t="shared" si="269"/>
        <v>1900 - WEEK 00</v>
      </c>
      <c r="M426" s="67" t="str">
        <f ca="1" t="shared" si="270"/>
        <v>1900 - MONTH 01</v>
      </c>
      <c r="N426" s="83" t="str">
        <f ca="1" t="shared" ref="N426:O426" si="440">IFERROR(AVERAGEIF(L:L,L426,$J:$J)," ")</f>
        <v> </v>
      </c>
      <c r="O426" s="83" t="str">
        <f ca="1" t="shared" si="440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2">
        <f ca="1" t="shared" si="265"/>
        <v>6</v>
      </c>
      <c r="F427" s="67" t="str">
        <f ca="1">IF(ISBLANK(A427)," ",INDIRECT(ADDRESS(1,5+MOD(ROW()-2,COUNTA('Form Responses 1'!$1:$1)-4),,TRUE,"Form Responses 1")))</f>
        <v>Wisma [Musholla]</v>
      </c>
      <c r="G427" s="67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266"/>
        <v>Wisma</v>
      </c>
      <c r="I427" s="83" t="str">
        <f ca="1" t="shared" si="267"/>
        <v>CLEANING SERVICE</v>
      </c>
      <c r="J427" s="83" t="str">
        <f ca="1" t="array" ref="J427">IFERROR(INDEX(MASTER!B:B,MATCH(G427,MASTER!A:A,0))/100," ")</f>
        <v> </v>
      </c>
      <c r="K427" s="67">
        <f ca="1" t="shared" si="268"/>
        <v>0</v>
      </c>
      <c r="L427" s="67" t="str">
        <f ca="1" t="shared" si="269"/>
        <v>1900 - WEEK 00</v>
      </c>
      <c r="M427" s="67" t="str">
        <f ca="1" t="shared" si="270"/>
        <v>1900 - MONTH 01</v>
      </c>
      <c r="N427" s="83" t="str">
        <f ca="1" t="shared" ref="N427:O427" si="441">IFERROR(AVERAGEIF(L:L,L427,$J:$J)," ")</f>
        <v> </v>
      </c>
      <c r="O427" s="83" t="str">
        <f ca="1" t="shared" si="441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2">
        <f ca="1" t="shared" si="265"/>
        <v>6</v>
      </c>
      <c r="F428" s="67" t="str">
        <f ca="1">IF(ISBLANK(A428)," ",INDIRECT(ADDRESS(1,5+MOD(ROW()-2,COUNTA('Form Responses 1'!$1:$1)-4),,TRUE,"Form Responses 1")))</f>
        <v>Wisma [Toilet Pria / Wanita]</v>
      </c>
      <c r="G428" s="67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266"/>
        <v>Wisma</v>
      </c>
      <c r="I428" s="83" t="str">
        <f ca="1" t="shared" si="267"/>
        <v>CLEANING SERVICE</v>
      </c>
      <c r="J428" s="83" t="str">
        <f ca="1" t="array" ref="J428">IFERROR(INDEX(MASTER!B:B,MATCH(G428,MASTER!A:A,0))/100," ")</f>
        <v> </v>
      </c>
      <c r="K428" s="67">
        <f ca="1" t="shared" si="268"/>
        <v>0</v>
      </c>
      <c r="L428" s="67" t="str">
        <f ca="1" t="shared" si="269"/>
        <v>1900 - WEEK 00</v>
      </c>
      <c r="M428" s="67" t="str">
        <f ca="1" t="shared" si="270"/>
        <v>1900 - MONTH 01</v>
      </c>
      <c r="N428" s="83" t="str">
        <f ca="1" t="shared" ref="N428:O428" si="442">IFERROR(AVERAGEIF(L:L,L428,$J:$J)," ")</f>
        <v> </v>
      </c>
      <c r="O428" s="83" t="str">
        <f ca="1" t="shared" si="442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2">
        <f ca="1" t="shared" si="265"/>
        <v>6</v>
      </c>
      <c r="F429" s="67" t="str">
        <f ca="1">IF(ISBLANK(A429)," ",INDIRECT(ADDRESS(1,5+MOD(ROW()-2,COUNTA('Form Responses 1'!$1:$1)-4),,TRUE,"Form Responses 1")))</f>
        <v>Halaman Wisma [Taman ]</v>
      </c>
      <c r="G429" s="67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266"/>
        <v>Halaman Wisma</v>
      </c>
      <c r="I429" s="83" t="str">
        <f ca="1" t="shared" si="267"/>
        <v>CLEANING SERVICE</v>
      </c>
      <c r="J429" s="83" t="str">
        <f ca="1" t="array" ref="J429">IFERROR(INDEX(MASTER!B:B,MATCH(G429,MASTER!A:A,0))/100," ")</f>
        <v> </v>
      </c>
      <c r="K429" s="67">
        <f ca="1" t="shared" si="268"/>
        <v>0</v>
      </c>
      <c r="L429" s="67" t="str">
        <f ca="1" t="shared" si="269"/>
        <v>1900 - WEEK 00</v>
      </c>
      <c r="M429" s="67" t="str">
        <f ca="1" t="shared" si="270"/>
        <v>1900 - MONTH 01</v>
      </c>
      <c r="N429" s="83" t="str">
        <f ca="1" t="shared" ref="N429:O429" si="443">IFERROR(AVERAGEIF(L:L,L429,$J:$J)," ")</f>
        <v> </v>
      </c>
      <c r="O429" s="83" t="str">
        <f ca="1" t="shared" si="443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2">
        <f ca="1" t="shared" si="265"/>
        <v>6</v>
      </c>
      <c r="F430" s="67" t="str">
        <f ca="1">IF(ISBLANK(A430)," ",INDIRECT(ADDRESS(1,5+MOD(ROW()-2,COUNTA('Form Responses 1'!$1:$1)-4),,TRUE,"Form Responses 1")))</f>
        <v>Halaman Wisma [Pos Satpam]</v>
      </c>
      <c r="G430" s="67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266"/>
        <v>Halaman Wisma</v>
      </c>
      <c r="I430" s="83" t="str">
        <f ca="1" t="shared" si="267"/>
        <v>CLEANING SERVICE</v>
      </c>
      <c r="J430" s="83" t="str">
        <f ca="1" t="array" ref="J430">IFERROR(INDEX(MASTER!B:B,MATCH(G430,MASTER!A:A,0))/100," ")</f>
        <v> </v>
      </c>
      <c r="K430" s="67">
        <f ca="1" t="shared" si="268"/>
        <v>0</v>
      </c>
      <c r="L430" s="67" t="str">
        <f ca="1" t="shared" si="269"/>
        <v>1900 - WEEK 00</v>
      </c>
      <c r="M430" s="67" t="str">
        <f ca="1" t="shared" si="270"/>
        <v>1900 - MONTH 01</v>
      </c>
      <c r="N430" s="83" t="str">
        <f ca="1" t="shared" ref="N430:O430" si="444">IFERROR(AVERAGEIF(L:L,L430,$J:$J)," ")</f>
        <v> </v>
      </c>
      <c r="O430" s="83" t="str">
        <f ca="1" t="shared" si="444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2">
        <f ca="1" t="shared" si="265"/>
        <v>6</v>
      </c>
      <c r="F431" s="67" t="str">
        <f ca="1">IF(ISBLANK(A431)," ",INDIRECT(ADDRESS(1,5+MOD(ROW()-2,COUNTA('Form Responses 1'!$1:$1)-4),,TRUE,"Form Responses 1")))</f>
        <v>Halaman Wisma [Halaman Utama Depan]</v>
      </c>
      <c r="G431" s="67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266"/>
        <v>Halaman Wisma</v>
      </c>
      <c r="I431" s="83" t="str">
        <f ca="1" t="shared" si="267"/>
        <v>CLEANING SERVICE</v>
      </c>
      <c r="J431" s="83" t="str">
        <f ca="1" t="array" ref="J431">IFERROR(INDEX(MASTER!B:B,MATCH(G431,MASTER!A:A,0))/100," ")</f>
        <v> </v>
      </c>
      <c r="K431" s="67">
        <f ca="1" t="shared" si="268"/>
        <v>0</v>
      </c>
      <c r="L431" s="67" t="str">
        <f ca="1" t="shared" si="269"/>
        <v>1900 - WEEK 00</v>
      </c>
      <c r="M431" s="67" t="str">
        <f ca="1" t="shared" si="270"/>
        <v>1900 - MONTH 01</v>
      </c>
      <c r="N431" s="83" t="str">
        <f ca="1" t="shared" ref="N431:O431" si="445">IFERROR(AVERAGEIF(L:L,L431,$J:$J)," ")</f>
        <v> </v>
      </c>
      <c r="O431" s="83" t="str">
        <f ca="1" t="shared" si="445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2">
        <f ca="1" t="shared" si="265"/>
        <v>6</v>
      </c>
      <c r="F432" s="67" t="str">
        <f ca="1">IF(ISBLANK(A432)," ",INDIRECT(ADDRESS(1,5+MOD(ROW()-2,COUNTA('Form Responses 1'!$1:$1)-4),,TRUE,"Form Responses 1")))</f>
        <v>Halaman Wisma [Halaman Samping Dan Belakang]</v>
      </c>
      <c r="G432" s="67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266"/>
        <v>Halaman Wisma</v>
      </c>
      <c r="I432" s="83" t="str">
        <f ca="1" t="shared" si="267"/>
        <v>CLEANING SERVICE</v>
      </c>
      <c r="J432" s="83" t="str">
        <f ca="1" t="array" ref="J432">IFERROR(INDEX(MASTER!B:B,MATCH(G432,MASTER!A:A,0))/100," ")</f>
        <v> </v>
      </c>
      <c r="K432" s="67">
        <f ca="1" t="shared" si="268"/>
        <v>0</v>
      </c>
      <c r="L432" s="67" t="str">
        <f ca="1" t="shared" si="269"/>
        <v>1900 - WEEK 00</v>
      </c>
      <c r="M432" s="67" t="str">
        <f ca="1" t="shared" si="270"/>
        <v>1900 - MONTH 01</v>
      </c>
      <c r="N432" s="83" t="str">
        <f ca="1" t="shared" ref="N432:O432" si="446">IFERROR(AVERAGEIF(L:L,L432,$J:$J)," ")</f>
        <v> </v>
      </c>
      <c r="O432" s="83" t="str">
        <f ca="1" t="shared" si="446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2">
        <f ca="1" t="shared" si="265"/>
        <v>6</v>
      </c>
      <c r="F433" s="67" t="str">
        <f ca="1">IF(ISBLANK(A433)," ",INDIRECT(ADDRESS(1,5+MOD(ROW()-2,COUNTA('Form Responses 1'!$1:$1)-4),,TRUE,"Form Responses 1")))</f>
        <v>Halaman Wisma [Tps]</v>
      </c>
      <c r="G433" s="67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266"/>
        <v>Halaman Wisma</v>
      </c>
      <c r="I433" s="83" t="str">
        <f ca="1" t="shared" si="267"/>
        <v>CLEANING SERVICE</v>
      </c>
      <c r="J433" s="83" t="str">
        <f ca="1" t="array" ref="J433">IFERROR(INDEX(MASTER!B:B,MATCH(G433,MASTER!A:A,0))/100," ")</f>
        <v> </v>
      </c>
      <c r="K433" s="67">
        <f ca="1" t="shared" si="268"/>
        <v>0</v>
      </c>
      <c r="L433" s="67" t="str">
        <f ca="1" t="shared" si="269"/>
        <v>1900 - WEEK 00</v>
      </c>
      <c r="M433" s="67" t="str">
        <f ca="1" t="shared" si="270"/>
        <v>1900 - MONTH 01</v>
      </c>
      <c r="N433" s="83" t="str">
        <f ca="1" t="shared" ref="N433:O433" si="447">IFERROR(AVERAGEIF(L:L,L433,$J:$J)," ")</f>
        <v> </v>
      </c>
      <c r="O433" s="83" t="str">
        <f ca="1" t="shared" si="447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2">
        <f ca="1" t="shared" si="265"/>
        <v>6</v>
      </c>
      <c r="F434" s="67" t="str">
        <f ca="1">IF(ISBLANK(A434)," ",INDIRECT(ADDRESS(1,5+MOD(ROW()-2,COUNTA('Form Responses 1'!$1:$1)-4),,TRUE,"Form Responses 1")))</f>
        <v>Security [Security Functions]</v>
      </c>
      <c r="G434" s="67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266"/>
        <v>Security</v>
      </c>
      <c r="I434" s="83" t="str">
        <f ca="1" t="shared" si="267"/>
        <v>SECURITY SERVICE</v>
      </c>
      <c r="J434" s="83" t="str">
        <f ca="1" t="array" ref="J434">IFERROR(INDEX(MASTER!B:B,MATCH(G434,MASTER!A:A,0))/100," ")</f>
        <v> </v>
      </c>
      <c r="K434" s="67">
        <f ca="1" t="shared" si="268"/>
        <v>0</v>
      </c>
      <c r="L434" s="67" t="str">
        <f ca="1" t="shared" si="269"/>
        <v>1900 - WEEK 00</v>
      </c>
      <c r="M434" s="67" t="str">
        <f ca="1" t="shared" si="270"/>
        <v>1900 - MONTH 01</v>
      </c>
      <c r="N434" s="83" t="str">
        <f ca="1" t="shared" ref="N434:O434" si="448">IFERROR(AVERAGEIF(L:L,L434,$J:$J)," ")</f>
        <v> </v>
      </c>
      <c r="O434" s="83" t="str">
        <f ca="1" t="shared" si="448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2">
        <f ca="1" t="shared" si="265"/>
        <v>6</v>
      </c>
      <c r="F435" s="67" t="str">
        <f ca="1">IF(ISBLANK(A435)," ",INDIRECT(ADDRESS(1,5+MOD(ROW()-2,COUNTA('Form Responses 1'!$1:$1)-4),,TRUE,"Form Responses 1")))</f>
        <v>Lantai 1 [Pantry ]</v>
      </c>
      <c r="G435" s="67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266"/>
        <v>Lantai 1</v>
      </c>
      <c r="I435" s="83" t="str">
        <f ca="1" t="shared" si="267"/>
        <v>CLEANING SERVICE</v>
      </c>
      <c r="J435" s="83" t="str">
        <f ca="1" t="array" ref="J435">IFERROR(INDEX(MASTER!B:B,MATCH(G435,MASTER!A:A,0))/100," ")</f>
        <v> </v>
      </c>
      <c r="K435" s="67">
        <f ca="1" t="shared" si="268"/>
        <v>0</v>
      </c>
      <c r="L435" s="67" t="str">
        <f ca="1" t="shared" si="269"/>
        <v>1900 - WEEK 00</v>
      </c>
      <c r="M435" s="67" t="str">
        <f ca="1" t="shared" si="270"/>
        <v>1900 - MONTH 01</v>
      </c>
      <c r="N435" s="83" t="str">
        <f ca="1" t="shared" ref="N435:O435" si="449">IFERROR(AVERAGEIF(L:L,L435,$J:$J)," ")</f>
        <v> </v>
      </c>
      <c r="O435" s="83" t="str">
        <f ca="1" t="shared" si="449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2">
        <f ca="1" t="shared" si="265"/>
        <v>6</v>
      </c>
      <c r="F436" s="67" t="str">
        <f ca="1">IF(ISBLANK(A436)," ",INDIRECT(ADDRESS(1,5+MOD(ROW()-2,COUNTA('Form Responses 1'!$1:$1)-4),,TRUE,"Form Responses 1")))</f>
        <v>Lantai 1 [Kamar Depan]</v>
      </c>
      <c r="G436" s="67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266"/>
        <v>Lantai 1</v>
      </c>
      <c r="I436" s="83" t="str">
        <f ca="1" t="shared" si="267"/>
        <v>CLEANING SERVICE</v>
      </c>
      <c r="J436" s="83" t="str">
        <f ca="1" t="array" ref="J436">IFERROR(INDEX(MASTER!B:B,MATCH(G436,MASTER!A:A,0))/100," ")</f>
        <v> </v>
      </c>
      <c r="K436" s="67">
        <f ca="1" t="shared" si="268"/>
        <v>0</v>
      </c>
      <c r="L436" s="67" t="str">
        <f ca="1" t="shared" si="269"/>
        <v>1900 - WEEK 00</v>
      </c>
      <c r="M436" s="67" t="str">
        <f ca="1" t="shared" si="270"/>
        <v>1900 - MONTH 01</v>
      </c>
      <c r="N436" s="83" t="str">
        <f ca="1" t="shared" ref="N436:O436" si="450">IFERROR(AVERAGEIF(L:L,L436,$J:$J)," ")</f>
        <v> </v>
      </c>
      <c r="O436" s="83" t="str">
        <f ca="1" t="shared" si="450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2">
        <f ca="1" t="shared" si="265"/>
        <v>6</v>
      </c>
      <c r="F437" s="67" t="str">
        <f ca="1">IF(ISBLANK(A437)," ",INDIRECT(ADDRESS(1,5+MOD(ROW()-2,COUNTA('Form Responses 1'!$1:$1)-4),,TRUE,"Form Responses 1")))</f>
        <v>Lantai 1 [Kamar Belakang]</v>
      </c>
      <c r="G437" s="67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266"/>
        <v>Lantai 1</v>
      </c>
      <c r="I437" s="83" t="str">
        <f ca="1" t="shared" si="267"/>
        <v>CLEANING SERVICE</v>
      </c>
      <c r="J437" s="83" t="str">
        <f ca="1" t="array" ref="J437">IFERROR(INDEX(MASTER!B:B,MATCH(G437,MASTER!A:A,0))/100," ")</f>
        <v> </v>
      </c>
      <c r="K437" s="67">
        <f ca="1" t="shared" si="268"/>
        <v>0</v>
      </c>
      <c r="L437" s="67" t="str">
        <f ca="1" t="shared" si="269"/>
        <v>1900 - WEEK 00</v>
      </c>
      <c r="M437" s="67" t="str">
        <f ca="1" t="shared" si="270"/>
        <v>1900 - MONTH 01</v>
      </c>
      <c r="N437" s="83" t="str">
        <f ca="1" t="shared" ref="N437:O437" si="451">IFERROR(AVERAGEIF(L:L,L437,$J:$J)," ")</f>
        <v> </v>
      </c>
      <c r="O437" s="83" t="str">
        <f ca="1" t="shared" si="451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2">
        <f ca="1" t="shared" si="265"/>
        <v>6</v>
      </c>
      <c r="F438" s="67" t="str">
        <f ca="1">IF(ISBLANK(A438)," ",INDIRECT(ADDRESS(1,5+MOD(ROW()-2,COUNTA('Form Responses 1'!$1:$1)-4),,TRUE,"Form Responses 1")))</f>
        <v>Lantai 1 [Ruang Tamu]</v>
      </c>
      <c r="G438" s="67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266"/>
        <v>Lantai 1</v>
      </c>
      <c r="I438" s="83" t="str">
        <f ca="1" t="shared" si="267"/>
        <v>CLEANING SERVICE</v>
      </c>
      <c r="J438" s="83" t="str">
        <f ca="1" t="array" ref="J438">IFERROR(INDEX(MASTER!B:B,MATCH(G438,MASTER!A:A,0))/100," ")</f>
        <v> </v>
      </c>
      <c r="K438" s="67">
        <f ca="1" t="shared" si="268"/>
        <v>0</v>
      </c>
      <c r="L438" s="67" t="str">
        <f ca="1" t="shared" si="269"/>
        <v>1900 - WEEK 00</v>
      </c>
      <c r="M438" s="67" t="str">
        <f ca="1" t="shared" si="270"/>
        <v>1900 - MONTH 01</v>
      </c>
      <c r="N438" s="83" t="str">
        <f ca="1" t="shared" ref="N438:O438" si="452">IFERROR(AVERAGEIF(L:L,L438,$J:$J)," ")</f>
        <v> </v>
      </c>
      <c r="O438" s="83" t="str">
        <f ca="1" t="shared" si="452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2">
        <f ca="1" t="shared" si="265"/>
        <v>6</v>
      </c>
      <c r="F439" s="67" t="str">
        <f ca="1">IF(ISBLANK(A439)," ",INDIRECT(ADDRESS(1,5+MOD(ROW()-2,COUNTA('Form Responses 1'!$1:$1)-4),,TRUE,"Form Responses 1")))</f>
        <v>Lantai 1 [Toilet Pria / Wanita]</v>
      </c>
      <c r="G439" s="67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266"/>
        <v>Lantai 1</v>
      </c>
      <c r="I439" s="83" t="str">
        <f ca="1" t="shared" si="267"/>
        <v>CLEANING SERVICE</v>
      </c>
      <c r="J439" s="83" t="str">
        <f ca="1" t="array" ref="J439">IFERROR(INDEX(MASTER!B:B,MATCH(G439,MASTER!A:A,0))/100," ")</f>
        <v> </v>
      </c>
      <c r="K439" s="67">
        <f ca="1" t="shared" si="268"/>
        <v>0</v>
      </c>
      <c r="L439" s="67" t="str">
        <f ca="1" t="shared" si="269"/>
        <v>1900 - WEEK 00</v>
      </c>
      <c r="M439" s="67" t="str">
        <f ca="1" t="shared" si="270"/>
        <v>1900 - MONTH 01</v>
      </c>
      <c r="N439" s="83" t="str">
        <f ca="1" t="shared" ref="N439:O439" si="453">IFERROR(AVERAGEIF(L:L,L439,$J:$J)," ")</f>
        <v> </v>
      </c>
      <c r="O439" s="83" t="str">
        <f ca="1" t="shared" si="453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2">
        <f ca="1" t="shared" si="265"/>
        <v>6</v>
      </c>
      <c r="F440" s="67" t="str">
        <f ca="1">IF(ISBLANK(A440)," ",INDIRECT(ADDRESS(1,5+MOD(ROW()-2,COUNTA('Form Responses 1'!$1:$1)-4),,TRUE,"Form Responses 1")))</f>
        <v>Halaman [Taman ]</v>
      </c>
      <c r="G440" s="67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266"/>
        <v>Halaman</v>
      </c>
      <c r="I440" s="83" t="str">
        <f ca="1" t="shared" si="267"/>
        <v>CLEANING SERVICE</v>
      </c>
      <c r="J440" s="83" t="str">
        <f ca="1" t="array" ref="J440">IFERROR(INDEX(MASTER!B:B,MATCH(G440,MASTER!A:A,0))/100," ")</f>
        <v> </v>
      </c>
      <c r="K440" s="67">
        <f ca="1" t="shared" si="268"/>
        <v>0</v>
      </c>
      <c r="L440" s="67" t="str">
        <f ca="1" t="shared" si="269"/>
        <v>1900 - WEEK 00</v>
      </c>
      <c r="M440" s="67" t="str">
        <f ca="1" t="shared" si="270"/>
        <v>1900 - MONTH 01</v>
      </c>
      <c r="N440" s="83" t="str">
        <f ca="1" t="shared" ref="N440:O440" si="454">IFERROR(AVERAGEIF(L:L,L440,$J:$J)," ")</f>
        <v> </v>
      </c>
      <c r="O440" s="83" t="str">
        <f ca="1" t="shared" si="454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2">
        <f ca="1" t="shared" si="265"/>
        <v>6</v>
      </c>
      <c r="F441" s="67" t="str">
        <f ca="1">IF(ISBLANK(A441)," ",INDIRECT(ADDRESS(1,5+MOD(ROW()-2,COUNTA('Form Responses 1'!$1:$1)-4),,TRUE,"Form Responses 1")))</f>
        <v>Halaman [Halaman Utama Depan]</v>
      </c>
      <c r="G441" s="67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266"/>
        <v>Halaman</v>
      </c>
      <c r="I441" s="83" t="str">
        <f ca="1" t="shared" si="267"/>
        <v>CLEANING SERVICE</v>
      </c>
      <c r="J441" s="83" t="str">
        <f ca="1" t="array" ref="J441">IFERROR(INDEX(MASTER!B:B,MATCH(G441,MASTER!A:A,0))/100," ")</f>
        <v> </v>
      </c>
      <c r="K441" s="67">
        <f ca="1" t="shared" si="268"/>
        <v>0</v>
      </c>
      <c r="L441" s="67" t="str">
        <f ca="1" t="shared" si="269"/>
        <v>1900 - WEEK 00</v>
      </c>
      <c r="M441" s="67" t="str">
        <f ca="1" t="shared" si="270"/>
        <v>1900 - MONTH 01</v>
      </c>
      <c r="N441" s="83" t="str">
        <f ca="1" t="shared" ref="N441:O441" si="455">IFERROR(AVERAGEIF(L:L,L441,$J:$J)," ")</f>
        <v> </v>
      </c>
      <c r="O441" s="83" t="str">
        <f ca="1" t="shared" si="455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2">
        <f ca="1" t="shared" si="265"/>
        <v>6</v>
      </c>
      <c r="F442" s="67" t="str">
        <f ca="1">IF(ISBLANK(A442)," ",INDIRECT(ADDRESS(1,5+MOD(ROW()-2,COUNTA('Form Responses 1'!$1:$1)-4),,TRUE,"Form Responses 1")))</f>
        <v>Halaman [Halaman Samping Dan Belakang]</v>
      </c>
      <c r="G442" s="67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266"/>
        <v>Halaman</v>
      </c>
      <c r="I442" s="83" t="str">
        <f ca="1" t="shared" si="267"/>
        <v>CLEANING SERVICE</v>
      </c>
      <c r="J442" s="83" t="str">
        <f ca="1" t="array" ref="J442">IFERROR(INDEX(MASTER!B:B,MATCH(G442,MASTER!A:A,0))/100," ")</f>
        <v> </v>
      </c>
      <c r="K442" s="67">
        <f ca="1" t="shared" si="268"/>
        <v>0</v>
      </c>
      <c r="L442" s="67" t="str">
        <f ca="1" t="shared" si="269"/>
        <v>1900 - WEEK 00</v>
      </c>
      <c r="M442" s="67" t="str">
        <f ca="1" t="shared" si="270"/>
        <v>1900 - MONTH 01</v>
      </c>
      <c r="N442" s="83" t="str">
        <f ca="1" t="shared" ref="N442:O442" si="456">IFERROR(AVERAGEIF(L:L,L442,$J:$J)," ")</f>
        <v> </v>
      </c>
      <c r="O442" s="83" t="str">
        <f ca="1" t="shared" si="456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2">
        <f ca="1" t="shared" si="265"/>
        <v>6</v>
      </c>
      <c r="F443" s="67" t="str">
        <f ca="1">IF(ISBLANK(A443)," ",INDIRECT(ADDRESS(1,5+MOD(ROW()-2,COUNTA('Form Responses 1'!$1:$1)-4),,TRUE,"Form Responses 1")))</f>
        <v>Halaman [Tps]</v>
      </c>
      <c r="G443" s="67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266"/>
        <v>Halaman</v>
      </c>
      <c r="I443" s="83" t="str">
        <f ca="1" t="shared" si="267"/>
        <v>CLEANING SERVICE</v>
      </c>
      <c r="J443" s="83" t="str">
        <f ca="1" t="array" ref="J443">IFERROR(INDEX(MASTER!B:B,MATCH(G443,MASTER!A:A,0))/100," ")</f>
        <v> </v>
      </c>
      <c r="K443" s="67">
        <f ca="1" t="shared" si="268"/>
        <v>0</v>
      </c>
      <c r="L443" s="67" t="str">
        <f ca="1" t="shared" si="269"/>
        <v>1900 - WEEK 00</v>
      </c>
      <c r="M443" s="67" t="str">
        <f ca="1" t="shared" si="270"/>
        <v>1900 - MONTH 01</v>
      </c>
      <c r="N443" s="83" t="str">
        <f ca="1" t="shared" ref="N443:O443" si="457">IFERROR(AVERAGEIF(L:L,L443,$J:$J)," ")</f>
        <v> </v>
      </c>
      <c r="O443" s="83" t="str">
        <f ca="1" t="shared" si="457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2">
        <f ca="1" t="shared" si="265"/>
        <v>6</v>
      </c>
      <c r="F444" s="67" t="str">
        <f ca="1">IF(ISBLANK(A444)," ",INDIRECT(ADDRESS(1,5+MOD(ROW()-2,COUNTA('Form Responses 1'!$1:$1)-4),,TRUE,"Form Responses 1")))</f>
        <v>Wisma [Koridor ]</v>
      </c>
      <c r="G444" s="67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266"/>
        <v>Wisma</v>
      </c>
      <c r="I444" s="83" t="str">
        <f ca="1" t="shared" si="267"/>
        <v>CLEANING SERVICE</v>
      </c>
      <c r="J444" s="83" t="str">
        <f ca="1" t="array" ref="J444">IFERROR(INDEX(MASTER!B:B,MATCH(G444,MASTER!A:A,0))/100," ")</f>
        <v> </v>
      </c>
      <c r="K444" s="67">
        <f ca="1" t="shared" si="268"/>
        <v>0</v>
      </c>
      <c r="L444" s="67" t="str">
        <f ca="1" t="shared" si="269"/>
        <v>1900 - WEEK 00</v>
      </c>
      <c r="M444" s="67" t="str">
        <f ca="1" t="shared" si="270"/>
        <v>1900 - MONTH 01</v>
      </c>
      <c r="N444" s="83" t="str">
        <f ca="1" t="shared" ref="N444:O444" si="458">IFERROR(AVERAGEIF(L:L,L444,$J:$J)," ")</f>
        <v> </v>
      </c>
      <c r="O444" s="83" t="str">
        <f ca="1" t="shared" si="458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2">
        <f ca="1" t="shared" si="265"/>
        <v>6</v>
      </c>
      <c r="F445" s="67" t="str">
        <f ca="1">IF(ISBLANK(A445)," ",INDIRECT(ADDRESS(1,5+MOD(ROW()-2,COUNTA('Form Responses 1'!$1:$1)-4),,TRUE,"Form Responses 1")))</f>
        <v>Wisma [Ruang Rapat/Pendopo]</v>
      </c>
      <c r="G445" s="67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266"/>
        <v>Wisma</v>
      </c>
      <c r="I445" s="83" t="str">
        <f ca="1" t="shared" si="267"/>
        <v>CLEANING SERVICE</v>
      </c>
      <c r="J445" s="83" t="str">
        <f ca="1" t="array" ref="J445">IFERROR(INDEX(MASTER!B:B,MATCH(G445,MASTER!A:A,0))/100," ")</f>
        <v> </v>
      </c>
      <c r="K445" s="67">
        <f ca="1" t="shared" si="268"/>
        <v>0</v>
      </c>
      <c r="L445" s="67" t="str">
        <f ca="1" t="shared" si="269"/>
        <v>1900 - WEEK 00</v>
      </c>
      <c r="M445" s="67" t="str">
        <f ca="1" t="shared" si="270"/>
        <v>1900 - MONTH 01</v>
      </c>
      <c r="N445" s="83" t="str">
        <f ca="1" t="shared" ref="N445:O445" si="459">IFERROR(AVERAGEIF(L:L,L445,$J:$J)," ")</f>
        <v> </v>
      </c>
      <c r="O445" s="83" t="str">
        <f ca="1" t="shared" si="459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2">
        <f ca="1" t="shared" si="265"/>
        <v>6</v>
      </c>
      <c r="F446" s="67" t="str">
        <f ca="1">IF(ISBLANK(A446)," ",INDIRECT(ADDRESS(1,5+MOD(ROW()-2,COUNTA('Form Responses 1'!$1:$1)-4),,TRUE,"Form Responses 1")))</f>
        <v>Wisma [Gudang]</v>
      </c>
      <c r="G446" s="67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266"/>
        <v>Wisma</v>
      </c>
      <c r="I446" s="83" t="str">
        <f ca="1" t="shared" si="267"/>
        <v>CLEANING SERVICE</v>
      </c>
      <c r="J446" s="83" t="str">
        <f ca="1" t="array" ref="J446">IFERROR(INDEX(MASTER!B:B,MATCH(G446,MASTER!A:A,0))/100," ")</f>
        <v> </v>
      </c>
      <c r="K446" s="67">
        <f ca="1" t="shared" si="268"/>
        <v>0</v>
      </c>
      <c r="L446" s="67" t="str">
        <f ca="1" t="shared" si="269"/>
        <v>1900 - WEEK 00</v>
      </c>
      <c r="M446" s="67" t="str">
        <f ca="1" t="shared" si="270"/>
        <v>1900 - MONTH 01</v>
      </c>
      <c r="N446" s="83" t="str">
        <f ca="1" t="shared" ref="N446:O446" si="460">IFERROR(AVERAGEIF(L:L,L446,$J:$J)," ")</f>
        <v> </v>
      </c>
      <c r="O446" s="83" t="str">
        <f ca="1" t="shared" si="460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2">
        <f ca="1" t="shared" si="265"/>
        <v>6</v>
      </c>
      <c r="F447" s="67" t="str">
        <f ca="1">IF(ISBLANK(A447)," ",INDIRECT(ADDRESS(1,5+MOD(ROW()-2,COUNTA('Form Responses 1'!$1:$1)-4),,TRUE,"Form Responses 1")))</f>
        <v>Wisma [Ruang Genset]</v>
      </c>
      <c r="G447" s="67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266"/>
        <v>Wisma</v>
      </c>
      <c r="I447" s="83" t="str">
        <f ca="1" t="shared" si="267"/>
        <v>CLEANING SERVICE</v>
      </c>
      <c r="J447" s="83" t="str">
        <f ca="1" t="array" ref="J447">IFERROR(INDEX(MASTER!B:B,MATCH(G447,MASTER!A:A,0))/100," ")</f>
        <v> </v>
      </c>
      <c r="K447" s="67">
        <f ca="1" t="shared" si="268"/>
        <v>0</v>
      </c>
      <c r="L447" s="67" t="str">
        <f ca="1" t="shared" si="269"/>
        <v>1900 - WEEK 00</v>
      </c>
      <c r="M447" s="67" t="str">
        <f ca="1" t="shared" si="270"/>
        <v>1900 - MONTH 01</v>
      </c>
      <c r="N447" s="83" t="str">
        <f ca="1" t="shared" ref="N447:O447" si="461">IFERROR(AVERAGEIF(L:L,L447,$J:$J)," ")</f>
        <v> </v>
      </c>
      <c r="O447" s="83" t="str">
        <f ca="1" t="shared" si="461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2">
        <f ca="1" t="shared" si="265"/>
        <v>6</v>
      </c>
      <c r="F448" s="67" t="str">
        <f ca="1">IF(ISBLANK(A448)," ",INDIRECT(ADDRESS(1,5+MOD(ROW()-2,COUNTA('Form Responses 1'!$1:$1)-4),,TRUE,"Form Responses 1")))</f>
        <v>Wisma [Ruang Alat Meteorologi]</v>
      </c>
      <c r="G448" s="67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266"/>
        <v>Wisma</v>
      </c>
      <c r="I448" s="83" t="str">
        <f ca="1" t="shared" si="267"/>
        <v>CLEANING SERVICE</v>
      </c>
      <c r="J448" s="83" t="str">
        <f ca="1" t="array" ref="J448">IFERROR(INDEX(MASTER!B:B,MATCH(G448,MASTER!A:A,0))/100," ")</f>
        <v> </v>
      </c>
      <c r="K448" s="67">
        <f ca="1" t="shared" si="268"/>
        <v>0</v>
      </c>
      <c r="L448" s="67" t="str">
        <f ca="1" t="shared" si="269"/>
        <v>1900 - WEEK 00</v>
      </c>
      <c r="M448" s="67" t="str">
        <f ca="1" t="shared" si="270"/>
        <v>1900 - MONTH 01</v>
      </c>
      <c r="N448" s="83" t="str">
        <f ca="1" t="shared" ref="N448:O448" si="462">IFERROR(AVERAGEIF(L:L,L448,$J:$J)," ")</f>
        <v> </v>
      </c>
      <c r="O448" s="83" t="str">
        <f ca="1" t="shared" si="462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2">
        <f ca="1" t="shared" si="265"/>
        <v>6</v>
      </c>
      <c r="F449" s="67" t="str">
        <f ca="1">IF(ISBLANK(A449)," ",INDIRECT(ADDRESS(1,5+MOD(ROW()-2,COUNTA('Form Responses 1'!$1:$1)-4),,TRUE,"Form Responses 1")))</f>
        <v>Wisma [Ruang Kerja]</v>
      </c>
      <c r="G449" s="67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266"/>
        <v>Wisma</v>
      </c>
      <c r="I449" s="83" t="str">
        <f ca="1" t="shared" si="267"/>
        <v>CLEANING SERVICE</v>
      </c>
      <c r="J449" s="83" t="str">
        <f ca="1" t="array" ref="J449">IFERROR(INDEX(MASTER!B:B,MATCH(G449,MASTER!A:A,0))/100," ")</f>
        <v> </v>
      </c>
      <c r="K449" s="67">
        <f ca="1" t="shared" si="268"/>
        <v>0</v>
      </c>
      <c r="L449" s="67" t="str">
        <f ca="1" t="shared" si="269"/>
        <v>1900 - WEEK 00</v>
      </c>
      <c r="M449" s="67" t="str">
        <f ca="1" t="shared" si="270"/>
        <v>1900 - MONTH 01</v>
      </c>
      <c r="N449" s="83" t="str">
        <f ca="1" t="shared" ref="N449:O449" si="463">IFERROR(AVERAGEIF(L:L,L449,$J:$J)," ")</f>
        <v> </v>
      </c>
      <c r="O449" s="83" t="str">
        <f ca="1" t="shared" si="463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2">
        <f ca="1" t="shared" si="265"/>
        <v>6</v>
      </c>
      <c r="F450" s="67" t="str">
        <f ca="1">IF(ISBLANK(A450)," ",INDIRECT(ADDRESS(1,5+MOD(ROW()-2,COUNTA('Form Responses 1'!$1:$1)-4),,TRUE,"Form Responses 1")))</f>
        <v>Wisma [Pantry]</v>
      </c>
      <c r="G450" s="67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266"/>
        <v>Wisma</v>
      </c>
      <c r="I450" s="83" t="str">
        <f ca="1" t="shared" si="267"/>
        <v>CLEANING SERVICE</v>
      </c>
      <c r="J450" s="83" t="str">
        <f ca="1" t="array" ref="J450">IFERROR(INDEX(MASTER!B:B,MATCH(G450,MASTER!A:A,0))/100," ")</f>
        <v> </v>
      </c>
      <c r="K450" s="67">
        <f ca="1" t="shared" si="268"/>
        <v>0</v>
      </c>
      <c r="L450" s="67" t="str">
        <f ca="1" t="shared" si="269"/>
        <v>1900 - WEEK 00</v>
      </c>
      <c r="M450" s="67" t="str">
        <f ca="1" t="shared" si="270"/>
        <v>1900 - MONTH 01</v>
      </c>
      <c r="N450" s="83" t="str">
        <f ca="1" t="shared" ref="N450:O450" si="464">IFERROR(AVERAGEIF(L:L,L450,$J:$J)," ")</f>
        <v> </v>
      </c>
      <c r="O450" s="83" t="str">
        <f ca="1" t="shared" si="464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2">
        <f ca="1" t="shared" si="265"/>
        <v>6</v>
      </c>
      <c r="F451" s="67" t="str">
        <f ca="1">IF(ISBLANK(A451)," ",INDIRECT(ADDRESS(1,5+MOD(ROW()-2,COUNTA('Form Responses 1'!$1:$1)-4),,TRUE,"Form Responses 1")))</f>
        <v>Wisma [Musholla]</v>
      </c>
      <c r="G451" s="67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266"/>
        <v>Wisma</v>
      </c>
      <c r="I451" s="83" t="str">
        <f ca="1" t="shared" si="267"/>
        <v>CLEANING SERVICE</v>
      </c>
      <c r="J451" s="83" t="str">
        <f ca="1" t="array" ref="J451">IFERROR(INDEX(MASTER!B:B,MATCH(G451,MASTER!A:A,0))/100," ")</f>
        <v> </v>
      </c>
      <c r="K451" s="67">
        <f ca="1" t="shared" si="268"/>
        <v>0</v>
      </c>
      <c r="L451" s="67" t="str">
        <f ca="1" t="shared" si="269"/>
        <v>1900 - WEEK 00</v>
      </c>
      <c r="M451" s="67" t="str">
        <f ca="1" t="shared" si="270"/>
        <v>1900 - MONTH 01</v>
      </c>
      <c r="N451" s="83" t="str">
        <f ca="1" t="shared" ref="N451:O451" si="465">IFERROR(AVERAGEIF(L:L,L451,$J:$J)," ")</f>
        <v> </v>
      </c>
      <c r="O451" s="83" t="str">
        <f ca="1" t="shared" si="465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2">
        <f ca="1" t="shared" si="265"/>
        <v>6</v>
      </c>
      <c r="F452" s="67" t="str">
        <f ca="1">IF(ISBLANK(A452)," ",INDIRECT(ADDRESS(1,5+MOD(ROW()-2,COUNTA('Form Responses 1'!$1:$1)-4),,TRUE,"Form Responses 1")))</f>
        <v>Wisma [Toilet Pria / Wanita]</v>
      </c>
      <c r="G452" s="67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266"/>
        <v>Wisma</v>
      </c>
      <c r="I452" s="83" t="str">
        <f ca="1" t="shared" si="267"/>
        <v>CLEANING SERVICE</v>
      </c>
      <c r="J452" s="83" t="str">
        <f ca="1" t="array" ref="J452">IFERROR(INDEX(MASTER!B:B,MATCH(G452,MASTER!A:A,0))/100," ")</f>
        <v> </v>
      </c>
      <c r="K452" s="67">
        <f ca="1" t="shared" si="268"/>
        <v>0</v>
      </c>
      <c r="L452" s="67" t="str">
        <f ca="1" t="shared" si="269"/>
        <v>1900 - WEEK 00</v>
      </c>
      <c r="M452" s="67" t="str">
        <f ca="1" t="shared" si="270"/>
        <v>1900 - MONTH 01</v>
      </c>
      <c r="N452" s="83" t="str">
        <f ca="1" t="shared" ref="N452:O452" si="466">IFERROR(AVERAGEIF(L:L,L452,$J:$J)," ")</f>
        <v> </v>
      </c>
      <c r="O452" s="83" t="str">
        <f ca="1" t="shared" si="466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2">
        <f ca="1" t="shared" si="265"/>
        <v>6</v>
      </c>
      <c r="F453" s="67" t="str">
        <f ca="1">IF(ISBLANK(A453)," ",INDIRECT(ADDRESS(1,5+MOD(ROW()-2,COUNTA('Form Responses 1'!$1:$1)-4),,TRUE,"Form Responses 1")))</f>
        <v>Halaman Wisma [Taman ]</v>
      </c>
      <c r="G453" s="67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266"/>
        <v>Halaman Wisma</v>
      </c>
      <c r="I453" s="83" t="str">
        <f ca="1" t="shared" si="267"/>
        <v>CLEANING SERVICE</v>
      </c>
      <c r="J453" s="83" t="str">
        <f ca="1" t="array" ref="J453">IFERROR(INDEX(MASTER!B:B,MATCH(G453,MASTER!A:A,0))/100," ")</f>
        <v> </v>
      </c>
      <c r="K453" s="67">
        <f ca="1" t="shared" si="268"/>
        <v>0</v>
      </c>
      <c r="L453" s="67" t="str">
        <f ca="1" t="shared" si="269"/>
        <v>1900 - WEEK 00</v>
      </c>
      <c r="M453" s="67" t="str">
        <f ca="1" t="shared" si="270"/>
        <v>1900 - MONTH 01</v>
      </c>
      <c r="N453" s="83" t="str">
        <f ca="1" t="shared" ref="N453:O453" si="467">IFERROR(AVERAGEIF(L:L,L453,$J:$J)," ")</f>
        <v> </v>
      </c>
      <c r="O453" s="83" t="str">
        <f ca="1" t="shared" si="467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2">
        <f ca="1" t="shared" si="265"/>
        <v>6</v>
      </c>
      <c r="F454" s="67" t="str">
        <f ca="1">IF(ISBLANK(A454)," ",INDIRECT(ADDRESS(1,5+MOD(ROW()-2,COUNTA('Form Responses 1'!$1:$1)-4),,TRUE,"Form Responses 1")))</f>
        <v>Halaman Wisma [Pos Satpam]</v>
      </c>
      <c r="G454" s="67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266"/>
        <v>Halaman Wisma</v>
      </c>
      <c r="I454" s="83" t="str">
        <f ca="1" t="shared" si="267"/>
        <v>CLEANING SERVICE</v>
      </c>
      <c r="J454" s="83" t="str">
        <f ca="1" t="array" ref="J454">IFERROR(INDEX(MASTER!B:B,MATCH(G454,MASTER!A:A,0))/100," ")</f>
        <v> </v>
      </c>
      <c r="K454" s="67">
        <f ca="1" t="shared" si="268"/>
        <v>0</v>
      </c>
      <c r="L454" s="67" t="str">
        <f ca="1" t="shared" si="269"/>
        <v>1900 - WEEK 00</v>
      </c>
      <c r="M454" s="67" t="str">
        <f ca="1" t="shared" si="270"/>
        <v>1900 - MONTH 01</v>
      </c>
      <c r="N454" s="83" t="str">
        <f ca="1" t="shared" ref="N454:O454" si="468">IFERROR(AVERAGEIF(L:L,L454,$J:$J)," ")</f>
        <v> </v>
      </c>
      <c r="O454" s="83" t="str">
        <f ca="1" t="shared" si="468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2">
        <f ca="1" t="shared" si="265"/>
        <v>6</v>
      </c>
      <c r="F455" s="67" t="str">
        <f ca="1">IF(ISBLANK(A455)," ",INDIRECT(ADDRESS(1,5+MOD(ROW()-2,COUNTA('Form Responses 1'!$1:$1)-4),,TRUE,"Form Responses 1")))</f>
        <v>Halaman Wisma [Halaman Utama Depan]</v>
      </c>
      <c r="G455" s="67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266"/>
        <v>Halaman Wisma</v>
      </c>
      <c r="I455" s="83" t="str">
        <f ca="1" t="shared" si="267"/>
        <v>CLEANING SERVICE</v>
      </c>
      <c r="J455" s="83" t="str">
        <f ca="1" t="array" ref="J455">IFERROR(INDEX(MASTER!B:B,MATCH(G455,MASTER!A:A,0))/100," ")</f>
        <v> </v>
      </c>
      <c r="K455" s="67">
        <f ca="1" t="shared" si="268"/>
        <v>0</v>
      </c>
      <c r="L455" s="67" t="str">
        <f ca="1" t="shared" si="269"/>
        <v>1900 - WEEK 00</v>
      </c>
      <c r="M455" s="67" t="str">
        <f ca="1" t="shared" si="270"/>
        <v>1900 - MONTH 01</v>
      </c>
      <c r="N455" s="83" t="str">
        <f ca="1" t="shared" ref="N455:O455" si="469">IFERROR(AVERAGEIF(L:L,L455,$J:$J)," ")</f>
        <v> </v>
      </c>
      <c r="O455" s="83" t="str">
        <f ca="1" t="shared" si="469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2">
        <f ca="1" t="shared" si="265"/>
        <v>6</v>
      </c>
      <c r="F456" s="67" t="str">
        <f ca="1">IF(ISBLANK(A456)," ",INDIRECT(ADDRESS(1,5+MOD(ROW()-2,COUNTA('Form Responses 1'!$1:$1)-4),,TRUE,"Form Responses 1")))</f>
        <v>Halaman Wisma [Halaman Samping Dan Belakang]</v>
      </c>
      <c r="G456" s="67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266"/>
        <v>Halaman Wisma</v>
      </c>
      <c r="I456" s="83" t="str">
        <f ca="1" t="shared" si="267"/>
        <v>CLEANING SERVICE</v>
      </c>
      <c r="J456" s="83" t="str">
        <f ca="1" t="array" ref="J456">IFERROR(INDEX(MASTER!B:B,MATCH(G456,MASTER!A:A,0))/100," ")</f>
        <v> </v>
      </c>
      <c r="K456" s="67">
        <f ca="1" t="shared" si="268"/>
        <v>0</v>
      </c>
      <c r="L456" s="67" t="str">
        <f ca="1" t="shared" si="269"/>
        <v>1900 - WEEK 00</v>
      </c>
      <c r="M456" s="67" t="str">
        <f ca="1" t="shared" si="270"/>
        <v>1900 - MONTH 01</v>
      </c>
      <c r="N456" s="83" t="str">
        <f ca="1" t="shared" ref="N456:O456" si="470">IFERROR(AVERAGEIF(L:L,L456,$J:$J)," ")</f>
        <v> </v>
      </c>
      <c r="O456" s="83" t="str">
        <f ca="1" t="shared" si="470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2">
        <f ca="1" t="shared" si="265"/>
        <v>6</v>
      </c>
      <c r="F457" s="67" t="str">
        <f ca="1">IF(ISBLANK(A457)," ",INDIRECT(ADDRESS(1,5+MOD(ROW()-2,COUNTA('Form Responses 1'!$1:$1)-4),,TRUE,"Form Responses 1")))</f>
        <v>Halaman Wisma [Tps]</v>
      </c>
      <c r="G457" s="67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266"/>
        <v>Halaman Wisma</v>
      </c>
      <c r="I457" s="83" t="str">
        <f ca="1" t="shared" si="267"/>
        <v>CLEANING SERVICE</v>
      </c>
      <c r="J457" s="83" t="str">
        <f ca="1" t="array" ref="J457">IFERROR(INDEX(MASTER!B:B,MATCH(G457,MASTER!A:A,0))/100," ")</f>
        <v> </v>
      </c>
      <c r="K457" s="67">
        <f ca="1" t="shared" si="268"/>
        <v>0</v>
      </c>
      <c r="L457" s="67" t="str">
        <f ca="1" t="shared" si="269"/>
        <v>1900 - WEEK 00</v>
      </c>
      <c r="M457" s="67" t="str">
        <f ca="1" t="shared" si="270"/>
        <v>1900 - MONTH 01</v>
      </c>
      <c r="N457" s="83" t="str">
        <f ca="1" t="shared" ref="N457:O457" si="471">IFERROR(AVERAGEIF(L:L,L457,$J:$J)," ")</f>
        <v> </v>
      </c>
      <c r="O457" s="83" t="str">
        <f ca="1" t="shared" si="471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2">
        <f ca="1" t="shared" si="265"/>
        <v>6</v>
      </c>
      <c r="F458" s="67" t="str">
        <f ca="1">IF(ISBLANK(A458)," ",INDIRECT(ADDRESS(1,5+MOD(ROW()-2,COUNTA('Form Responses 1'!$1:$1)-4),,TRUE,"Form Responses 1")))</f>
        <v>Security [Security Functions]</v>
      </c>
      <c r="G458" s="67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266"/>
        <v>Security</v>
      </c>
      <c r="I458" s="83" t="str">
        <f ca="1" t="shared" si="267"/>
        <v>SECURITY SERVICE</v>
      </c>
      <c r="J458" s="83" t="str">
        <f ca="1" t="array" ref="J458">IFERROR(INDEX(MASTER!B:B,MATCH(G458,MASTER!A:A,0))/100," ")</f>
        <v> </v>
      </c>
      <c r="K458" s="67">
        <f ca="1" t="shared" si="268"/>
        <v>0</v>
      </c>
      <c r="L458" s="67" t="str">
        <f ca="1" t="shared" si="269"/>
        <v>1900 - WEEK 00</v>
      </c>
      <c r="M458" s="67" t="str">
        <f ca="1" t="shared" si="270"/>
        <v>1900 - MONTH 01</v>
      </c>
      <c r="N458" s="83" t="str">
        <f ca="1" t="shared" ref="N458:O458" si="472">IFERROR(AVERAGEIF(L:L,L458,$J:$J)," ")</f>
        <v> </v>
      </c>
      <c r="O458" s="83" t="str">
        <f ca="1" t="shared" si="472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2">
        <f ca="1" t="shared" si="265"/>
        <v>6</v>
      </c>
      <c r="F459" s="67" t="str">
        <f ca="1">IF(ISBLANK(A459)," ",INDIRECT(ADDRESS(1,5+MOD(ROW()-2,COUNTA('Form Responses 1'!$1:$1)-4),,TRUE,"Form Responses 1")))</f>
        <v>Lantai 1 [Pantry ]</v>
      </c>
      <c r="G459" s="67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266"/>
        <v>Lantai 1</v>
      </c>
      <c r="I459" s="83" t="str">
        <f ca="1" t="shared" si="267"/>
        <v>CLEANING SERVICE</v>
      </c>
      <c r="J459" s="83" t="str">
        <f ca="1" t="array" ref="J459">IFERROR(INDEX(MASTER!B:B,MATCH(G459,MASTER!A:A,0))/100," ")</f>
        <v> </v>
      </c>
      <c r="K459" s="67">
        <f ca="1" t="shared" si="268"/>
        <v>0</v>
      </c>
      <c r="L459" s="67" t="str">
        <f ca="1" t="shared" si="269"/>
        <v>1900 - WEEK 00</v>
      </c>
      <c r="M459" s="67" t="str">
        <f ca="1" t="shared" si="270"/>
        <v>1900 - MONTH 01</v>
      </c>
      <c r="N459" s="83" t="str">
        <f ca="1" t="shared" ref="N459:O459" si="473">IFERROR(AVERAGEIF(L:L,L459,$J:$J)," ")</f>
        <v> </v>
      </c>
      <c r="O459" s="83" t="str">
        <f ca="1" t="shared" si="473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2">
        <f ca="1" t="shared" si="265"/>
        <v>6</v>
      </c>
      <c r="F460" s="67" t="str">
        <f ca="1">IF(ISBLANK(A460)," ",INDIRECT(ADDRESS(1,5+MOD(ROW()-2,COUNTA('Form Responses 1'!$1:$1)-4),,TRUE,"Form Responses 1")))</f>
        <v>Lantai 1 [Kamar Depan]</v>
      </c>
      <c r="G460" s="67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266"/>
        <v>Lantai 1</v>
      </c>
      <c r="I460" s="83" t="str">
        <f ca="1" t="shared" si="267"/>
        <v>CLEANING SERVICE</v>
      </c>
      <c r="J460" s="83" t="str">
        <f ca="1" t="array" ref="J460">IFERROR(INDEX(MASTER!B:B,MATCH(G460,MASTER!A:A,0))/100," ")</f>
        <v> </v>
      </c>
      <c r="K460" s="67">
        <f ca="1" t="shared" si="268"/>
        <v>0</v>
      </c>
      <c r="L460" s="67" t="str">
        <f ca="1" t="shared" si="269"/>
        <v>1900 - WEEK 00</v>
      </c>
      <c r="M460" s="67" t="str">
        <f ca="1" t="shared" si="270"/>
        <v>1900 - MONTH 01</v>
      </c>
      <c r="N460" s="83" t="str">
        <f ca="1" t="shared" ref="N460:O460" si="474">IFERROR(AVERAGEIF(L:L,L460,$J:$J)," ")</f>
        <v> </v>
      </c>
      <c r="O460" s="83" t="str">
        <f ca="1" t="shared" si="474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2">
        <f ca="1" t="shared" si="265"/>
        <v>6</v>
      </c>
      <c r="F461" s="67" t="str">
        <f ca="1">IF(ISBLANK(A461)," ",INDIRECT(ADDRESS(1,5+MOD(ROW()-2,COUNTA('Form Responses 1'!$1:$1)-4),,TRUE,"Form Responses 1")))</f>
        <v>Lantai 1 [Kamar Belakang]</v>
      </c>
      <c r="G461" s="67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266"/>
        <v>Lantai 1</v>
      </c>
      <c r="I461" s="83" t="str">
        <f ca="1" t="shared" si="267"/>
        <v>CLEANING SERVICE</v>
      </c>
      <c r="J461" s="83" t="str">
        <f ca="1" t="array" ref="J461">IFERROR(INDEX(MASTER!B:B,MATCH(G461,MASTER!A:A,0))/100," ")</f>
        <v> </v>
      </c>
      <c r="K461" s="67">
        <f ca="1" t="shared" si="268"/>
        <v>0</v>
      </c>
      <c r="L461" s="67" t="str">
        <f ca="1" t="shared" si="269"/>
        <v>1900 - WEEK 00</v>
      </c>
      <c r="M461" s="67" t="str">
        <f ca="1" t="shared" si="270"/>
        <v>1900 - MONTH 01</v>
      </c>
      <c r="N461" s="83" t="str">
        <f ca="1" t="shared" ref="N461:O461" si="475">IFERROR(AVERAGEIF(L:L,L461,$J:$J)," ")</f>
        <v> </v>
      </c>
      <c r="O461" s="83" t="str">
        <f ca="1" t="shared" si="475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2">
        <f ca="1" t="shared" si="265"/>
        <v>6</v>
      </c>
      <c r="F462" s="67" t="str">
        <f ca="1">IF(ISBLANK(A462)," ",INDIRECT(ADDRESS(1,5+MOD(ROW()-2,COUNTA('Form Responses 1'!$1:$1)-4),,TRUE,"Form Responses 1")))</f>
        <v>Lantai 1 [Ruang Tamu]</v>
      </c>
      <c r="G462" s="67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266"/>
        <v>Lantai 1</v>
      </c>
      <c r="I462" s="83" t="str">
        <f ca="1" t="shared" si="267"/>
        <v>CLEANING SERVICE</v>
      </c>
      <c r="J462" s="83" t="str">
        <f ca="1" t="array" ref="J462">IFERROR(INDEX(MASTER!B:B,MATCH(G462,MASTER!A:A,0))/100," ")</f>
        <v> </v>
      </c>
      <c r="K462" s="67">
        <f ca="1" t="shared" si="268"/>
        <v>0</v>
      </c>
      <c r="L462" s="67" t="str">
        <f ca="1" t="shared" si="269"/>
        <v>1900 - WEEK 00</v>
      </c>
      <c r="M462" s="67" t="str">
        <f ca="1" t="shared" si="270"/>
        <v>1900 - MONTH 01</v>
      </c>
      <c r="N462" s="83" t="str">
        <f ca="1" t="shared" ref="N462:O462" si="476">IFERROR(AVERAGEIF(L:L,L462,$J:$J)," ")</f>
        <v> </v>
      </c>
      <c r="O462" s="83" t="str">
        <f ca="1" t="shared" si="476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2">
        <f ca="1" t="shared" si="265"/>
        <v>6</v>
      </c>
      <c r="F463" s="67" t="str">
        <f ca="1">IF(ISBLANK(A463)," ",INDIRECT(ADDRESS(1,5+MOD(ROW()-2,COUNTA('Form Responses 1'!$1:$1)-4),,TRUE,"Form Responses 1")))</f>
        <v>Lantai 1 [Toilet Pria / Wanita]</v>
      </c>
      <c r="G463" s="67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266"/>
        <v>Lantai 1</v>
      </c>
      <c r="I463" s="83" t="str">
        <f ca="1" t="shared" si="267"/>
        <v>CLEANING SERVICE</v>
      </c>
      <c r="J463" s="83" t="str">
        <f ca="1" t="array" ref="J463">IFERROR(INDEX(MASTER!B:B,MATCH(G463,MASTER!A:A,0))/100," ")</f>
        <v> </v>
      </c>
      <c r="K463" s="67">
        <f ca="1" t="shared" si="268"/>
        <v>0</v>
      </c>
      <c r="L463" s="67" t="str">
        <f ca="1" t="shared" si="269"/>
        <v>1900 - WEEK 00</v>
      </c>
      <c r="M463" s="67" t="str">
        <f ca="1" t="shared" si="270"/>
        <v>1900 - MONTH 01</v>
      </c>
      <c r="N463" s="83" t="str">
        <f ca="1" t="shared" ref="N463:O463" si="477">IFERROR(AVERAGEIF(L:L,L463,$J:$J)," ")</f>
        <v> </v>
      </c>
      <c r="O463" s="83" t="str">
        <f ca="1" t="shared" si="477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2">
        <f ca="1" t="shared" si="265"/>
        <v>6</v>
      </c>
      <c r="F464" s="67" t="str">
        <f ca="1">IF(ISBLANK(A464)," ",INDIRECT(ADDRESS(1,5+MOD(ROW()-2,COUNTA('Form Responses 1'!$1:$1)-4),,TRUE,"Form Responses 1")))</f>
        <v>Halaman [Taman ]</v>
      </c>
      <c r="G464" s="67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266"/>
        <v>Halaman</v>
      </c>
      <c r="I464" s="83" t="str">
        <f ca="1" t="shared" si="267"/>
        <v>CLEANING SERVICE</v>
      </c>
      <c r="J464" s="83" t="str">
        <f ca="1" t="array" ref="J464">IFERROR(INDEX(MASTER!B:B,MATCH(G464,MASTER!A:A,0))/100," ")</f>
        <v> </v>
      </c>
      <c r="K464" s="67">
        <f ca="1" t="shared" si="268"/>
        <v>0</v>
      </c>
      <c r="L464" s="67" t="str">
        <f ca="1" t="shared" si="269"/>
        <v>1900 - WEEK 00</v>
      </c>
      <c r="M464" s="67" t="str">
        <f ca="1" t="shared" si="270"/>
        <v>1900 - MONTH 01</v>
      </c>
      <c r="N464" s="83" t="str">
        <f ca="1" t="shared" ref="N464:O464" si="478">IFERROR(AVERAGEIF(L:L,L464,$J:$J)," ")</f>
        <v> </v>
      </c>
      <c r="O464" s="83" t="str">
        <f ca="1" t="shared" si="478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2">
        <f ca="1" t="shared" si="265"/>
        <v>6</v>
      </c>
      <c r="F465" s="67" t="str">
        <f ca="1">IF(ISBLANK(A465)," ",INDIRECT(ADDRESS(1,5+MOD(ROW()-2,COUNTA('Form Responses 1'!$1:$1)-4),,TRUE,"Form Responses 1")))</f>
        <v>Halaman [Halaman Utama Depan]</v>
      </c>
      <c r="G465" s="67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266"/>
        <v>Halaman</v>
      </c>
      <c r="I465" s="83" t="str">
        <f ca="1" t="shared" si="267"/>
        <v>CLEANING SERVICE</v>
      </c>
      <c r="J465" s="83" t="str">
        <f ca="1" t="array" ref="J465">IFERROR(INDEX(MASTER!B:B,MATCH(G465,MASTER!A:A,0))/100," ")</f>
        <v> </v>
      </c>
      <c r="K465" s="67">
        <f ca="1" t="shared" si="268"/>
        <v>0</v>
      </c>
      <c r="L465" s="67" t="str">
        <f ca="1" t="shared" si="269"/>
        <v>1900 - WEEK 00</v>
      </c>
      <c r="M465" s="67" t="str">
        <f ca="1" t="shared" si="270"/>
        <v>1900 - MONTH 01</v>
      </c>
      <c r="N465" s="83" t="str">
        <f ca="1" t="shared" ref="N465:O465" si="479">IFERROR(AVERAGEIF(L:L,L465,$J:$J)," ")</f>
        <v> </v>
      </c>
      <c r="O465" s="83" t="str">
        <f ca="1" t="shared" si="479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2">
        <f ca="1" t="shared" si="265"/>
        <v>6</v>
      </c>
      <c r="F466" s="67" t="str">
        <f ca="1">IF(ISBLANK(A466)," ",INDIRECT(ADDRESS(1,5+MOD(ROW()-2,COUNTA('Form Responses 1'!$1:$1)-4),,TRUE,"Form Responses 1")))</f>
        <v>Halaman [Halaman Samping Dan Belakang]</v>
      </c>
      <c r="G466" s="67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266"/>
        <v>Halaman</v>
      </c>
      <c r="I466" s="83" t="str">
        <f ca="1" t="shared" si="267"/>
        <v>CLEANING SERVICE</v>
      </c>
      <c r="J466" s="83" t="str">
        <f ca="1" t="array" ref="J466">IFERROR(INDEX(MASTER!B:B,MATCH(G466,MASTER!A:A,0))/100," ")</f>
        <v> </v>
      </c>
      <c r="K466" s="67">
        <f ca="1" t="shared" si="268"/>
        <v>0</v>
      </c>
      <c r="L466" s="67" t="str">
        <f ca="1" t="shared" si="269"/>
        <v>1900 - WEEK 00</v>
      </c>
      <c r="M466" s="67" t="str">
        <f ca="1" t="shared" si="270"/>
        <v>1900 - MONTH 01</v>
      </c>
      <c r="N466" s="83" t="str">
        <f ca="1" t="shared" ref="N466:O466" si="480">IFERROR(AVERAGEIF(L:L,L466,$J:$J)," ")</f>
        <v> </v>
      </c>
      <c r="O466" s="83" t="str">
        <f ca="1" t="shared" si="480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2">
        <f ca="1" t="shared" si="265"/>
        <v>6</v>
      </c>
      <c r="F467" s="67" t="str">
        <f ca="1">IF(ISBLANK(A467)," ",INDIRECT(ADDRESS(1,5+MOD(ROW()-2,COUNTA('Form Responses 1'!$1:$1)-4),,TRUE,"Form Responses 1")))</f>
        <v>Halaman [Tps]</v>
      </c>
      <c r="G467" s="67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266"/>
        <v>Halaman</v>
      </c>
      <c r="I467" s="83" t="str">
        <f ca="1" t="shared" si="267"/>
        <v>CLEANING SERVICE</v>
      </c>
      <c r="J467" s="83" t="str">
        <f ca="1" t="array" ref="J467">IFERROR(INDEX(MASTER!B:B,MATCH(G467,MASTER!A:A,0))/100," ")</f>
        <v> </v>
      </c>
      <c r="K467" s="67">
        <f ca="1" t="shared" si="268"/>
        <v>0</v>
      </c>
      <c r="L467" s="67" t="str">
        <f ca="1" t="shared" si="269"/>
        <v>1900 - WEEK 00</v>
      </c>
      <c r="M467" s="67" t="str">
        <f ca="1" t="shared" si="270"/>
        <v>1900 - MONTH 01</v>
      </c>
      <c r="N467" s="83" t="str">
        <f ca="1" t="shared" ref="N467:O467" si="481">IFERROR(AVERAGEIF(L:L,L467,$J:$J)," ")</f>
        <v> </v>
      </c>
      <c r="O467" s="83" t="str">
        <f ca="1" t="shared" si="481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2">
        <f ca="1" t="shared" si="265"/>
        <v>6</v>
      </c>
      <c r="F468" s="67" t="str">
        <f ca="1">IF(ISBLANK(A468)," ",INDIRECT(ADDRESS(1,5+MOD(ROW()-2,COUNTA('Form Responses 1'!$1:$1)-4),,TRUE,"Form Responses 1")))</f>
        <v>Wisma [Koridor ]</v>
      </c>
      <c r="G468" s="67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266"/>
        <v>Wisma</v>
      </c>
      <c r="I468" s="83" t="str">
        <f ca="1" t="shared" si="267"/>
        <v>CLEANING SERVICE</v>
      </c>
      <c r="J468" s="83" t="str">
        <f ca="1" t="array" ref="J468">IFERROR(INDEX(MASTER!B:B,MATCH(G468,MASTER!A:A,0))/100," ")</f>
        <v> </v>
      </c>
      <c r="K468" s="67">
        <f ca="1" t="shared" si="268"/>
        <v>0</v>
      </c>
      <c r="L468" s="67" t="str">
        <f ca="1" t="shared" si="269"/>
        <v>1900 - WEEK 00</v>
      </c>
      <c r="M468" s="67" t="str">
        <f ca="1" t="shared" si="270"/>
        <v>1900 - MONTH 01</v>
      </c>
      <c r="N468" s="83" t="str">
        <f ca="1" t="shared" ref="N468:O468" si="482">IFERROR(AVERAGEIF(L:L,L468,$J:$J)," ")</f>
        <v> </v>
      </c>
      <c r="O468" s="83" t="str">
        <f ca="1" t="shared" si="482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2">
        <f ca="1" t="shared" si="265"/>
        <v>6</v>
      </c>
      <c r="F469" s="67" t="str">
        <f ca="1">IF(ISBLANK(A469)," ",INDIRECT(ADDRESS(1,5+MOD(ROW()-2,COUNTA('Form Responses 1'!$1:$1)-4),,TRUE,"Form Responses 1")))</f>
        <v>Wisma [Ruang Rapat/Pendopo]</v>
      </c>
      <c r="G469" s="67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266"/>
        <v>Wisma</v>
      </c>
      <c r="I469" s="83" t="str">
        <f ca="1" t="shared" si="267"/>
        <v>CLEANING SERVICE</v>
      </c>
      <c r="J469" s="83" t="str">
        <f ca="1" t="array" ref="J469">IFERROR(INDEX(MASTER!B:B,MATCH(G469,MASTER!A:A,0))/100," ")</f>
        <v> </v>
      </c>
      <c r="K469" s="67">
        <f ca="1" t="shared" si="268"/>
        <v>0</v>
      </c>
      <c r="L469" s="67" t="str">
        <f ca="1" t="shared" si="269"/>
        <v>1900 - WEEK 00</v>
      </c>
      <c r="M469" s="67" t="str">
        <f ca="1" t="shared" si="270"/>
        <v>1900 - MONTH 01</v>
      </c>
      <c r="N469" s="83" t="str">
        <f ca="1" t="shared" ref="N469:O469" si="483">IFERROR(AVERAGEIF(L:L,L469,$J:$J)," ")</f>
        <v> </v>
      </c>
      <c r="O469" s="83" t="str">
        <f ca="1" t="shared" si="483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2">
        <f ca="1" t="shared" si="265"/>
        <v>6</v>
      </c>
      <c r="F470" s="67" t="str">
        <f ca="1">IF(ISBLANK(A470)," ",INDIRECT(ADDRESS(1,5+MOD(ROW()-2,COUNTA('Form Responses 1'!$1:$1)-4),,TRUE,"Form Responses 1")))</f>
        <v>Wisma [Gudang]</v>
      </c>
      <c r="G470" s="67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266"/>
        <v>Wisma</v>
      </c>
      <c r="I470" s="83" t="str">
        <f ca="1" t="shared" si="267"/>
        <v>CLEANING SERVICE</v>
      </c>
      <c r="J470" s="83" t="str">
        <f ca="1" t="array" ref="J470">IFERROR(INDEX(MASTER!B:B,MATCH(G470,MASTER!A:A,0))/100," ")</f>
        <v> </v>
      </c>
      <c r="K470" s="67">
        <f ca="1" t="shared" si="268"/>
        <v>0</v>
      </c>
      <c r="L470" s="67" t="str">
        <f ca="1" t="shared" si="269"/>
        <v>1900 - WEEK 00</v>
      </c>
      <c r="M470" s="67" t="str">
        <f ca="1" t="shared" si="270"/>
        <v>1900 - MONTH 01</v>
      </c>
      <c r="N470" s="83" t="str">
        <f ca="1" t="shared" ref="N470:O470" si="484">IFERROR(AVERAGEIF(L:L,L470,$J:$J)," ")</f>
        <v> </v>
      </c>
      <c r="O470" s="83" t="str">
        <f ca="1" t="shared" si="484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2">
        <f ca="1" t="shared" si="265"/>
        <v>6</v>
      </c>
      <c r="F471" s="67" t="str">
        <f ca="1">IF(ISBLANK(A471)," ",INDIRECT(ADDRESS(1,5+MOD(ROW()-2,COUNTA('Form Responses 1'!$1:$1)-4),,TRUE,"Form Responses 1")))</f>
        <v>Wisma [Ruang Genset]</v>
      </c>
      <c r="G471" s="67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266"/>
        <v>Wisma</v>
      </c>
      <c r="I471" s="83" t="str">
        <f ca="1" t="shared" si="267"/>
        <v>CLEANING SERVICE</v>
      </c>
      <c r="J471" s="83" t="str">
        <f ca="1" t="array" ref="J471">IFERROR(INDEX(MASTER!B:B,MATCH(G471,MASTER!A:A,0))/100," ")</f>
        <v> </v>
      </c>
      <c r="K471" s="67">
        <f ca="1" t="shared" si="268"/>
        <v>0</v>
      </c>
      <c r="L471" s="67" t="str">
        <f ca="1" t="shared" si="269"/>
        <v>1900 - WEEK 00</v>
      </c>
      <c r="M471" s="67" t="str">
        <f ca="1" t="shared" si="270"/>
        <v>1900 - MONTH 01</v>
      </c>
      <c r="N471" s="83" t="str">
        <f ca="1" t="shared" ref="N471:O471" si="485">IFERROR(AVERAGEIF(L:L,L471,$J:$J)," ")</f>
        <v> </v>
      </c>
      <c r="O471" s="83" t="str">
        <f ca="1" t="shared" si="485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2">
        <f ca="1" t="shared" si="265"/>
        <v>6</v>
      </c>
      <c r="F472" s="67" t="str">
        <f ca="1">IF(ISBLANK(A472)," ",INDIRECT(ADDRESS(1,5+MOD(ROW()-2,COUNTA('Form Responses 1'!$1:$1)-4),,TRUE,"Form Responses 1")))</f>
        <v>Wisma [Ruang Alat Meteorologi]</v>
      </c>
      <c r="G472" s="67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266"/>
        <v>Wisma</v>
      </c>
      <c r="I472" s="83" t="str">
        <f ca="1" t="shared" si="267"/>
        <v>CLEANING SERVICE</v>
      </c>
      <c r="J472" s="83" t="str">
        <f ca="1" t="array" ref="J472">IFERROR(INDEX(MASTER!B:B,MATCH(G472,MASTER!A:A,0))/100," ")</f>
        <v> </v>
      </c>
      <c r="K472" s="67">
        <f ca="1" t="shared" si="268"/>
        <v>0</v>
      </c>
      <c r="L472" s="67" t="str">
        <f ca="1" t="shared" si="269"/>
        <v>1900 - WEEK 00</v>
      </c>
      <c r="M472" s="67" t="str">
        <f ca="1" t="shared" si="270"/>
        <v>1900 - MONTH 01</v>
      </c>
      <c r="N472" s="83" t="str">
        <f ca="1" t="shared" ref="N472:O472" si="486">IFERROR(AVERAGEIF(L:L,L472,$J:$J)," ")</f>
        <v> </v>
      </c>
      <c r="O472" s="83" t="str">
        <f ca="1" t="shared" si="486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2">
        <f ca="1" t="shared" si="265"/>
        <v>6</v>
      </c>
      <c r="F473" s="67" t="str">
        <f ca="1">IF(ISBLANK(A473)," ",INDIRECT(ADDRESS(1,5+MOD(ROW()-2,COUNTA('Form Responses 1'!$1:$1)-4),,TRUE,"Form Responses 1")))</f>
        <v>Wisma [Ruang Kerja]</v>
      </c>
      <c r="G473" s="67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266"/>
        <v>Wisma</v>
      </c>
      <c r="I473" s="83" t="str">
        <f ca="1" t="shared" si="267"/>
        <v>CLEANING SERVICE</v>
      </c>
      <c r="J473" s="83" t="str">
        <f ca="1" t="array" ref="J473">IFERROR(INDEX(MASTER!B:B,MATCH(G473,MASTER!A:A,0))/100," ")</f>
        <v> </v>
      </c>
      <c r="K473" s="67">
        <f ca="1" t="shared" si="268"/>
        <v>0</v>
      </c>
      <c r="L473" s="67" t="str">
        <f ca="1" t="shared" si="269"/>
        <v>1900 - WEEK 00</v>
      </c>
      <c r="M473" s="67" t="str">
        <f ca="1" t="shared" si="270"/>
        <v>1900 - MONTH 01</v>
      </c>
      <c r="N473" s="83" t="str">
        <f ca="1" t="shared" ref="N473:O473" si="487">IFERROR(AVERAGEIF(L:L,L473,$J:$J)," ")</f>
        <v> </v>
      </c>
      <c r="O473" s="83" t="str">
        <f ca="1" t="shared" si="487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2">
        <f ca="1" t="shared" si="265"/>
        <v>6</v>
      </c>
      <c r="F474" s="67" t="str">
        <f ca="1">IF(ISBLANK(A474)," ",INDIRECT(ADDRESS(1,5+MOD(ROW()-2,COUNTA('Form Responses 1'!$1:$1)-4),,TRUE,"Form Responses 1")))</f>
        <v>Wisma [Pantry]</v>
      </c>
      <c r="G474" s="67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266"/>
        <v>Wisma</v>
      </c>
      <c r="I474" s="83" t="str">
        <f ca="1" t="shared" si="267"/>
        <v>CLEANING SERVICE</v>
      </c>
      <c r="J474" s="83" t="str">
        <f ca="1" t="array" ref="J474">IFERROR(INDEX(MASTER!B:B,MATCH(G474,MASTER!A:A,0))/100," ")</f>
        <v> </v>
      </c>
      <c r="K474" s="67">
        <f ca="1" t="shared" si="268"/>
        <v>0</v>
      </c>
      <c r="L474" s="67" t="str">
        <f ca="1" t="shared" si="269"/>
        <v>1900 - WEEK 00</v>
      </c>
      <c r="M474" s="67" t="str">
        <f ca="1" t="shared" si="270"/>
        <v>1900 - MONTH 01</v>
      </c>
      <c r="N474" s="83" t="str">
        <f ca="1" t="shared" ref="N474:O474" si="488">IFERROR(AVERAGEIF(L:L,L474,$J:$J)," ")</f>
        <v> </v>
      </c>
      <c r="O474" s="83" t="str">
        <f ca="1" t="shared" si="488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2">
        <f ca="1" t="shared" si="265"/>
        <v>6</v>
      </c>
      <c r="F475" s="67" t="str">
        <f ca="1">IF(ISBLANK(A475)," ",INDIRECT(ADDRESS(1,5+MOD(ROW()-2,COUNTA('Form Responses 1'!$1:$1)-4),,TRUE,"Form Responses 1")))</f>
        <v>Wisma [Musholla]</v>
      </c>
      <c r="G475" s="67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266"/>
        <v>Wisma</v>
      </c>
      <c r="I475" s="83" t="str">
        <f ca="1" t="shared" si="267"/>
        <v>CLEANING SERVICE</v>
      </c>
      <c r="J475" s="83" t="str">
        <f ca="1" t="array" ref="J475">IFERROR(INDEX(MASTER!B:B,MATCH(G475,MASTER!A:A,0))/100," ")</f>
        <v> </v>
      </c>
      <c r="K475" s="67">
        <f ca="1" t="shared" si="268"/>
        <v>0</v>
      </c>
      <c r="L475" s="67" t="str">
        <f ca="1" t="shared" si="269"/>
        <v>1900 - WEEK 00</v>
      </c>
      <c r="M475" s="67" t="str">
        <f ca="1" t="shared" si="270"/>
        <v>1900 - MONTH 01</v>
      </c>
      <c r="N475" s="83" t="str">
        <f ca="1" t="shared" ref="N475:O475" si="489">IFERROR(AVERAGEIF(L:L,L475,$J:$J)," ")</f>
        <v> </v>
      </c>
      <c r="O475" s="83" t="str">
        <f ca="1" t="shared" si="489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2">
        <f ca="1" t="shared" si="265"/>
        <v>6</v>
      </c>
      <c r="F476" s="67" t="str">
        <f ca="1">IF(ISBLANK(A476)," ",INDIRECT(ADDRESS(1,5+MOD(ROW()-2,COUNTA('Form Responses 1'!$1:$1)-4),,TRUE,"Form Responses 1")))</f>
        <v>Wisma [Toilet Pria / Wanita]</v>
      </c>
      <c r="G476" s="67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266"/>
        <v>Wisma</v>
      </c>
      <c r="I476" s="83" t="str">
        <f ca="1" t="shared" si="267"/>
        <v>CLEANING SERVICE</v>
      </c>
      <c r="J476" s="83" t="str">
        <f ca="1" t="array" ref="J476">IFERROR(INDEX(MASTER!B:B,MATCH(G476,MASTER!A:A,0))/100," ")</f>
        <v> </v>
      </c>
      <c r="K476" s="67">
        <f ca="1" t="shared" si="268"/>
        <v>0</v>
      </c>
      <c r="L476" s="67" t="str">
        <f ca="1" t="shared" si="269"/>
        <v>1900 - WEEK 00</v>
      </c>
      <c r="M476" s="67" t="str">
        <f ca="1" t="shared" si="270"/>
        <v>1900 - MONTH 01</v>
      </c>
      <c r="N476" s="83" t="str">
        <f ca="1" t="shared" ref="N476:O476" si="490">IFERROR(AVERAGEIF(L:L,L476,$J:$J)," ")</f>
        <v> </v>
      </c>
      <c r="O476" s="83" t="str">
        <f ca="1" t="shared" si="490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2">
        <f ca="1" t="shared" si="265"/>
        <v>6</v>
      </c>
      <c r="F477" s="67" t="str">
        <f ca="1">IF(ISBLANK(A477)," ",INDIRECT(ADDRESS(1,5+MOD(ROW()-2,COUNTA('Form Responses 1'!$1:$1)-4),,TRUE,"Form Responses 1")))</f>
        <v>Halaman Wisma [Taman ]</v>
      </c>
      <c r="G477" s="67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266"/>
        <v>Halaman Wisma</v>
      </c>
      <c r="I477" s="83" t="str">
        <f ca="1" t="shared" si="267"/>
        <v>CLEANING SERVICE</v>
      </c>
      <c r="J477" s="83" t="str">
        <f ca="1" t="array" ref="J477">IFERROR(INDEX(MASTER!B:B,MATCH(G477,MASTER!A:A,0))/100," ")</f>
        <v> </v>
      </c>
      <c r="K477" s="67">
        <f ca="1" t="shared" si="268"/>
        <v>0</v>
      </c>
      <c r="L477" s="67" t="str">
        <f ca="1" t="shared" si="269"/>
        <v>1900 - WEEK 00</v>
      </c>
      <c r="M477" s="67" t="str">
        <f ca="1" t="shared" si="270"/>
        <v>1900 - MONTH 01</v>
      </c>
      <c r="N477" s="83" t="str">
        <f ca="1" t="shared" ref="N477:O477" si="491">IFERROR(AVERAGEIF(L:L,L477,$J:$J)," ")</f>
        <v> </v>
      </c>
      <c r="O477" s="83" t="str">
        <f ca="1" t="shared" si="491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2">
        <f ca="1" t="shared" si="265"/>
        <v>6</v>
      </c>
      <c r="F478" s="67" t="str">
        <f ca="1">IF(ISBLANK(A478)," ",INDIRECT(ADDRESS(1,5+MOD(ROW()-2,COUNTA('Form Responses 1'!$1:$1)-4),,TRUE,"Form Responses 1")))</f>
        <v>Halaman Wisma [Pos Satpam]</v>
      </c>
      <c r="G478" s="67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266"/>
        <v>Halaman Wisma</v>
      </c>
      <c r="I478" s="83" t="str">
        <f ca="1" t="shared" si="267"/>
        <v>CLEANING SERVICE</v>
      </c>
      <c r="J478" s="83" t="str">
        <f ca="1" t="array" ref="J478">IFERROR(INDEX(MASTER!B:B,MATCH(G478,MASTER!A:A,0))/100," ")</f>
        <v> </v>
      </c>
      <c r="K478" s="67">
        <f ca="1" t="shared" si="268"/>
        <v>0</v>
      </c>
      <c r="L478" s="67" t="str">
        <f ca="1" t="shared" si="269"/>
        <v>1900 - WEEK 00</v>
      </c>
      <c r="M478" s="67" t="str">
        <f ca="1" t="shared" si="270"/>
        <v>1900 - MONTH 01</v>
      </c>
      <c r="N478" s="83" t="str">
        <f ca="1" t="shared" ref="N478:O478" si="492">IFERROR(AVERAGEIF(L:L,L478,$J:$J)," ")</f>
        <v> </v>
      </c>
      <c r="O478" s="83" t="str">
        <f ca="1" t="shared" si="492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2">
        <f ca="1" t="shared" si="265"/>
        <v>6</v>
      </c>
      <c r="F479" s="67" t="str">
        <f ca="1">IF(ISBLANK(A479)," ",INDIRECT(ADDRESS(1,5+MOD(ROW()-2,COUNTA('Form Responses 1'!$1:$1)-4),,TRUE,"Form Responses 1")))</f>
        <v>Halaman Wisma [Halaman Utama Depan]</v>
      </c>
      <c r="G479" s="67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266"/>
        <v>Halaman Wisma</v>
      </c>
      <c r="I479" s="83" t="str">
        <f ca="1" t="shared" si="267"/>
        <v>CLEANING SERVICE</v>
      </c>
      <c r="J479" s="83" t="str">
        <f ca="1" t="array" ref="J479">IFERROR(INDEX(MASTER!B:B,MATCH(G479,MASTER!A:A,0))/100," ")</f>
        <v> </v>
      </c>
      <c r="K479" s="67">
        <f ca="1" t="shared" si="268"/>
        <v>0</v>
      </c>
      <c r="L479" s="67" t="str">
        <f ca="1" t="shared" si="269"/>
        <v>1900 - WEEK 00</v>
      </c>
      <c r="M479" s="67" t="str">
        <f ca="1" t="shared" si="270"/>
        <v>1900 - MONTH 01</v>
      </c>
      <c r="N479" s="83" t="str">
        <f ca="1" t="shared" ref="N479:O479" si="493">IFERROR(AVERAGEIF(L:L,L479,$J:$J)," ")</f>
        <v> </v>
      </c>
      <c r="O479" s="83" t="str">
        <f ca="1" t="shared" si="493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2">
        <f ca="1" t="shared" si="265"/>
        <v>6</v>
      </c>
      <c r="F480" s="67" t="str">
        <f ca="1">IF(ISBLANK(A480)," ",INDIRECT(ADDRESS(1,5+MOD(ROW()-2,COUNTA('Form Responses 1'!$1:$1)-4),,TRUE,"Form Responses 1")))</f>
        <v>Halaman Wisma [Halaman Samping Dan Belakang]</v>
      </c>
      <c r="G480" s="67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266"/>
        <v>Halaman Wisma</v>
      </c>
      <c r="I480" s="83" t="str">
        <f ca="1" t="shared" si="267"/>
        <v>CLEANING SERVICE</v>
      </c>
      <c r="J480" s="83" t="str">
        <f ca="1" t="array" ref="J480">IFERROR(INDEX(MASTER!B:B,MATCH(G480,MASTER!A:A,0))/100," ")</f>
        <v> </v>
      </c>
      <c r="K480" s="67">
        <f ca="1" t="shared" si="268"/>
        <v>0</v>
      </c>
      <c r="L480" s="67" t="str">
        <f ca="1" t="shared" si="269"/>
        <v>1900 - WEEK 00</v>
      </c>
      <c r="M480" s="67" t="str">
        <f ca="1" t="shared" si="270"/>
        <v>1900 - MONTH 01</v>
      </c>
      <c r="N480" s="83" t="str">
        <f ca="1" t="shared" ref="N480:O480" si="494">IFERROR(AVERAGEIF(L:L,L480,$J:$J)," ")</f>
        <v> </v>
      </c>
      <c r="O480" s="83" t="str">
        <f ca="1" t="shared" si="494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2">
        <f ca="1" t="shared" si="265"/>
        <v>6</v>
      </c>
      <c r="F481" s="67" t="str">
        <f ca="1">IF(ISBLANK(A481)," ",INDIRECT(ADDRESS(1,5+MOD(ROW()-2,COUNTA('Form Responses 1'!$1:$1)-4),,TRUE,"Form Responses 1")))</f>
        <v>Halaman Wisma [Tps]</v>
      </c>
      <c r="G481" s="67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266"/>
        <v>Halaman Wisma</v>
      </c>
      <c r="I481" s="83" t="str">
        <f ca="1" t="shared" si="267"/>
        <v>CLEANING SERVICE</v>
      </c>
      <c r="J481" s="83" t="str">
        <f ca="1" t="array" ref="J481">IFERROR(INDEX(MASTER!B:B,MATCH(G481,MASTER!A:A,0))/100," ")</f>
        <v> </v>
      </c>
      <c r="K481" s="67">
        <f ca="1" t="shared" si="268"/>
        <v>0</v>
      </c>
      <c r="L481" s="67" t="str">
        <f ca="1" t="shared" si="269"/>
        <v>1900 - WEEK 00</v>
      </c>
      <c r="M481" s="67" t="str">
        <f ca="1" t="shared" si="270"/>
        <v>1900 - MONTH 01</v>
      </c>
      <c r="N481" s="83" t="str">
        <f ca="1" t="shared" ref="N481:O481" si="495">IFERROR(AVERAGEIF(L:L,L481,$J:$J)," ")</f>
        <v> </v>
      </c>
      <c r="O481" s="83" t="str">
        <f ca="1" t="shared" si="495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2">
        <f ca="1" t="shared" si="265"/>
        <v>6</v>
      </c>
      <c r="F482" s="67" t="str">
        <f ca="1">IF(ISBLANK(A482)," ",INDIRECT(ADDRESS(1,5+MOD(ROW()-2,COUNTA('Form Responses 1'!$1:$1)-4),,TRUE,"Form Responses 1")))</f>
        <v>Security [Security Functions]</v>
      </c>
      <c r="G482" s="67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266"/>
        <v>Security</v>
      </c>
      <c r="I482" s="83" t="str">
        <f ca="1" t="shared" si="267"/>
        <v>SECURITY SERVICE</v>
      </c>
      <c r="J482" s="83" t="str">
        <f ca="1" t="array" ref="J482">IFERROR(INDEX(MASTER!B:B,MATCH(G482,MASTER!A:A,0))/100," ")</f>
        <v> </v>
      </c>
      <c r="K482" s="67">
        <f ca="1" t="shared" si="268"/>
        <v>0</v>
      </c>
      <c r="L482" s="67" t="str">
        <f ca="1" t="shared" si="269"/>
        <v>1900 - WEEK 00</v>
      </c>
      <c r="M482" s="67" t="str">
        <f ca="1" t="shared" si="270"/>
        <v>1900 - MONTH 01</v>
      </c>
      <c r="N482" s="83" t="str">
        <f ca="1" t="shared" ref="N482:O482" si="496">IFERROR(AVERAGEIF(L:L,L482,$J:$J)," ")</f>
        <v> </v>
      </c>
      <c r="O482" s="83" t="str">
        <f ca="1" t="shared" si="496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2">
        <f ca="1" t="shared" si="265"/>
        <v>6</v>
      </c>
      <c r="F483" s="67" t="str">
        <f ca="1">IF(ISBLANK(A483)," ",INDIRECT(ADDRESS(1,5+MOD(ROW()-2,COUNTA('Form Responses 1'!$1:$1)-4),,TRUE,"Form Responses 1")))</f>
        <v>Lantai 1 [Pantry ]</v>
      </c>
      <c r="G483" s="67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266"/>
        <v>Lantai 1</v>
      </c>
      <c r="I483" s="83" t="str">
        <f ca="1" t="shared" si="267"/>
        <v>CLEANING SERVICE</v>
      </c>
      <c r="J483" s="83" t="str">
        <f ca="1" t="array" ref="J483">IFERROR(INDEX(MASTER!B:B,MATCH(G483,MASTER!A:A,0))/100," ")</f>
        <v> </v>
      </c>
      <c r="K483" s="67">
        <f ca="1" t="shared" si="268"/>
        <v>0</v>
      </c>
      <c r="L483" s="67" t="str">
        <f ca="1" t="shared" si="269"/>
        <v>1900 - WEEK 00</v>
      </c>
      <c r="M483" s="67" t="str">
        <f ca="1" t="shared" si="270"/>
        <v>1900 - MONTH 01</v>
      </c>
      <c r="N483" s="83" t="str">
        <f ca="1" t="shared" ref="N483:O483" si="497">IFERROR(AVERAGEIF(L:L,L483,$J:$J)," ")</f>
        <v> </v>
      </c>
      <c r="O483" s="83" t="str">
        <f ca="1" t="shared" si="497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2">
        <f ca="1" t="shared" si="265"/>
        <v>6</v>
      </c>
      <c r="F484" s="67" t="str">
        <f ca="1">IF(ISBLANK(A484)," ",INDIRECT(ADDRESS(1,5+MOD(ROW()-2,COUNTA('Form Responses 1'!$1:$1)-4),,TRUE,"Form Responses 1")))</f>
        <v>Lantai 1 [Kamar Depan]</v>
      </c>
      <c r="G484" s="67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266"/>
        <v>Lantai 1</v>
      </c>
      <c r="I484" s="83" t="str">
        <f ca="1" t="shared" si="267"/>
        <v>CLEANING SERVICE</v>
      </c>
      <c r="J484" s="83" t="str">
        <f ca="1" t="array" ref="J484">IFERROR(INDEX(MASTER!B:B,MATCH(G484,MASTER!A:A,0))/100," ")</f>
        <v> </v>
      </c>
      <c r="K484" s="67">
        <f ca="1" t="shared" si="268"/>
        <v>0</v>
      </c>
      <c r="L484" s="67" t="str">
        <f ca="1" t="shared" si="269"/>
        <v>1900 - WEEK 00</v>
      </c>
      <c r="M484" s="67" t="str">
        <f ca="1" t="shared" si="270"/>
        <v>1900 - MONTH 01</v>
      </c>
      <c r="N484" s="83" t="str">
        <f ca="1" t="shared" ref="N484:O484" si="498">IFERROR(AVERAGEIF(L:L,L484,$J:$J)," ")</f>
        <v> </v>
      </c>
      <c r="O484" s="83" t="str">
        <f ca="1" t="shared" si="498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2">
        <f ca="1" t="shared" si="265"/>
        <v>6</v>
      </c>
      <c r="F485" s="67" t="str">
        <f ca="1">IF(ISBLANK(A485)," ",INDIRECT(ADDRESS(1,5+MOD(ROW()-2,COUNTA('Form Responses 1'!$1:$1)-4),,TRUE,"Form Responses 1")))</f>
        <v>Lantai 1 [Kamar Belakang]</v>
      </c>
      <c r="G485" s="67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266"/>
        <v>Lantai 1</v>
      </c>
      <c r="I485" s="83" t="str">
        <f ca="1" t="shared" si="267"/>
        <v>CLEANING SERVICE</v>
      </c>
      <c r="J485" s="83" t="str">
        <f ca="1" t="array" ref="J485">IFERROR(INDEX(MASTER!B:B,MATCH(G485,MASTER!A:A,0))/100," ")</f>
        <v> </v>
      </c>
      <c r="K485" s="67">
        <f ca="1" t="shared" si="268"/>
        <v>0</v>
      </c>
      <c r="L485" s="67" t="str">
        <f ca="1" t="shared" si="269"/>
        <v>1900 - WEEK 00</v>
      </c>
      <c r="M485" s="67" t="str">
        <f ca="1" t="shared" si="270"/>
        <v>1900 - MONTH 01</v>
      </c>
      <c r="N485" s="83" t="str">
        <f ca="1" t="shared" ref="N485:O485" si="499">IFERROR(AVERAGEIF(L:L,L485,$J:$J)," ")</f>
        <v> </v>
      </c>
      <c r="O485" s="83" t="str">
        <f ca="1" t="shared" si="499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2">
        <f ca="1" t="shared" si="265"/>
        <v>6</v>
      </c>
      <c r="F486" s="67" t="str">
        <f ca="1">IF(ISBLANK(A486)," ",INDIRECT(ADDRESS(1,5+MOD(ROW()-2,COUNTA('Form Responses 1'!$1:$1)-4),,TRUE,"Form Responses 1")))</f>
        <v>Lantai 1 [Ruang Tamu]</v>
      </c>
      <c r="G486" s="67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266"/>
        <v>Lantai 1</v>
      </c>
      <c r="I486" s="83" t="str">
        <f ca="1" t="shared" si="267"/>
        <v>CLEANING SERVICE</v>
      </c>
      <c r="J486" s="83" t="str">
        <f ca="1" t="array" ref="J486">IFERROR(INDEX(MASTER!B:B,MATCH(G486,MASTER!A:A,0))/100," ")</f>
        <v> </v>
      </c>
      <c r="K486" s="67">
        <f ca="1" t="shared" si="268"/>
        <v>0</v>
      </c>
      <c r="L486" s="67" t="str">
        <f ca="1" t="shared" si="269"/>
        <v>1900 - WEEK 00</v>
      </c>
      <c r="M486" s="67" t="str">
        <f ca="1" t="shared" si="270"/>
        <v>1900 - MONTH 01</v>
      </c>
      <c r="N486" s="83" t="str">
        <f ca="1" t="shared" ref="N486:O486" si="500">IFERROR(AVERAGEIF(L:L,L486,$J:$J)," ")</f>
        <v> </v>
      </c>
      <c r="O486" s="83" t="str">
        <f ca="1" t="shared" si="500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2">
        <f ca="1" t="shared" si="265"/>
        <v>6</v>
      </c>
      <c r="F487" s="67" t="str">
        <f ca="1">IF(ISBLANK(A487)," ",INDIRECT(ADDRESS(1,5+MOD(ROW()-2,COUNTA('Form Responses 1'!$1:$1)-4),,TRUE,"Form Responses 1")))</f>
        <v>Lantai 1 [Toilet Pria / Wanita]</v>
      </c>
      <c r="G487" s="67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266"/>
        <v>Lantai 1</v>
      </c>
      <c r="I487" s="83" t="str">
        <f ca="1" t="shared" si="267"/>
        <v>CLEANING SERVICE</v>
      </c>
      <c r="J487" s="83" t="str">
        <f ca="1" t="array" ref="J487">IFERROR(INDEX(MASTER!B:B,MATCH(G487,MASTER!A:A,0))/100," ")</f>
        <v> </v>
      </c>
      <c r="K487" s="67">
        <f ca="1" t="shared" si="268"/>
        <v>0</v>
      </c>
      <c r="L487" s="67" t="str">
        <f ca="1" t="shared" si="269"/>
        <v>1900 - WEEK 00</v>
      </c>
      <c r="M487" s="67" t="str">
        <f ca="1" t="shared" si="270"/>
        <v>1900 - MONTH 01</v>
      </c>
      <c r="N487" s="83" t="str">
        <f ca="1" t="shared" ref="N487:O487" si="501">IFERROR(AVERAGEIF(L:L,L487,$J:$J)," ")</f>
        <v> </v>
      </c>
      <c r="O487" s="83" t="str">
        <f ca="1" t="shared" si="501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2">
        <f ca="1" t="shared" si="265"/>
        <v>6</v>
      </c>
      <c r="F488" s="67" t="str">
        <f ca="1">IF(ISBLANK(A488)," ",INDIRECT(ADDRESS(1,5+MOD(ROW()-2,COUNTA('Form Responses 1'!$1:$1)-4),,TRUE,"Form Responses 1")))</f>
        <v>Halaman [Taman ]</v>
      </c>
      <c r="G488" s="67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266"/>
        <v>Halaman</v>
      </c>
      <c r="I488" s="83" t="str">
        <f ca="1" t="shared" si="267"/>
        <v>CLEANING SERVICE</v>
      </c>
      <c r="J488" s="83" t="str">
        <f ca="1" t="array" ref="J488">IFERROR(INDEX(MASTER!B:B,MATCH(G488,MASTER!A:A,0))/100," ")</f>
        <v> </v>
      </c>
      <c r="K488" s="67">
        <f ca="1" t="shared" si="268"/>
        <v>0</v>
      </c>
      <c r="L488" s="67" t="str">
        <f ca="1" t="shared" si="269"/>
        <v>1900 - WEEK 00</v>
      </c>
      <c r="M488" s="67" t="str">
        <f ca="1" t="shared" si="270"/>
        <v>1900 - MONTH 01</v>
      </c>
      <c r="N488" s="83" t="str">
        <f ca="1" t="shared" ref="N488:O488" si="502">IFERROR(AVERAGEIF(L:L,L488,$J:$J)," ")</f>
        <v> </v>
      </c>
      <c r="O488" s="83" t="str">
        <f ca="1" t="shared" si="502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2">
        <f ca="1" t="shared" si="265"/>
        <v>6</v>
      </c>
      <c r="F489" s="67" t="str">
        <f ca="1">IF(ISBLANK(A489)," ",INDIRECT(ADDRESS(1,5+MOD(ROW()-2,COUNTA('Form Responses 1'!$1:$1)-4),,TRUE,"Form Responses 1")))</f>
        <v>Halaman [Halaman Utama Depan]</v>
      </c>
      <c r="G489" s="67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266"/>
        <v>Halaman</v>
      </c>
      <c r="I489" s="83" t="str">
        <f ca="1" t="shared" si="267"/>
        <v>CLEANING SERVICE</v>
      </c>
      <c r="J489" s="83" t="str">
        <f ca="1" t="array" ref="J489">IFERROR(INDEX(MASTER!B:B,MATCH(G489,MASTER!A:A,0))/100," ")</f>
        <v> </v>
      </c>
      <c r="K489" s="67">
        <f ca="1" t="shared" si="268"/>
        <v>0</v>
      </c>
      <c r="L489" s="67" t="str">
        <f ca="1" t="shared" si="269"/>
        <v>1900 - WEEK 00</v>
      </c>
      <c r="M489" s="67" t="str">
        <f ca="1" t="shared" si="270"/>
        <v>1900 - MONTH 01</v>
      </c>
      <c r="N489" s="83" t="str">
        <f ca="1" t="shared" ref="N489:O489" si="503">IFERROR(AVERAGEIF(L:L,L489,$J:$J)," ")</f>
        <v> </v>
      </c>
      <c r="O489" s="83" t="str">
        <f ca="1" t="shared" si="503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2">
        <f ca="1" t="shared" si="265"/>
        <v>6</v>
      </c>
      <c r="F490" s="67" t="str">
        <f ca="1">IF(ISBLANK(A490)," ",INDIRECT(ADDRESS(1,5+MOD(ROW()-2,COUNTA('Form Responses 1'!$1:$1)-4),,TRUE,"Form Responses 1")))</f>
        <v>Halaman [Halaman Samping Dan Belakang]</v>
      </c>
      <c r="G490" s="67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266"/>
        <v>Halaman</v>
      </c>
      <c r="I490" s="83" t="str">
        <f ca="1" t="shared" si="267"/>
        <v>CLEANING SERVICE</v>
      </c>
      <c r="J490" s="83" t="str">
        <f ca="1" t="array" ref="J490">IFERROR(INDEX(MASTER!B:B,MATCH(G490,MASTER!A:A,0))/100," ")</f>
        <v> </v>
      </c>
      <c r="K490" s="67">
        <f ca="1" t="shared" si="268"/>
        <v>0</v>
      </c>
      <c r="L490" s="67" t="str">
        <f ca="1" t="shared" si="269"/>
        <v>1900 - WEEK 00</v>
      </c>
      <c r="M490" s="67" t="str">
        <f ca="1" t="shared" si="270"/>
        <v>1900 - MONTH 01</v>
      </c>
      <c r="N490" s="83" t="str">
        <f ca="1" t="shared" ref="N490:O490" si="504">IFERROR(AVERAGEIF(L:L,L490,$J:$J)," ")</f>
        <v> </v>
      </c>
      <c r="O490" s="83" t="str">
        <f ca="1" t="shared" si="504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2">
        <f ca="1" t="shared" si="265"/>
        <v>6</v>
      </c>
      <c r="F491" s="67" t="str">
        <f ca="1">IF(ISBLANK(A491)," ",INDIRECT(ADDRESS(1,5+MOD(ROW()-2,COUNTA('Form Responses 1'!$1:$1)-4),,TRUE,"Form Responses 1")))</f>
        <v>Halaman [Tps]</v>
      </c>
      <c r="G491" s="67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266"/>
        <v>Halaman</v>
      </c>
      <c r="I491" s="83" t="str">
        <f ca="1" t="shared" si="267"/>
        <v>CLEANING SERVICE</v>
      </c>
      <c r="J491" s="83" t="str">
        <f ca="1" t="array" ref="J491">IFERROR(INDEX(MASTER!B:B,MATCH(G491,MASTER!A:A,0))/100," ")</f>
        <v> </v>
      </c>
      <c r="K491" s="67">
        <f ca="1" t="shared" si="268"/>
        <v>0</v>
      </c>
      <c r="L491" s="67" t="str">
        <f ca="1" t="shared" si="269"/>
        <v>1900 - WEEK 00</v>
      </c>
      <c r="M491" s="67" t="str">
        <f ca="1" t="shared" si="270"/>
        <v>1900 - MONTH 01</v>
      </c>
      <c r="N491" s="83" t="str">
        <f ca="1" t="shared" ref="N491:O491" si="505">IFERROR(AVERAGEIF(L:L,L491,$J:$J)," ")</f>
        <v> </v>
      </c>
      <c r="O491" s="83" t="str">
        <f ca="1" t="shared" si="505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2">
        <f ca="1" t="shared" si="265"/>
        <v>6</v>
      </c>
      <c r="F492" s="67" t="str">
        <f ca="1">IF(ISBLANK(A492)," ",INDIRECT(ADDRESS(1,5+MOD(ROW()-2,COUNTA('Form Responses 1'!$1:$1)-4),,TRUE,"Form Responses 1")))</f>
        <v>Wisma [Koridor ]</v>
      </c>
      <c r="G492" s="67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266"/>
        <v>Wisma</v>
      </c>
      <c r="I492" s="83" t="str">
        <f ca="1" t="shared" si="267"/>
        <v>CLEANING SERVICE</v>
      </c>
      <c r="J492" s="83" t="str">
        <f ca="1" t="array" ref="J492">IFERROR(INDEX(MASTER!B:B,MATCH(G492,MASTER!A:A,0))/100," ")</f>
        <v> </v>
      </c>
      <c r="K492" s="67">
        <f ca="1" t="shared" si="268"/>
        <v>0</v>
      </c>
      <c r="L492" s="67" t="str">
        <f ca="1" t="shared" si="269"/>
        <v>1900 - WEEK 00</v>
      </c>
      <c r="M492" s="67" t="str">
        <f ca="1" t="shared" si="270"/>
        <v>1900 - MONTH 01</v>
      </c>
      <c r="N492" s="83" t="str">
        <f ca="1" t="shared" ref="N492:O492" si="506">IFERROR(AVERAGEIF(L:L,L492,$J:$J)," ")</f>
        <v> </v>
      </c>
      <c r="O492" s="83" t="str">
        <f ca="1" t="shared" si="506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2">
        <f ca="1" t="shared" si="265"/>
        <v>6</v>
      </c>
      <c r="F493" s="67" t="str">
        <f ca="1">IF(ISBLANK(A493)," ",INDIRECT(ADDRESS(1,5+MOD(ROW()-2,COUNTA('Form Responses 1'!$1:$1)-4),,TRUE,"Form Responses 1")))</f>
        <v>Wisma [Ruang Rapat/Pendopo]</v>
      </c>
      <c r="G493" s="67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266"/>
        <v>Wisma</v>
      </c>
      <c r="I493" s="83" t="str">
        <f ca="1" t="shared" si="267"/>
        <v>CLEANING SERVICE</v>
      </c>
      <c r="J493" s="83" t="str">
        <f ca="1" t="array" ref="J493">IFERROR(INDEX(MASTER!B:B,MATCH(G493,MASTER!A:A,0))/100," ")</f>
        <v> </v>
      </c>
      <c r="K493" s="67">
        <f ca="1" t="shared" si="268"/>
        <v>0</v>
      </c>
      <c r="L493" s="67" t="str">
        <f ca="1" t="shared" si="269"/>
        <v>1900 - WEEK 00</v>
      </c>
      <c r="M493" s="67" t="str">
        <f ca="1" t="shared" si="270"/>
        <v>1900 - MONTH 01</v>
      </c>
      <c r="N493" s="83" t="str">
        <f ca="1" t="shared" ref="N493:O493" si="507">IFERROR(AVERAGEIF(L:L,L493,$J:$J)," ")</f>
        <v> </v>
      </c>
      <c r="O493" s="83" t="str">
        <f ca="1" t="shared" si="507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2">
        <f ca="1" t="shared" si="265"/>
        <v>6</v>
      </c>
      <c r="F494" s="67" t="str">
        <f ca="1">IF(ISBLANK(A494)," ",INDIRECT(ADDRESS(1,5+MOD(ROW()-2,COUNTA('Form Responses 1'!$1:$1)-4),,TRUE,"Form Responses 1")))</f>
        <v>Wisma [Gudang]</v>
      </c>
      <c r="G494" s="67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266"/>
        <v>Wisma</v>
      </c>
      <c r="I494" s="83" t="str">
        <f ca="1" t="shared" si="267"/>
        <v>CLEANING SERVICE</v>
      </c>
      <c r="J494" s="83" t="str">
        <f ca="1" t="array" ref="J494">IFERROR(INDEX(MASTER!B:B,MATCH(G494,MASTER!A:A,0))/100," ")</f>
        <v> </v>
      </c>
      <c r="K494" s="67">
        <f ca="1" t="shared" si="268"/>
        <v>0</v>
      </c>
      <c r="L494" s="67" t="str">
        <f ca="1" t="shared" si="269"/>
        <v>1900 - WEEK 00</v>
      </c>
      <c r="M494" s="67" t="str">
        <f ca="1" t="shared" si="270"/>
        <v>1900 - MONTH 01</v>
      </c>
      <c r="N494" s="83" t="str">
        <f ca="1" t="shared" ref="N494:O494" si="508">IFERROR(AVERAGEIF(L:L,L494,$J:$J)," ")</f>
        <v> </v>
      </c>
      <c r="O494" s="83" t="str">
        <f ca="1" t="shared" si="508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2">
        <f ca="1" t="shared" si="265"/>
        <v>6</v>
      </c>
      <c r="F495" s="67" t="str">
        <f ca="1">IF(ISBLANK(A495)," ",INDIRECT(ADDRESS(1,5+MOD(ROW()-2,COUNTA('Form Responses 1'!$1:$1)-4),,TRUE,"Form Responses 1")))</f>
        <v>Wisma [Ruang Genset]</v>
      </c>
      <c r="G495" s="67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266"/>
        <v>Wisma</v>
      </c>
      <c r="I495" s="83" t="str">
        <f ca="1" t="shared" si="267"/>
        <v>CLEANING SERVICE</v>
      </c>
      <c r="J495" s="83" t="str">
        <f ca="1" t="array" ref="J495">IFERROR(INDEX(MASTER!B:B,MATCH(G495,MASTER!A:A,0))/100," ")</f>
        <v> </v>
      </c>
      <c r="K495" s="67">
        <f ca="1" t="shared" si="268"/>
        <v>0</v>
      </c>
      <c r="L495" s="67" t="str">
        <f ca="1" t="shared" si="269"/>
        <v>1900 - WEEK 00</v>
      </c>
      <c r="M495" s="67" t="str">
        <f ca="1" t="shared" si="270"/>
        <v>1900 - MONTH 01</v>
      </c>
      <c r="N495" s="83" t="str">
        <f ca="1" t="shared" ref="N495:O495" si="509">IFERROR(AVERAGEIF(L:L,L495,$J:$J)," ")</f>
        <v> </v>
      </c>
      <c r="O495" s="83" t="str">
        <f ca="1" t="shared" si="509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2">
        <f ca="1" t="shared" si="265"/>
        <v>6</v>
      </c>
      <c r="F496" s="67" t="str">
        <f ca="1">IF(ISBLANK(A496)," ",INDIRECT(ADDRESS(1,5+MOD(ROW()-2,COUNTA('Form Responses 1'!$1:$1)-4),,TRUE,"Form Responses 1")))</f>
        <v>Wisma [Ruang Alat Meteorologi]</v>
      </c>
      <c r="G496" s="67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266"/>
        <v>Wisma</v>
      </c>
      <c r="I496" s="83" t="str">
        <f ca="1" t="shared" si="267"/>
        <v>CLEANING SERVICE</v>
      </c>
      <c r="J496" s="83" t="str">
        <f ca="1" t="array" ref="J496">IFERROR(INDEX(MASTER!B:B,MATCH(G496,MASTER!A:A,0))/100," ")</f>
        <v> </v>
      </c>
      <c r="K496" s="67">
        <f ca="1" t="shared" si="268"/>
        <v>0</v>
      </c>
      <c r="L496" s="67" t="str">
        <f ca="1" t="shared" si="269"/>
        <v>1900 - WEEK 00</v>
      </c>
      <c r="M496" s="67" t="str">
        <f ca="1" t="shared" si="270"/>
        <v>1900 - MONTH 01</v>
      </c>
      <c r="N496" s="83" t="str">
        <f ca="1" t="shared" ref="N496:O496" si="510">IFERROR(AVERAGEIF(L:L,L496,$J:$J)," ")</f>
        <v> </v>
      </c>
      <c r="O496" s="83" t="str">
        <f ca="1" t="shared" si="510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2">
        <f ca="1" t="shared" si="265"/>
        <v>6</v>
      </c>
      <c r="F497" s="67" t="str">
        <f ca="1">IF(ISBLANK(A497)," ",INDIRECT(ADDRESS(1,5+MOD(ROW()-2,COUNTA('Form Responses 1'!$1:$1)-4),,TRUE,"Form Responses 1")))</f>
        <v>Wisma [Ruang Kerja]</v>
      </c>
      <c r="G497" s="67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266"/>
        <v>Wisma</v>
      </c>
      <c r="I497" s="83" t="str">
        <f ca="1" t="shared" si="267"/>
        <v>CLEANING SERVICE</v>
      </c>
      <c r="J497" s="83" t="str">
        <f ca="1" t="array" ref="J497">IFERROR(INDEX(MASTER!B:B,MATCH(G497,MASTER!A:A,0))/100," ")</f>
        <v> </v>
      </c>
      <c r="K497" s="67">
        <f ca="1" t="shared" si="268"/>
        <v>0</v>
      </c>
      <c r="L497" s="67" t="str">
        <f ca="1" t="shared" si="269"/>
        <v>1900 - WEEK 00</v>
      </c>
      <c r="M497" s="67" t="str">
        <f ca="1" t="shared" si="270"/>
        <v>1900 - MONTH 01</v>
      </c>
      <c r="N497" s="83" t="str">
        <f ca="1" t="shared" ref="N497:O497" si="511">IFERROR(AVERAGEIF(L:L,L497,$J:$J)," ")</f>
        <v> </v>
      </c>
      <c r="O497" s="83" t="str">
        <f ca="1" t="shared" si="511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2">
        <f ca="1" t="shared" si="265"/>
        <v>6</v>
      </c>
      <c r="F498" s="67" t="str">
        <f ca="1">IF(ISBLANK(A498)," ",INDIRECT(ADDRESS(1,5+MOD(ROW()-2,COUNTA('Form Responses 1'!$1:$1)-4),,TRUE,"Form Responses 1")))</f>
        <v>Wisma [Pantry]</v>
      </c>
      <c r="G498" s="67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266"/>
        <v>Wisma</v>
      </c>
      <c r="I498" s="83" t="str">
        <f ca="1" t="shared" si="267"/>
        <v>CLEANING SERVICE</v>
      </c>
      <c r="J498" s="83" t="str">
        <f ca="1" t="array" ref="J498">IFERROR(INDEX(MASTER!B:B,MATCH(G498,MASTER!A:A,0))/100," ")</f>
        <v> </v>
      </c>
      <c r="K498" s="67">
        <f ca="1" t="shared" si="268"/>
        <v>0</v>
      </c>
      <c r="L498" s="67" t="str">
        <f ca="1" t="shared" si="269"/>
        <v>1900 - WEEK 00</v>
      </c>
      <c r="M498" s="67" t="str">
        <f ca="1" t="shared" si="270"/>
        <v>1900 - MONTH 01</v>
      </c>
      <c r="N498" s="83" t="str">
        <f ca="1" t="shared" ref="N498:O498" si="512">IFERROR(AVERAGEIF(L:L,L498,$J:$J)," ")</f>
        <v> </v>
      </c>
      <c r="O498" s="83" t="str">
        <f ca="1" t="shared" si="512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2">
        <f ca="1" t="shared" si="265"/>
        <v>6</v>
      </c>
      <c r="F499" s="67" t="str">
        <f ca="1">IF(ISBLANK(A499)," ",INDIRECT(ADDRESS(1,5+MOD(ROW()-2,COUNTA('Form Responses 1'!$1:$1)-4),,TRUE,"Form Responses 1")))</f>
        <v>Wisma [Musholla]</v>
      </c>
      <c r="G499" s="67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266"/>
        <v>Wisma</v>
      </c>
      <c r="I499" s="83" t="str">
        <f ca="1" t="shared" si="267"/>
        <v>CLEANING SERVICE</v>
      </c>
      <c r="J499" s="83" t="str">
        <f ca="1" t="array" ref="J499">IFERROR(INDEX(MASTER!B:B,MATCH(G499,MASTER!A:A,0))/100," ")</f>
        <v> </v>
      </c>
      <c r="K499" s="67">
        <f ca="1" t="shared" si="268"/>
        <v>0</v>
      </c>
      <c r="L499" s="67" t="str">
        <f ca="1" t="shared" si="269"/>
        <v>1900 - WEEK 00</v>
      </c>
      <c r="M499" s="67" t="str">
        <f ca="1" t="shared" si="270"/>
        <v>1900 - MONTH 01</v>
      </c>
      <c r="N499" s="83" t="str">
        <f ca="1" t="shared" ref="N499:O499" si="513">IFERROR(AVERAGEIF(L:L,L499,$J:$J)," ")</f>
        <v> </v>
      </c>
      <c r="O499" s="83" t="str">
        <f ca="1" t="shared" si="513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2">
        <f ca="1" t="shared" si="265"/>
        <v>6</v>
      </c>
      <c r="F500" s="67" t="str">
        <f ca="1">IF(ISBLANK(A500)," ",INDIRECT(ADDRESS(1,5+MOD(ROW()-2,COUNTA('Form Responses 1'!$1:$1)-4),,TRUE,"Form Responses 1")))</f>
        <v>Wisma [Toilet Pria / Wanita]</v>
      </c>
      <c r="G500" s="67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266"/>
        <v>Wisma</v>
      </c>
      <c r="I500" s="83" t="str">
        <f ca="1" t="shared" si="267"/>
        <v>CLEANING SERVICE</v>
      </c>
      <c r="J500" s="83" t="str">
        <f ca="1" t="array" ref="J500">IFERROR(INDEX(MASTER!B:B,MATCH(G500,MASTER!A:A,0))/100," ")</f>
        <v> </v>
      </c>
      <c r="K500" s="67">
        <f ca="1" t="shared" si="268"/>
        <v>0</v>
      </c>
      <c r="L500" s="67" t="str">
        <f ca="1" t="shared" si="269"/>
        <v>1900 - WEEK 00</v>
      </c>
      <c r="M500" s="67" t="str">
        <f ca="1" t="shared" si="270"/>
        <v>1900 - MONTH 01</v>
      </c>
      <c r="N500" s="83" t="str">
        <f ca="1" t="shared" ref="N500:O500" si="514">IFERROR(AVERAGEIF(L:L,L500,$J:$J)," ")</f>
        <v> </v>
      </c>
      <c r="O500" s="83" t="str">
        <f ca="1" t="shared" si="514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2">
        <f ca="1" t="shared" si="265"/>
        <v>6</v>
      </c>
      <c r="F501" s="67" t="str">
        <f ca="1">IF(ISBLANK(A501)," ",INDIRECT(ADDRESS(1,5+MOD(ROW()-2,COUNTA('Form Responses 1'!$1:$1)-4),,TRUE,"Form Responses 1")))</f>
        <v>Halaman Wisma [Taman ]</v>
      </c>
      <c r="G501" s="67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266"/>
        <v>Halaman Wisma</v>
      </c>
      <c r="I501" s="83" t="str">
        <f ca="1" t="shared" si="267"/>
        <v>CLEANING SERVICE</v>
      </c>
      <c r="J501" s="83" t="str">
        <f ca="1" t="array" ref="J501">IFERROR(INDEX(MASTER!B:B,MATCH(G501,MASTER!A:A,0))/100," ")</f>
        <v> </v>
      </c>
      <c r="K501" s="67">
        <f ca="1" t="shared" si="268"/>
        <v>0</v>
      </c>
      <c r="L501" s="67" t="str">
        <f ca="1" t="shared" si="269"/>
        <v>1900 - WEEK 00</v>
      </c>
      <c r="M501" s="67" t="str">
        <f ca="1" t="shared" si="270"/>
        <v>1900 - MONTH 01</v>
      </c>
      <c r="N501" s="83" t="str">
        <f ca="1" t="shared" ref="N501:O501" si="515">IFERROR(AVERAGEIF(L:L,L501,$J:$J)," ")</f>
        <v> </v>
      </c>
      <c r="O501" s="83" t="str">
        <f ca="1" t="shared" si="515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2">
        <f ca="1" t="shared" si="265"/>
        <v>6</v>
      </c>
      <c r="F502" s="67" t="str">
        <f ca="1">IF(ISBLANK(A502)," ",INDIRECT(ADDRESS(1,5+MOD(ROW()-2,COUNTA('Form Responses 1'!$1:$1)-4),,TRUE,"Form Responses 1")))</f>
        <v>Halaman Wisma [Pos Satpam]</v>
      </c>
      <c r="G502" s="67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266"/>
        <v>Halaman Wisma</v>
      </c>
      <c r="I502" s="83" t="str">
        <f ca="1" t="shared" si="267"/>
        <v>CLEANING SERVICE</v>
      </c>
      <c r="J502" s="83" t="str">
        <f ca="1" t="array" ref="J502">IFERROR(INDEX(MASTER!B:B,MATCH(G502,MASTER!A:A,0))/100," ")</f>
        <v> </v>
      </c>
      <c r="K502" s="67">
        <f ca="1" t="shared" si="268"/>
        <v>0</v>
      </c>
      <c r="L502" s="67" t="str">
        <f ca="1" t="shared" si="269"/>
        <v>1900 - WEEK 00</v>
      </c>
      <c r="M502" s="67" t="str">
        <f ca="1" t="shared" si="270"/>
        <v>1900 - MONTH 01</v>
      </c>
      <c r="N502" s="83" t="str">
        <f ca="1" t="shared" ref="N502:O502" si="516">IFERROR(AVERAGEIF(L:L,L502,$J:$J)," ")</f>
        <v> </v>
      </c>
      <c r="O502" s="83" t="str">
        <f ca="1" t="shared" si="516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2">
        <f ca="1" t="shared" si="265"/>
        <v>6</v>
      </c>
      <c r="F503" s="67" t="str">
        <f ca="1">IF(ISBLANK(A503)," ",INDIRECT(ADDRESS(1,5+MOD(ROW()-2,COUNTA('Form Responses 1'!$1:$1)-4),,TRUE,"Form Responses 1")))</f>
        <v>Halaman Wisma [Halaman Utama Depan]</v>
      </c>
      <c r="G503" s="67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266"/>
        <v>Halaman Wisma</v>
      </c>
      <c r="I503" s="83" t="str">
        <f ca="1" t="shared" si="267"/>
        <v>CLEANING SERVICE</v>
      </c>
      <c r="J503" s="83" t="str">
        <f ca="1" t="array" ref="J503">IFERROR(INDEX(MASTER!B:B,MATCH(G503,MASTER!A:A,0))/100," ")</f>
        <v> </v>
      </c>
      <c r="K503" s="67">
        <f ca="1" t="shared" si="268"/>
        <v>0</v>
      </c>
      <c r="L503" s="67" t="str">
        <f ca="1" t="shared" si="269"/>
        <v>1900 - WEEK 00</v>
      </c>
      <c r="M503" s="67" t="str">
        <f ca="1" t="shared" si="270"/>
        <v>1900 - MONTH 01</v>
      </c>
      <c r="N503" s="83" t="str">
        <f ca="1" t="shared" ref="N503:O503" si="517">IFERROR(AVERAGEIF(L:L,L503,$J:$J)," ")</f>
        <v> </v>
      </c>
      <c r="O503" s="83" t="str">
        <f ca="1" t="shared" si="517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2">
        <f ca="1" t="shared" si="265"/>
        <v>6</v>
      </c>
      <c r="F504" s="67" t="str">
        <f ca="1">IF(ISBLANK(A504)," ",INDIRECT(ADDRESS(1,5+MOD(ROW()-2,COUNTA('Form Responses 1'!$1:$1)-4),,TRUE,"Form Responses 1")))</f>
        <v>Halaman Wisma [Halaman Samping Dan Belakang]</v>
      </c>
      <c r="G504" s="67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266"/>
        <v>Halaman Wisma</v>
      </c>
      <c r="I504" s="83" t="str">
        <f ca="1" t="shared" si="267"/>
        <v>CLEANING SERVICE</v>
      </c>
      <c r="J504" s="83" t="str">
        <f ca="1" t="array" ref="J504">IFERROR(INDEX(MASTER!B:B,MATCH(G504,MASTER!A:A,0))/100," ")</f>
        <v> </v>
      </c>
      <c r="K504" s="67">
        <f ca="1" t="shared" si="268"/>
        <v>0</v>
      </c>
      <c r="L504" s="67" t="str">
        <f ca="1" t="shared" si="269"/>
        <v>1900 - WEEK 00</v>
      </c>
      <c r="M504" s="67" t="str">
        <f ca="1" t="shared" si="270"/>
        <v>1900 - MONTH 01</v>
      </c>
      <c r="N504" s="83" t="str">
        <f ca="1" t="shared" ref="N504:O504" si="518">IFERROR(AVERAGEIF(L:L,L504,$J:$J)," ")</f>
        <v> </v>
      </c>
      <c r="O504" s="83" t="str">
        <f ca="1" t="shared" si="518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2">
        <f ca="1" t="shared" si="265"/>
        <v>6</v>
      </c>
      <c r="F505" s="67" t="str">
        <f ca="1">IF(ISBLANK(A505)," ",INDIRECT(ADDRESS(1,5+MOD(ROW()-2,COUNTA('Form Responses 1'!$1:$1)-4),,TRUE,"Form Responses 1")))</f>
        <v>Halaman Wisma [Tps]</v>
      </c>
      <c r="G505" s="67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266"/>
        <v>Halaman Wisma</v>
      </c>
      <c r="I505" s="83" t="str">
        <f ca="1" t="shared" si="267"/>
        <v>CLEANING SERVICE</v>
      </c>
      <c r="J505" s="83" t="str">
        <f ca="1" t="array" ref="J505">IFERROR(INDEX(MASTER!B:B,MATCH(G505,MASTER!A:A,0))/100," ")</f>
        <v> </v>
      </c>
      <c r="K505" s="67">
        <f ca="1" t="shared" si="268"/>
        <v>0</v>
      </c>
      <c r="L505" s="67" t="str">
        <f ca="1" t="shared" si="269"/>
        <v>1900 - WEEK 00</v>
      </c>
      <c r="M505" s="67" t="str">
        <f ca="1" t="shared" si="270"/>
        <v>1900 - MONTH 01</v>
      </c>
      <c r="N505" s="83" t="str">
        <f ca="1" t="shared" ref="N505:O505" si="519">IFERROR(AVERAGEIF(L:L,L505,$J:$J)," ")</f>
        <v> </v>
      </c>
      <c r="O505" s="83" t="str">
        <f ca="1" t="shared" si="519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2">
        <f ca="1" t="shared" si="265"/>
        <v>6</v>
      </c>
      <c r="F506" s="67" t="str">
        <f ca="1">IF(ISBLANK(A506)," ",INDIRECT(ADDRESS(1,5+MOD(ROW()-2,COUNTA('Form Responses 1'!$1:$1)-4),,TRUE,"Form Responses 1")))</f>
        <v>Security [Security Functions]</v>
      </c>
      <c r="G506" s="67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266"/>
        <v>Security</v>
      </c>
      <c r="I506" s="83" t="str">
        <f ca="1" t="shared" si="267"/>
        <v>SECURITY SERVICE</v>
      </c>
      <c r="J506" s="83" t="str">
        <f ca="1" t="array" ref="J506">IFERROR(INDEX(MASTER!B:B,MATCH(G506,MASTER!A:A,0))/100," ")</f>
        <v> </v>
      </c>
      <c r="K506" s="67">
        <f ca="1" t="shared" si="268"/>
        <v>0</v>
      </c>
      <c r="L506" s="67" t="str">
        <f ca="1" t="shared" si="269"/>
        <v>1900 - WEEK 00</v>
      </c>
      <c r="M506" s="67" t="str">
        <f ca="1" t="shared" si="270"/>
        <v>1900 - MONTH 01</v>
      </c>
      <c r="N506" s="83" t="str">
        <f ca="1" t="shared" ref="N506:O506" si="520">IFERROR(AVERAGEIF(L:L,L506,$J:$J)," ")</f>
        <v> </v>
      </c>
      <c r="O506" s="83" t="str">
        <f ca="1" t="shared" si="520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2">
        <f ca="1" t="shared" si="265"/>
        <v>6</v>
      </c>
      <c r="F507" s="67" t="str">
        <f ca="1">IF(ISBLANK(A507)," ",INDIRECT(ADDRESS(1,5+MOD(ROW()-2,COUNTA('Form Responses 1'!$1:$1)-4),,TRUE,"Form Responses 1")))</f>
        <v>Lantai 1 [Pantry ]</v>
      </c>
      <c r="G507" s="67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266"/>
        <v>Lantai 1</v>
      </c>
      <c r="I507" s="83" t="str">
        <f ca="1" t="shared" si="267"/>
        <v>CLEANING SERVICE</v>
      </c>
      <c r="J507" s="83" t="str">
        <f ca="1" t="array" ref="J507">IFERROR(INDEX(MASTER!B:B,MATCH(G507,MASTER!A:A,0))/100," ")</f>
        <v> </v>
      </c>
      <c r="K507" s="67">
        <f ca="1" t="shared" si="268"/>
        <v>0</v>
      </c>
      <c r="L507" s="67" t="str">
        <f ca="1" t="shared" si="269"/>
        <v>1900 - WEEK 00</v>
      </c>
      <c r="M507" s="67" t="str">
        <f ca="1" t="shared" si="270"/>
        <v>1900 - MONTH 01</v>
      </c>
      <c r="N507" s="83" t="str">
        <f ca="1" t="shared" ref="N507:O507" si="521">IFERROR(AVERAGEIF(L:L,L507,$J:$J)," ")</f>
        <v> </v>
      </c>
      <c r="O507" s="83" t="str">
        <f ca="1" t="shared" si="521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2">
        <f ca="1" t="shared" si="265"/>
        <v>6</v>
      </c>
      <c r="F508" s="67" t="str">
        <f ca="1">IF(ISBLANK(A508)," ",INDIRECT(ADDRESS(1,5+MOD(ROW()-2,COUNTA('Form Responses 1'!$1:$1)-4),,TRUE,"Form Responses 1")))</f>
        <v>Lantai 1 [Kamar Depan]</v>
      </c>
      <c r="G508" s="67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266"/>
        <v>Lantai 1</v>
      </c>
      <c r="I508" s="83" t="str">
        <f ca="1" t="shared" si="267"/>
        <v>CLEANING SERVICE</v>
      </c>
      <c r="J508" s="83" t="str">
        <f ca="1" t="array" ref="J508">IFERROR(INDEX(MASTER!B:B,MATCH(G508,MASTER!A:A,0))/100," ")</f>
        <v> </v>
      </c>
      <c r="K508" s="67">
        <f ca="1" t="shared" si="268"/>
        <v>0</v>
      </c>
      <c r="L508" s="67" t="str">
        <f ca="1" t="shared" si="269"/>
        <v>1900 - WEEK 00</v>
      </c>
      <c r="M508" s="67" t="str">
        <f ca="1" t="shared" si="270"/>
        <v>1900 - MONTH 01</v>
      </c>
      <c r="N508" s="83" t="str">
        <f ca="1" t="shared" ref="N508:O508" si="522">IFERROR(AVERAGEIF(L:L,L508,$J:$J)," ")</f>
        <v> </v>
      </c>
      <c r="O508" s="83" t="str">
        <f ca="1" t="shared" si="522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2">
        <f ca="1" t="shared" si="265"/>
        <v>6</v>
      </c>
      <c r="F509" s="67" t="str">
        <f ca="1">IF(ISBLANK(A509)," ",INDIRECT(ADDRESS(1,5+MOD(ROW()-2,COUNTA('Form Responses 1'!$1:$1)-4),,TRUE,"Form Responses 1")))</f>
        <v>Lantai 1 [Kamar Belakang]</v>
      </c>
      <c r="G509" s="67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266"/>
        <v>Lantai 1</v>
      </c>
      <c r="I509" s="83" t="str">
        <f ca="1" t="shared" si="267"/>
        <v>CLEANING SERVICE</v>
      </c>
      <c r="J509" s="83" t="str">
        <f ca="1" t="array" ref="J509">IFERROR(INDEX(MASTER!B:B,MATCH(G509,MASTER!A:A,0))/100," ")</f>
        <v> </v>
      </c>
      <c r="K509" s="67">
        <f ca="1" t="shared" si="268"/>
        <v>0</v>
      </c>
      <c r="L509" s="67" t="str">
        <f ca="1" t="shared" si="269"/>
        <v>1900 - WEEK 00</v>
      </c>
      <c r="M509" s="67" t="str">
        <f ca="1" t="shared" si="270"/>
        <v>1900 - MONTH 01</v>
      </c>
      <c r="N509" s="83" t="str">
        <f ca="1" t="shared" ref="N509:O509" si="523">IFERROR(AVERAGEIF(L:L,L509,$J:$J)," ")</f>
        <v> </v>
      </c>
      <c r="O509" s="83" t="str">
        <f ca="1" t="shared" si="523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2">
        <f ca="1" t="shared" si="265"/>
        <v>6</v>
      </c>
      <c r="F510" s="67" t="str">
        <f ca="1">IF(ISBLANK(A510)," ",INDIRECT(ADDRESS(1,5+MOD(ROW()-2,COUNTA('Form Responses 1'!$1:$1)-4),,TRUE,"Form Responses 1")))</f>
        <v>Lantai 1 [Ruang Tamu]</v>
      </c>
      <c r="G510" s="67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266"/>
        <v>Lantai 1</v>
      </c>
      <c r="I510" s="83" t="str">
        <f ca="1" t="shared" si="267"/>
        <v>CLEANING SERVICE</v>
      </c>
      <c r="J510" s="83" t="str">
        <f ca="1" t="array" ref="J510">IFERROR(INDEX(MASTER!B:B,MATCH(G510,MASTER!A:A,0))/100," ")</f>
        <v> </v>
      </c>
      <c r="K510" s="67">
        <f ca="1" t="shared" si="268"/>
        <v>0</v>
      </c>
      <c r="L510" s="67" t="str">
        <f ca="1" t="shared" si="269"/>
        <v>1900 - WEEK 00</v>
      </c>
      <c r="M510" s="67" t="str">
        <f ca="1" t="shared" si="270"/>
        <v>1900 - MONTH 01</v>
      </c>
      <c r="N510" s="83" t="str">
        <f ca="1" t="shared" ref="N510:O510" si="524">IFERROR(AVERAGEIF(L:L,L510,$J:$J)," ")</f>
        <v> </v>
      </c>
      <c r="O510" s="83" t="str">
        <f ca="1" t="shared" si="524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2">
        <f ca="1" t="shared" si="265"/>
        <v>6</v>
      </c>
      <c r="F511" s="67" t="str">
        <f ca="1">IF(ISBLANK(A511)," ",INDIRECT(ADDRESS(1,5+MOD(ROW()-2,COUNTA('Form Responses 1'!$1:$1)-4),,TRUE,"Form Responses 1")))</f>
        <v>Lantai 1 [Toilet Pria / Wanita]</v>
      </c>
      <c r="G511" s="67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266"/>
        <v>Lantai 1</v>
      </c>
      <c r="I511" s="83" t="str">
        <f ca="1" t="shared" si="267"/>
        <v>CLEANING SERVICE</v>
      </c>
      <c r="J511" s="83" t="str">
        <f ca="1" t="array" ref="J511">IFERROR(INDEX(MASTER!B:B,MATCH(G511,MASTER!A:A,0))/100," ")</f>
        <v> </v>
      </c>
      <c r="K511" s="67">
        <f ca="1" t="shared" si="268"/>
        <v>0</v>
      </c>
      <c r="L511" s="67" t="str">
        <f ca="1" t="shared" si="269"/>
        <v>1900 - WEEK 00</v>
      </c>
      <c r="M511" s="67" t="str">
        <f ca="1" t="shared" si="270"/>
        <v>1900 - MONTH 01</v>
      </c>
      <c r="N511" s="83" t="str">
        <f ca="1" t="shared" ref="N511:O511" si="525">IFERROR(AVERAGEIF(L:L,L511,$J:$J)," ")</f>
        <v> </v>
      </c>
      <c r="O511" s="83" t="str">
        <f ca="1" t="shared" si="525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2">
        <f ca="1" t="shared" ref="E512:E766" si="526">IF(ISBLANK(D512)," ",WEEKDAY(D512,2))</f>
        <v>6</v>
      </c>
      <c r="F512" s="67" t="str">
        <f ca="1">IF(ISBLANK(A512)," ",INDIRECT(ADDRESS(1,5+MOD(ROW()-2,COUNTA('Form Responses 1'!$1:$1)-4),,TRUE,"Form Responses 1")))</f>
        <v>Halaman [Taman ]</v>
      </c>
      <c r="G512" s="67" t="e">
        <f ca="1">IF(ISBLANK(A512)," ",INDIRECT(ADDRESS(MATCH(A512,'Form Responses 1'!A:A,0),5+MOD(ROW()-2,COUNTA('Form Responses 1'!$1:$1)-4),,TRUE,"Form Responses 1")))</f>
        <v>#N/A</v>
      </c>
      <c r="H512" s="83" t="str">
        <f ca="1" t="shared" ref="H512:H766" si="527">IFERROR(LEFT(F512,FIND("[",F512)-2)," ")</f>
        <v>Halaman</v>
      </c>
      <c r="I512" s="83" t="str">
        <f ca="1" t="shared" ref="I512:I766" si="528">IF(H512=" "," ",IF(UPPER(H512)="SECURITY","SECURITY SERVICE",IF(UPPER(H512)="DRIVER","LABOR SERVICE","CLEANING SERVICE")))</f>
        <v>CLEANING SERVICE</v>
      </c>
      <c r="J512" s="83" t="str">
        <f ca="1" t="array" ref="J512">IFERROR(INDEX(MASTER!B:B,MATCH(G512,MASTER!A:A,0))/100," ")</f>
        <v> </v>
      </c>
      <c r="K512" s="67">
        <f ca="1" t="shared" ref="K512:K766" si="529">IF(ISBLANK(D512)," ",WEEKNUM(D512))</f>
        <v>0</v>
      </c>
      <c r="L512" s="67" t="str">
        <f ca="1" t="shared" ref="L512:L766" si="530">IF(ISBLANK(A512)," ",CONCATENATE(TEXT($D512,"YYY")," - WEEK ",TEXT(WEEKNUM($D512),"00")))</f>
        <v>1900 - WEEK 00</v>
      </c>
      <c r="M512" s="67" t="str">
        <f ca="1" t="shared" ref="M512:M766" si="531">IF(ISBLANK(A512)," ",CONCATENATE(TEXT($D512,"YYY")," - MONTH ",TEXT($D512,"MM")))</f>
        <v>1900 - MONTH 01</v>
      </c>
      <c r="N512" s="83" t="str">
        <f ca="1" t="shared" ref="N512:O512" si="532">IFERROR(AVERAGEIF(L:L,L512,$J:$J)," ")</f>
        <v> </v>
      </c>
      <c r="O512" s="83" t="str">
        <f ca="1" t="shared" si="532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2">
        <f ca="1" t="shared" si="526"/>
        <v>6</v>
      </c>
      <c r="F513" s="67" t="str">
        <f ca="1">IF(ISBLANK(A513)," ",INDIRECT(ADDRESS(1,5+MOD(ROW()-2,COUNTA('Form Responses 1'!$1:$1)-4),,TRUE,"Form Responses 1")))</f>
        <v>Halaman [Halaman Utama Depan]</v>
      </c>
      <c r="G513" s="67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527"/>
        <v>Halaman</v>
      </c>
      <c r="I513" s="83" t="str">
        <f ca="1" t="shared" si="528"/>
        <v>CLEANING SERVICE</v>
      </c>
      <c r="J513" s="83" t="str">
        <f ca="1" t="array" ref="J513">IFERROR(INDEX(MASTER!B:B,MATCH(G513,MASTER!A:A,0))/100," ")</f>
        <v> </v>
      </c>
      <c r="K513" s="67">
        <f ca="1" t="shared" si="529"/>
        <v>0</v>
      </c>
      <c r="L513" s="67" t="str">
        <f ca="1" t="shared" si="530"/>
        <v>1900 - WEEK 00</v>
      </c>
      <c r="M513" s="67" t="str">
        <f ca="1" t="shared" si="531"/>
        <v>1900 - MONTH 01</v>
      </c>
      <c r="N513" s="83" t="str">
        <f ca="1" t="shared" ref="N513:O513" si="533">IFERROR(AVERAGEIF(L:L,L513,$J:$J)," ")</f>
        <v> </v>
      </c>
      <c r="O513" s="83" t="str">
        <f ca="1" t="shared" si="533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2">
        <f ca="1" t="shared" si="526"/>
        <v>6</v>
      </c>
      <c r="F514" s="67" t="str">
        <f ca="1">IF(ISBLANK(A514)," ",INDIRECT(ADDRESS(1,5+MOD(ROW()-2,COUNTA('Form Responses 1'!$1:$1)-4),,TRUE,"Form Responses 1")))</f>
        <v>Halaman [Halaman Samping Dan Belakang]</v>
      </c>
      <c r="G514" s="67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527"/>
        <v>Halaman</v>
      </c>
      <c r="I514" s="83" t="str">
        <f ca="1" t="shared" si="528"/>
        <v>CLEANING SERVICE</v>
      </c>
      <c r="J514" s="83" t="str">
        <f ca="1" t="array" ref="J514">IFERROR(INDEX(MASTER!B:B,MATCH(G514,MASTER!A:A,0))/100," ")</f>
        <v> </v>
      </c>
      <c r="K514" s="67">
        <f ca="1" t="shared" si="529"/>
        <v>0</v>
      </c>
      <c r="L514" s="67" t="str">
        <f ca="1" t="shared" si="530"/>
        <v>1900 - WEEK 00</v>
      </c>
      <c r="M514" s="67" t="str">
        <f ca="1" t="shared" si="531"/>
        <v>1900 - MONTH 01</v>
      </c>
      <c r="N514" s="83" t="str">
        <f ca="1" t="shared" ref="N514:O514" si="534">IFERROR(AVERAGEIF(L:L,L514,$J:$J)," ")</f>
        <v> </v>
      </c>
      <c r="O514" s="83" t="str">
        <f ca="1" t="shared" si="534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2">
        <f ca="1" t="shared" si="526"/>
        <v>6</v>
      </c>
      <c r="F515" s="67" t="str">
        <f ca="1">IF(ISBLANK(A515)," ",INDIRECT(ADDRESS(1,5+MOD(ROW()-2,COUNTA('Form Responses 1'!$1:$1)-4),,TRUE,"Form Responses 1")))</f>
        <v>Halaman [Tps]</v>
      </c>
      <c r="G515" s="67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527"/>
        <v>Halaman</v>
      </c>
      <c r="I515" s="83" t="str">
        <f ca="1" t="shared" si="528"/>
        <v>CLEANING SERVICE</v>
      </c>
      <c r="J515" s="83" t="str">
        <f ca="1" t="array" ref="J515">IFERROR(INDEX(MASTER!B:B,MATCH(G515,MASTER!A:A,0))/100," ")</f>
        <v> </v>
      </c>
      <c r="K515" s="67">
        <f ca="1" t="shared" si="529"/>
        <v>0</v>
      </c>
      <c r="L515" s="67" t="str">
        <f ca="1" t="shared" si="530"/>
        <v>1900 - WEEK 00</v>
      </c>
      <c r="M515" s="67" t="str">
        <f ca="1" t="shared" si="531"/>
        <v>1900 - MONTH 01</v>
      </c>
      <c r="N515" s="83" t="str">
        <f ca="1" t="shared" ref="N515:O515" si="535">IFERROR(AVERAGEIF(L:L,L515,$J:$J)," ")</f>
        <v> </v>
      </c>
      <c r="O515" s="83" t="str">
        <f ca="1" t="shared" si="535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2">
        <f ca="1" t="shared" si="526"/>
        <v>6</v>
      </c>
      <c r="F516" s="67" t="str">
        <f ca="1">IF(ISBLANK(A516)," ",INDIRECT(ADDRESS(1,5+MOD(ROW()-2,COUNTA('Form Responses 1'!$1:$1)-4),,TRUE,"Form Responses 1")))</f>
        <v>Wisma [Koridor ]</v>
      </c>
      <c r="G516" s="67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527"/>
        <v>Wisma</v>
      </c>
      <c r="I516" s="83" t="str">
        <f ca="1" t="shared" si="528"/>
        <v>CLEANING SERVICE</v>
      </c>
      <c r="J516" s="83" t="str">
        <f ca="1" t="array" ref="J516">IFERROR(INDEX(MASTER!B:B,MATCH(G516,MASTER!A:A,0))/100," ")</f>
        <v> </v>
      </c>
      <c r="K516" s="67">
        <f ca="1" t="shared" si="529"/>
        <v>0</v>
      </c>
      <c r="L516" s="67" t="str">
        <f ca="1" t="shared" si="530"/>
        <v>1900 - WEEK 00</v>
      </c>
      <c r="M516" s="67" t="str">
        <f ca="1" t="shared" si="531"/>
        <v>1900 - MONTH 01</v>
      </c>
      <c r="N516" s="83" t="str">
        <f ca="1" t="shared" ref="N516:O516" si="536">IFERROR(AVERAGEIF(L:L,L516,$J:$J)," ")</f>
        <v> </v>
      </c>
      <c r="O516" s="83" t="str">
        <f ca="1" t="shared" si="536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2">
        <f ca="1" t="shared" si="526"/>
        <v>6</v>
      </c>
      <c r="F517" s="67" t="str">
        <f ca="1">IF(ISBLANK(A517)," ",INDIRECT(ADDRESS(1,5+MOD(ROW()-2,COUNTA('Form Responses 1'!$1:$1)-4),,TRUE,"Form Responses 1")))</f>
        <v>Wisma [Ruang Rapat/Pendopo]</v>
      </c>
      <c r="G517" s="67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527"/>
        <v>Wisma</v>
      </c>
      <c r="I517" s="83" t="str">
        <f ca="1" t="shared" si="528"/>
        <v>CLEANING SERVICE</v>
      </c>
      <c r="J517" s="83" t="str">
        <f ca="1" t="array" ref="J517">IFERROR(INDEX(MASTER!B:B,MATCH(G517,MASTER!A:A,0))/100," ")</f>
        <v> </v>
      </c>
      <c r="K517" s="67">
        <f ca="1" t="shared" si="529"/>
        <v>0</v>
      </c>
      <c r="L517" s="67" t="str">
        <f ca="1" t="shared" si="530"/>
        <v>1900 - WEEK 00</v>
      </c>
      <c r="M517" s="67" t="str">
        <f ca="1" t="shared" si="531"/>
        <v>1900 - MONTH 01</v>
      </c>
      <c r="N517" s="83" t="str">
        <f ca="1" t="shared" ref="N517:O517" si="537">IFERROR(AVERAGEIF(L:L,L517,$J:$J)," ")</f>
        <v> </v>
      </c>
      <c r="O517" s="83" t="str">
        <f ca="1" t="shared" si="537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2">
        <f ca="1" t="shared" si="526"/>
        <v>6</v>
      </c>
      <c r="F518" s="67" t="str">
        <f ca="1">IF(ISBLANK(A518)," ",INDIRECT(ADDRESS(1,5+MOD(ROW()-2,COUNTA('Form Responses 1'!$1:$1)-4),,TRUE,"Form Responses 1")))</f>
        <v>Wisma [Gudang]</v>
      </c>
      <c r="G518" s="67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527"/>
        <v>Wisma</v>
      </c>
      <c r="I518" s="83" t="str">
        <f ca="1" t="shared" si="528"/>
        <v>CLEANING SERVICE</v>
      </c>
      <c r="J518" s="83" t="str">
        <f ca="1" t="array" ref="J518">IFERROR(INDEX(MASTER!B:B,MATCH(G518,MASTER!A:A,0))/100," ")</f>
        <v> </v>
      </c>
      <c r="K518" s="67">
        <f ca="1" t="shared" si="529"/>
        <v>0</v>
      </c>
      <c r="L518" s="67" t="str">
        <f ca="1" t="shared" si="530"/>
        <v>1900 - WEEK 00</v>
      </c>
      <c r="M518" s="67" t="str">
        <f ca="1" t="shared" si="531"/>
        <v>1900 - MONTH 01</v>
      </c>
      <c r="N518" s="83" t="str">
        <f ca="1" t="shared" ref="N518:O518" si="538">IFERROR(AVERAGEIF(L:L,L518,$J:$J)," ")</f>
        <v> </v>
      </c>
      <c r="O518" s="83" t="str">
        <f ca="1" t="shared" si="538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2">
        <f ca="1" t="shared" si="526"/>
        <v>6</v>
      </c>
      <c r="F519" s="67" t="str">
        <f ca="1">IF(ISBLANK(A519)," ",INDIRECT(ADDRESS(1,5+MOD(ROW()-2,COUNTA('Form Responses 1'!$1:$1)-4),,TRUE,"Form Responses 1")))</f>
        <v>Wisma [Ruang Genset]</v>
      </c>
      <c r="G519" s="67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527"/>
        <v>Wisma</v>
      </c>
      <c r="I519" s="83" t="str">
        <f ca="1" t="shared" si="528"/>
        <v>CLEANING SERVICE</v>
      </c>
      <c r="J519" s="83" t="str">
        <f ca="1" t="array" ref="J519">IFERROR(INDEX(MASTER!B:B,MATCH(G519,MASTER!A:A,0))/100," ")</f>
        <v> </v>
      </c>
      <c r="K519" s="67">
        <f ca="1" t="shared" si="529"/>
        <v>0</v>
      </c>
      <c r="L519" s="67" t="str">
        <f ca="1" t="shared" si="530"/>
        <v>1900 - WEEK 00</v>
      </c>
      <c r="M519" s="67" t="str">
        <f ca="1" t="shared" si="531"/>
        <v>1900 - MONTH 01</v>
      </c>
      <c r="N519" s="83" t="str">
        <f ca="1" t="shared" ref="N519:O519" si="539">IFERROR(AVERAGEIF(L:L,L519,$J:$J)," ")</f>
        <v> </v>
      </c>
      <c r="O519" s="83" t="str">
        <f ca="1" t="shared" si="539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2">
        <f ca="1" t="shared" si="526"/>
        <v>6</v>
      </c>
      <c r="F520" s="67" t="str">
        <f ca="1">IF(ISBLANK(A520)," ",INDIRECT(ADDRESS(1,5+MOD(ROW()-2,COUNTA('Form Responses 1'!$1:$1)-4),,TRUE,"Form Responses 1")))</f>
        <v>Wisma [Ruang Alat Meteorologi]</v>
      </c>
      <c r="G520" s="67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527"/>
        <v>Wisma</v>
      </c>
      <c r="I520" s="83" t="str">
        <f ca="1" t="shared" si="528"/>
        <v>CLEANING SERVICE</v>
      </c>
      <c r="J520" s="83" t="str">
        <f ca="1" t="array" ref="J520">IFERROR(INDEX(MASTER!B:B,MATCH(G520,MASTER!A:A,0))/100," ")</f>
        <v> </v>
      </c>
      <c r="K520" s="67">
        <f ca="1" t="shared" si="529"/>
        <v>0</v>
      </c>
      <c r="L520" s="67" t="str">
        <f ca="1" t="shared" si="530"/>
        <v>1900 - WEEK 00</v>
      </c>
      <c r="M520" s="67" t="str">
        <f ca="1" t="shared" si="531"/>
        <v>1900 - MONTH 01</v>
      </c>
      <c r="N520" s="83" t="str">
        <f ca="1" t="shared" ref="N520:O520" si="540">IFERROR(AVERAGEIF(L:L,L520,$J:$J)," ")</f>
        <v> </v>
      </c>
      <c r="O520" s="83" t="str">
        <f ca="1" t="shared" si="540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2">
        <f ca="1" t="shared" si="526"/>
        <v>6</v>
      </c>
      <c r="F521" s="67" t="str">
        <f ca="1">IF(ISBLANK(A521)," ",INDIRECT(ADDRESS(1,5+MOD(ROW()-2,COUNTA('Form Responses 1'!$1:$1)-4),,TRUE,"Form Responses 1")))</f>
        <v>Wisma [Ruang Kerja]</v>
      </c>
      <c r="G521" s="67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527"/>
        <v>Wisma</v>
      </c>
      <c r="I521" s="83" t="str">
        <f ca="1" t="shared" si="528"/>
        <v>CLEANING SERVICE</v>
      </c>
      <c r="J521" s="83" t="str">
        <f ca="1" t="array" ref="J521">IFERROR(INDEX(MASTER!B:B,MATCH(G521,MASTER!A:A,0))/100," ")</f>
        <v> </v>
      </c>
      <c r="K521" s="67">
        <f ca="1" t="shared" si="529"/>
        <v>0</v>
      </c>
      <c r="L521" s="67" t="str">
        <f ca="1" t="shared" si="530"/>
        <v>1900 - WEEK 00</v>
      </c>
      <c r="M521" s="67" t="str">
        <f ca="1" t="shared" si="531"/>
        <v>1900 - MONTH 01</v>
      </c>
      <c r="N521" s="83" t="str">
        <f ca="1" t="shared" ref="N521:O521" si="541">IFERROR(AVERAGEIF(L:L,L521,$J:$J)," ")</f>
        <v> </v>
      </c>
      <c r="O521" s="83" t="str">
        <f ca="1" t="shared" si="541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2">
        <f ca="1" t="shared" si="526"/>
        <v>6</v>
      </c>
      <c r="F522" s="67" t="str">
        <f ca="1">IF(ISBLANK(A522)," ",INDIRECT(ADDRESS(1,5+MOD(ROW()-2,COUNTA('Form Responses 1'!$1:$1)-4),,TRUE,"Form Responses 1")))</f>
        <v>Wisma [Pantry]</v>
      </c>
      <c r="G522" s="67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527"/>
        <v>Wisma</v>
      </c>
      <c r="I522" s="83" t="str">
        <f ca="1" t="shared" si="528"/>
        <v>CLEANING SERVICE</v>
      </c>
      <c r="J522" s="83" t="str">
        <f ca="1" t="array" ref="J522">IFERROR(INDEX(MASTER!B:B,MATCH(G522,MASTER!A:A,0))/100," ")</f>
        <v> </v>
      </c>
      <c r="K522" s="67">
        <f ca="1" t="shared" si="529"/>
        <v>0</v>
      </c>
      <c r="L522" s="67" t="str">
        <f ca="1" t="shared" si="530"/>
        <v>1900 - WEEK 00</v>
      </c>
      <c r="M522" s="67" t="str">
        <f ca="1" t="shared" si="531"/>
        <v>1900 - MONTH 01</v>
      </c>
      <c r="N522" s="83" t="str">
        <f ca="1" t="shared" ref="N522:O522" si="542">IFERROR(AVERAGEIF(L:L,L522,$J:$J)," ")</f>
        <v> </v>
      </c>
      <c r="O522" s="83" t="str">
        <f ca="1" t="shared" si="542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2">
        <f ca="1" t="shared" si="526"/>
        <v>6</v>
      </c>
      <c r="F523" s="67" t="str">
        <f ca="1">IF(ISBLANK(A523)," ",INDIRECT(ADDRESS(1,5+MOD(ROW()-2,COUNTA('Form Responses 1'!$1:$1)-4),,TRUE,"Form Responses 1")))</f>
        <v>Wisma [Musholla]</v>
      </c>
      <c r="G523" s="67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527"/>
        <v>Wisma</v>
      </c>
      <c r="I523" s="83" t="str">
        <f ca="1" t="shared" si="528"/>
        <v>CLEANING SERVICE</v>
      </c>
      <c r="J523" s="83" t="str">
        <f ca="1" t="array" ref="J523">IFERROR(INDEX(MASTER!B:B,MATCH(G523,MASTER!A:A,0))/100," ")</f>
        <v> </v>
      </c>
      <c r="K523" s="67">
        <f ca="1" t="shared" si="529"/>
        <v>0</v>
      </c>
      <c r="L523" s="67" t="str">
        <f ca="1" t="shared" si="530"/>
        <v>1900 - WEEK 00</v>
      </c>
      <c r="M523" s="67" t="str">
        <f ca="1" t="shared" si="531"/>
        <v>1900 - MONTH 01</v>
      </c>
      <c r="N523" s="83" t="str">
        <f ca="1" t="shared" ref="N523:O523" si="543">IFERROR(AVERAGEIF(L:L,L523,$J:$J)," ")</f>
        <v> </v>
      </c>
      <c r="O523" s="83" t="str">
        <f ca="1" t="shared" si="543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2">
        <f ca="1" t="shared" si="526"/>
        <v>6</v>
      </c>
      <c r="F524" s="67" t="str">
        <f ca="1">IF(ISBLANK(A524)," ",INDIRECT(ADDRESS(1,5+MOD(ROW()-2,COUNTA('Form Responses 1'!$1:$1)-4),,TRUE,"Form Responses 1")))</f>
        <v>Wisma [Toilet Pria / Wanita]</v>
      </c>
      <c r="G524" s="67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527"/>
        <v>Wisma</v>
      </c>
      <c r="I524" s="83" t="str">
        <f ca="1" t="shared" si="528"/>
        <v>CLEANING SERVICE</v>
      </c>
      <c r="J524" s="83" t="str">
        <f ca="1" t="array" ref="J524">IFERROR(INDEX(MASTER!B:B,MATCH(G524,MASTER!A:A,0))/100," ")</f>
        <v> </v>
      </c>
      <c r="K524" s="67">
        <f ca="1" t="shared" si="529"/>
        <v>0</v>
      </c>
      <c r="L524" s="67" t="str">
        <f ca="1" t="shared" si="530"/>
        <v>1900 - WEEK 00</v>
      </c>
      <c r="M524" s="67" t="str">
        <f ca="1" t="shared" si="531"/>
        <v>1900 - MONTH 01</v>
      </c>
      <c r="N524" s="83" t="str">
        <f ca="1" t="shared" ref="N524:O524" si="544">IFERROR(AVERAGEIF(L:L,L524,$J:$J)," ")</f>
        <v> </v>
      </c>
      <c r="O524" s="83" t="str">
        <f ca="1" t="shared" si="544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2">
        <f ca="1" t="shared" si="526"/>
        <v>6</v>
      </c>
      <c r="F525" s="67" t="str">
        <f ca="1">IF(ISBLANK(A525)," ",INDIRECT(ADDRESS(1,5+MOD(ROW()-2,COUNTA('Form Responses 1'!$1:$1)-4),,TRUE,"Form Responses 1")))</f>
        <v>Halaman Wisma [Taman ]</v>
      </c>
      <c r="G525" s="67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527"/>
        <v>Halaman Wisma</v>
      </c>
      <c r="I525" s="83" t="str">
        <f ca="1" t="shared" si="528"/>
        <v>CLEANING SERVICE</v>
      </c>
      <c r="J525" s="83" t="str">
        <f ca="1" t="array" ref="J525">IFERROR(INDEX(MASTER!B:B,MATCH(G525,MASTER!A:A,0))/100," ")</f>
        <v> </v>
      </c>
      <c r="K525" s="67">
        <f ca="1" t="shared" si="529"/>
        <v>0</v>
      </c>
      <c r="L525" s="67" t="str">
        <f ca="1" t="shared" si="530"/>
        <v>1900 - WEEK 00</v>
      </c>
      <c r="M525" s="67" t="str">
        <f ca="1" t="shared" si="531"/>
        <v>1900 - MONTH 01</v>
      </c>
      <c r="N525" s="83" t="str">
        <f ca="1" t="shared" ref="N525:O525" si="545">IFERROR(AVERAGEIF(L:L,L525,$J:$J)," ")</f>
        <v> </v>
      </c>
      <c r="O525" s="83" t="str">
        <f ca="1" t="shared" si="545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2">
        <f ca="1" t="shared" si="526"/>
        <v>6</v>
      </c>
      <c r="F526" s="67" t="str">
        <f ca="1">IF(ISBLANK(A526)," ",INDIRECT(ADDRESS(1,5+MOD(ROW()-2,COUNTA('Form Responses 1'!$1:$1)-4),,TRUE,"Form Responses 1")))</f>
        <v>Halaman Wisma [Pos Satpam]</v>
      </c>
      <c r="G526" s="67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527"/>
        <v>Halaman Wisma</v>
      </c>
      <c r="I526" s="83" t="str">
        <f ca="1" t="shared" si="528"/>
        <v>CLEANING SERVICE</v>
      </c>
      <c r="J526" s="83" t="str">
        <f ca="1" t="array" ref="J526">IFERROR(INDEX(MASTER!B:B,MATCH(G526,MASTER!A:A,0))/100," ")</f>
        <v> </v>
      </c>
      <c r="K526" s="67">
        <f ca="1" t="shared" si="529"/>
        <v>0</v>
      </c>
      <c r="L526" s="67" t="str">
        <f ca="1" t="shared" si="530"/>
        <v>1900 - WEEK 00</v>
      </c>
      <c r="M526" s="67" t="str">
        <f ca="1" t="shared" si="531"/>
        <v>1900 - MONTH 01</v>
      </c>
      <c r="N526" s="83" t="str">
        <f ca="1" t="shared" ref="N526:O526" si="546">IFERROR(AVERAGEIF(L:L,L526,$J:$J)," ")</f>
        <v> </v>
      </c>
      <c r="O526" s="83" t="str">
        <f ca="1" t="shared" si="546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2">
        <f ca="1" t="shared" si="526"/>
        <v>6</v>
      </c>
      <c r="F527" s="67" t="str">
        <f ca="1">IF(ISBLANK(A527)," ",INDIRECT(ADDRESS(1,5+MOD(ROW()-2,COUNTA('Form Responses 1'!$1:$1)-4),,TRUE,"Form Responses 1")))</f>
        <v>Halaman Wisma [Halaman Utama Depan]</v>
      </c>
      <c r="G527" s="67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527"/>
        <v>Halaman Wisma</v>
      </c>
      <c r="I527" s="83" t="str">
        <f ca="1" t="shared" si="528"/>
        <v>CLEANING SERVICE</v>
      </c>
      <c r="J527" s="83" t="str">
        <f ca="1" t="array" ref="J527">IFERROR(INDEX(MASTER!B:B,MATCH(G527,MASTER!A:A,0))/100," ")</f>
        <v> </v>
      </c>
      <c r="K527" s="67">
        <f ca="1" t="shared" si="529"/>
        <v>0</v>
      </c>
      <c r="L527" s="67" t="str">
        <f ca="1" t="shared" si="530"/>
        <v>1900 - WEEK 00</v>
      </c>
      <c r="M527" s="67" t="str">
        <f ca="1" t="shared" si="531"/>
        <v>1900 - MONTH 01</v>
      </c>
      <c r="N527" s="83" t="str">
        <f ca="1" t="shared" ref="N527:O527" si="547">IFERROR(AVERAGEIF(L:L,L527,$J:$J)," ")</f>
        <v> </v>
      </c>
      <c r="O527" s="83" t="str">
        <f ca="1" t="shared" si="547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2">
        <f ca="1" t="shared" si="526"/>
        <v>6</v>
      </c>
      <c r="F528" s="67" t="str">
        <f ca="1">IF(ISBLANK(A528)," ",INDIRECT(ADDRESS(1,5+MOD(ROW()-2,COUNTA('Form Responses 1'!$1:$1)-4),,TRUE,"Form Responses 1")))</f>
        <v>Halaman Wisma [Halaman Samping Dan Belakang]</v>
      </c>
      <c r="G528" s="67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527"/>
        <v>Halaman Wisma</v>
      </c>
      <c r="I528" s="83" t="str">
        <f ca="1" t="shared" si="528"/>
        <v>CLEANING SERVICE</v>
      </c>
      <c r="J528" s="83" t="str">
        <f ca="1" t="array" ref="J528">IFERROR(INDEX(MASTER!B:B,MATCH(G528,MASTER!A:A,0))/100," ")</f>
        <v> </v>
      </c>
      <c r="K528" s="67">
        <f ca="1" t="shared" si="529"/>
        <v>0</v>
      </c>
      <c r="L528" s="67" t="str">
        <f ca="1" t="shared" si="530"/>
        <v>1900 - WEEK 00</v>
      </c>
      <c r="M528" s="67" t="str">
        <f ca="1" t="shared" si="531"/>
        <v>1900 - MONTH 01</v>
      </c>
      <c r="N528" s="83" t="str">
        <f ca="1" t="shared" ref="N528:O528" si="548">IFERROR(AVERAGEIF(L:L,L528,$J:$J)," ")</f>
        <v> </v>
      </c>
      <c r="O528" s="83" t="str">
        <f ca="1" t="shared" si="548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2">
        <f ca="1" t="shared" si="526"/>
        <v>6</v>
      </c>
      <c r="F529" s="67" t="str">
        <f ca="1">IF(ISBLANK(A529)," ",INDIRECT(ADDRESS(1,5+MOD(ROW()-2,COUNTA('Form Responses 1'!$1:$1)-4),,TRUE,"Form Responses 1")))</f>
        <v>Halaman Wisma [Tps]</v>
      </c>
      <c r="G529" s="67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527"/>
        <v>Halaman Wisma</v>
      </c>
      <c r="I529" s="83" t="str">
        <f ca="1" t="shared" si="528"/>
        <v>CLEANING SERVICE</v>
      </c>
      <c r="J529" s="83" t="str">
        <f ca="1" t="array" ref="J529">IFERROR(INDEX(MASTER!B:B,MATCH(G529,MASTER!A:A,0))/100," ")</f>
        <v> </v>
      </c>
      <c r="K529" s="67">
        <f ca="1" t="shared" si="529"/>
        <v>0</v>
      </c>
      <c r="L529" s="67" t="str">
        <f ca="1" t="shared" si="530"/>
        <v>1900 - WEEK 00</v>
      </c>
      <c r="M529" s="67" t="str">
        <f ca="1" t="shared" si="531"/>
        <v>1900 - MONTH 01</v>
      </c>
      <c r="N529" s="83" t="str">
        <f ca="1" t="shared" ref="N529:O529" si="549">IFERROR(AVERAGEIF(L:L,L529,$J:$J)," ")</f>
        <v> </v>
      </c>
      <c r="O529" s="83" t="str">
        <f ca="1" t="shared" si="549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2">
        <f ca="1" t="shared" si="526"/>
        <v>6</v>
      </c>
      <c r="F530" s="67" t="str">
        <f ca="1">IF(ISBLANK(A530)," ",INDIRECT(ADDRESS(1,5+MOD(ROW()-2,COUNTA('Form Responses 1'!$1:$1)-4),,TRUE,"Form Responses 1")))</f>
        <v>Security [Security Functions]</v>
      </c>
      <c r="G530" s="67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527"/>
        <v>Security</v>
      </c>
      <c r="I530" s="83" t="str">
        <f ca="1" t="shared" si="528"/>
        <v>SECURITY SERVICE</v>
      </c>
      <c r="J530" s="83" t="str">
        <f ca="1" t="array" ref="J530">IFERROR(INDEX(MASTER!B:B,MATCH(G530,MASTER!A:A,0))/100," ")</f>
        <v> </v>
      </c>
      <c r="K530" s="67">
        <f ca="1" t="shared" si="529"/>
        <v>0</v>
      </c>
      <c r="L530" s="67" t="str">
        <f ca="1" t="shared" si="530"/>
        <v>1900 - WEEK 00</v>
      </c>
      <c r="M530" s="67" t="str">
        <f ca="1" t="shared" si="531"/>
        <v>1900 - MONTH 01</v>
      </c>
      <c r="N530" s="83" t="str">
        <f ca="1" t="shared" ref="N530:O530" si="550">IFERROR(AVERAGEIF(L:L,L530,$J:$J)," ")</f>
        <v> </v>
      </c>
      <c r="O530" s="83" t="str">
        <f ca="1" t="shared" si="550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2">
        <f ca="1" t="shared" si="526"/>
        <v>6</v>
      </c>
      <c r="F531" s="67" t="str">
        <f ca="1">IF(ISBLANK(A531)," ",INDIRECT(ADDRESS(1,5+MOD(ROW()-2,COUNTA('Form Responses 1'!$1:$1)-4),,TRUE,"Form Responses 1")))</f>
        <v>Lantai 1 [Pantry ]</v>
      </c>
      <c r="G531" s="67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527"/>
        <v>Lantai 1</v>
      </c>
      <c r="I531" s="83" t="str">
        <f ca="1" t="shared" si="528"/>
        <v>CLEANING SERVICE</v>
      </c>
      <c r="J531" s="83" t="str">
        <f ca="1" t="array" ref="J531">IFERROR(INDEX(MASTER!B:B,MATCH(G531,MASTER!A:A,0))/100," ")</f>
        <v> </v>
      </c>
      <c r="K531" s="67">
        <f ca="1" t="shared" si="529"/>
        <v>0</v>
      </c>
      <c r="L531" s="67" t="str">
        <f ca="1" t="shared" si="530"/>
        <v>1900 - WEEK 00</v>
      </c>
      <c r="M531" s="67" t="str">
        <f ca="1" t="shared" si="531"/>
        <v>1900 - MONTH 01</v>
      </c>
      <c r="N531" s="83" t="str">
        <f ca="1" t="shared" ref="N531:O531" si="551">IFERROR(AVERAGEIF(L:L,L531,$J:$J)," ")</f>
        <v> </v>
      </c>
      <c r="O531" s="83" t="str">
        <f ca="1" t="shared" si="551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2">
        <f ca="1" t="shared" si="526"/>
        <v>6</v>
      </c>
      <c r="F532" s="67" t="str">
        <f ca="1">IF(ISBLANK(A532)," ",INDIRECT(ADDRESS(1,5+MOD(ROW()-2,COUNTA('Form Responses 1'!$1:$1)-4),,TRUE,"Form Responses 1")))</f>
        <v>Lantai 1 [Kamar Depan]</v>
      </c>
      <c r="G532" s="67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527"/>
        <v>Lantai 1</v>
      </c>
      <c r="I532" s="83" t="str">
        <f ca="1" t="shared" si="528"/>
        <v>CLEANING SERVICE</v>
      </c>
      <c r="J532" s="83" t="str">
        <f ca="1" t="array" ref="J532">IFERROR(INDEX(MASTER!B:B,MATCH(G532,MASTER!A:A,0))/100," ")</f>
        <v> </v>
      </c>
      <c r="K532" s="67">
        <f ca="1" t="shared" si="529"/>
        <v>0</v>
      </c>
      <c r="L532" s="67" t="str">
        <f ca="1" t="shared" si="530"/>
        <v>1900 - WEEK 00</v>
      </c>
      <c r="M532" s="67" t="str">
        <f ca="1" t="shared" si="531"/>
        <v>1900 - MONTH 01</v>
      </c>
      <c r="N532" s="83" t="str">
        <f ca="1" t="shared" ref="N532:O532" si="552">IFERROR(AVERAGEIF(L:L,L532,$J:$J)," ")</f>
        <v> </v>
      </c>
      <c r="O532" s="83" t="str">
        <f ca="1" t="shared" si="552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2">
        <f ca="1" t="shared" si="526"/>
        <v>6</v>
      </c>
      <c r="F533" s="67" t="str">
        <f ca="1">IF(ISBLANK(A533)," ",INDIRECT(ADDRESS(1,5+MOD(ROW()-2,COUNTA('Form Responses 1'!$1:$1)-4),,TRUE,"Form Responses 1")))</f>
        <v>Lantai 1 [Kamar Belakang]</v>
      </c>
      <c r="G533" s="67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527"/>
        <v>Lantai 1</v>
      </c>
      <c r="I533" s="83" t="str">
        <f ca="1" t="shared" si="528"/>
        <v>CLEANING SERVICE</v>
      </c>
      <c r="J533" s="83" t="str">
        <f ca="1" t="array" ref="J533">IFERROR(INDEX(MASTER!B:B,MATCH(G533,MASTER!A:A,0))/100," ")</f>
        <v> </v>
      </c>
      <c r="K533" s="67">
        <f ca="1" t="shared" si="529"/>
        <v>0</v>
      </c>
      <c r="L533" s="67" t="str">
        <f ca="1" t="shared" si="530"/>
        <v>1900 - WEEK 00</v>
      </c>
      <c r="M533" s="67" t="str">
        <f ca="1" t="shared" si="531"/>
        <v>1900 - MONTH 01</v>
      </c>
      <c r="N533" s="83" t="str">
        <f ca="1" t="shared" ref="N533:O533" si="553">IFERROR(AVERAGEIF(L:L,L533,$J:$J)," ")</f>
        <v> </v>
      </c>
      <c r="O533" s="83" t="str">
        <f ca="1" t="shared" si="553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2">
        <f ca="1" t="shared" si="526"/>
        <v>6</v>
      </c>
      <c r="F534" s="67" t="str">
        <f ca="1">IF(ISBLANK(A534)," ",INDIRECT(ADDRESS(1,5+MOD(ROW()-2,COUNTA('Form Responses 1'!$1:$1)-4),,TRUE,"Form Responses 1")))</f>
        <v>Lantai 1 [Ruang Tamu]</v>
      </c>
      <c r="G534" s="67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527"/>
        <v>Lantai 1</v>
      </c>
      <c r="I534" s="83" t="str">
        <f ca="1" t="shared" si="528"/>
        <v>CLEANING SERVICE</v>
      </c>
      <c r="J534" s="83" t="str">
        <f ca="1" t="array" ref="J534">IFERROR(INDEX(MASTER!B:B,MATCH(G534,MASTER!A:A,0))/100," ")</f>
        <v> </v>
      </c>
      <c r="K534" s="67">
        <f ca="1" t="shared" si="529"/>
        <v>0</v>
      </c>
      <c r="L534" s="67" t="str">
        <f ca="1" t="shared" si="530"/>
        <v>1900 - WEEK 00</v>
      </c>
      <c r="M534" s="67" t="str">
        <f ca="1" t="shared" si="531"/>
        <v>1900 - MONTH 01</v>
      </c>
      <c r="N534" s="83" t="str">
        <f ca="1" t="shared" ref="N534:O534" si="554">IFERROR(AVERAGEIF(L:L,L534,$J:$J)," ")</f>
        <v> </v>
      </c>
      <c r="O534" s="83" t="str">
        <f ca="1" t="shared" si="554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2">
        <f ca="1" t="shared" si="526"/>
        <v>6</v>
      </c>
      <c r="F535" s="67" t="str">
        <f ca="1">IF(ISBLANK(A535)," ",INDIRECT(ADDRESS(1,5+MOD(ROW()-2,COUNTA('Form Responses 1'!$1:$1)-4),,TRUE,"Form Responses 1")))</f>
        <v>Lantai 1 [Toilet Pria / Wanita]</v>
      </c>
      <c r="G535" s="67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527"/>
        <v>Lantai 1</v>
      </c>
      <c r="I535" s="83" t="str">
        <f ca="1" t="shared" si="528"/>
        <v>CLEANING SERVICE</v>
      </c>
      <c r="J535" s="83" t="str">
        <f ca="1" t="array" ref="J535">IFERROR(INDEX(MASTER!B:B,MATCH(G535,MASTER!A:A,0))/100," ")</f>
        <v> </v>
      </c>
      <c r="K535" s="67">
        <f ca="1" t="shared" si="529"/>
        <v>0</v>
      </c>
      <c r="L535" s="67" t="str">
        <f ca="1" t="shared" si="530"/>
        <v>1900 - WEEK 00</v>
      </c>
      <c r="M535" s="67" t="str">
        <f ca="1" t="shared" si="531"/>
        <v>1900 - MONTH 01</v>
      </c>
      <c r="N535" s="83" t="str">
        <f ca="1" t="shared" ref="N535:O535" si="555">IFERROR(AVERAGEIF(L:L,L535,$J:$J)," ")</f>
        <v> </v>
      </c>
      <c r="O535" s="83" t="str">
        <f ca="1" t="shared" si="555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2">
        <f ca="1" t="shared" si="526"/>
        <v>6</v>
      </c>
      <c r="F536" s="67" t="str">
        <f ca="1">IF(ISBLANK(A536)," ",INDIRECT(ADDRESS(1,5+MOD(ROW()-2,COUNTA('Form Responses 1'!$1:$1)-4),,TRUE,"Form Responses 1")))</f>
        <v>Halaman [Taman ]</v>
      </c>
      <c r="G536" s="67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527"/>
        <v>Halaman</v>
      </c>
      <c r="I536" s="83" t="str">
        <f ca="1" t="shared" si="528"/>
        <v>CLEANING SERVICE</v>
      </c>
      <c r="J536" s="83" t="str">
        <f ca="1" t="array" ref="J536">IFERROR(INDEX(MASTER!B:B,MATCH(G536,MASTER!A:A,0))/100," ")</f>
        <v> </v>
      </c>
      <c r="K536" s="67">
        <f ca="1" t="shared" si="529"/>
        <v>0</v>
      </c>
      <c r="L536" s="67" t="str">
        <f ca="1" t="shared" si="530"/>
        <v>1900 - WEEK 00</v>
      </c>
      <c r="M536" s="67" t="str">
        <f ca="1" t="shared" si="531"/>
        <v>1900 - MONTH 01</v>
      </c>
      <c r="N536" s="83" t="str">
        <f ca="1" t="shared" ref="N536:O536" si="556">IFERROR(AVERAGEIF(L:L,L536,$J:$J)," ")</f>
        <v> </v>
      </c>
      <c r="O536" s="83" t="str">
        <f ca="1" t="shared" si="556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2">
        <f ca="1" t="shared" si="526"/>
        <v>6</v>
      </c>
      <c r="F537" s="67" t="str">
        <f ca="1">IF(ISBLANK(A537)," ",INDIRECT(ADDRESS(1,5+MOD(ROW()-2,COUNTA('Form Responses 1'!$1:$1)-4),,TRUE,"Form Responses 1")))</f>
        <v>Halaman [Halaman Utama Depan]</v>
      </c>
      <c r="G537" s="67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527"/>
        <v>Halaman</v>
      </c>
      <c r="I537" s="83" t="str">
        <f ca="1" t="shared" si="528"/>
        <v>CLEANING SERVICE</v>
      </c>
      <c r="J537" s="83" t="str">
        <f ca="1" t="array" ref="J537">IFERROR(INDEX(MASTER!B:B,MATCH(G537,MASTER!A:A,0))/100," ")</f>
        <v> </v>
      </c>
      <c r="K537" s="67">
        <f ca="1" t="shared" si="529"/>
        <v>0</v>
      </c>
      <c r="L537" s="67" t="str">
        <f ca="1" t="shared" si="530"/>
        <v>1900 - WEEK 00</v>
      </c>
      <c r="M537" s="67" t="str">
        <f ca="1" t="shared" si="531"/>
        <v>1900 - MONTH 01</v>
      </c>
      <c r="N537" s="83" t="str">
        <f ca="1" t="shared" ref="N537:O537" si="557">IFERROR(AVERAGEIF(L:L,L537,$J:$J)," ")</f>
        <v> </v>
      </c>
      <c r="O537" s="83" t="str">
        <f ca="1" t="shared" si="557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2">
        <f ca="1" t="shared" si="526"/>
        <v>6</v>
      </c>
      <c r="F538" s="67" t="str">
        <f ca="1">IF(ISBLANK(A538)," ",INDIRECT(ADDRESS(1,5+MOD(ROW()-2,COUNTA('Form Responses 1'!$1:$1)-4),,TRUE,"Form Responses 1")))</f>
        <v>Halaman [Halaman Samping Dan Belakang]</v>
      </c>
      <c r="G538" s="67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527"/>
        <v>Halaman</v>
      </c>
      <c r="I538" s="83" t="str">
        <f ca="1" t="shared" si="528"/>
        <v>CLEANING SERVICE</v>
      </c>
      <c r="J538" s="83" t="str">
        <f ca="1" t="array" ref="J538">IFERROR(INDEX(MASTER!B:B,MATCH(G538,MASTER!A:A,0))/100," ")</f>
        <v> </v>
      </c>
      <c r="K538" s="67">
        <f ca="1" t="shared" si="529"/>
        <v>0</v>
      </c>
      <c r="L538" s="67" t="str">
        <f ca="1" t="shared" si="530"/>
        <v>1900 - WEEK 00</v>
      </c>
      <c r="M538" s="67" t="str">
        <f ca="1" t="shared" si="531"/>
        <v>1900 - MONTH 01</v>
      </c>
      <c r="N538" s="83" t="str">
        <f ca="1" t="shared" ref="N538:O538" si="558">IFERROR(AVERAGEIF(L:L,L538,$J:$J)," ")</f>
        <v> </v>
      </c>
      <c r="O538" s="83" t="str">
        <f ca="1" t="shared" si="558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2">
        <f ca="1" t="shared" si="526"/>
        <v>6</v>
      </c>
      <c r="F539" s="67" t="str">
        <f ca="1">IF(ISBLANK(A539)," ",INDIRECT(ADDRESS(1,5+MOD(ROW()-2,COUNTA('Form Responses 1'!$1:$1)-4),,TRUE,"Form Responses 1")))</f>
        <v>Halaman [Tps]</v>
      </c>
      <c r="G539" s="67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527"/>
        <v>Halaman</v>
      </c>
      <c r="I539" s="83" t="str">
        <f ca="1" t="shared" si="528"/>
        <v>CLEANING SERVICE</v>
      </c>
      <c r="J539" s="83" t="str">
        <f ca="1" t="array" ref="J539">IFERROR(INDEX(MASTER!B:B,MATCH(G539,MASTER!A:A,0))/100," ")</f>
        <v> </v>
      </c>
      <c r="K539" s="67">
        <f ca="1" t="shared" si="529"/>
        <v>0</v>
      </c>
      <c r="L539" s="67" t="str">
        <f ca="1" t="shared" si="530"/>
        <v>1900 - WEEK 00</v>
      </c>
      <c r="M539" s="67" t="str">
        <f ca="1" t="shared" si="531"/>
        <v>1900 - MONTH 01</v>
      </c>
      <c r="N539" s="83" t="str">
        <f ca="1" t="shared" ref="N539:O539" si="559">IFERROR(AVERAGEIF(L:L,L539,$J:$J)," ")</f>
        <v> </v>
      </c>
      <c r="O539" s="83" t="str">
        <f ca="1" t="shared" si="559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2">
        <f ca="1" t="shared" si="526"/>
        <v>6</v>
      </c>
      <c r="F540" s="67" t="str">
        <f ca="1">IF(ISBLANK(A540)," ",INDIRECT(ADDRESS(1,5+MOD(ROW()-2,COUNTA('Form Responses 1'!$1:$1)-4),,TRUE,"Form Responses 1")))</f>
        <v>Wisma [Koridor ]</v>
      </c>
      <c r="G540" s="67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527"/>
        <v>Wisma</v>
      </c>
      <c r="I540" s="83" t="str">
        <f ca="1" t="shared" si="528"/>
        <v>CLEANING SERVICE</v>
      </c>
      <c r="J540" s="83" t="str">
        <f ca="1" t="array" ref="J540">IFERROR(INDEX(MASTER!B:B,MATCH(G540,MASTER!A:A,0))/100," ")</f>
        <v> </v>
      </c>
      <c r="K540" s="67">
        <f ca="1" t="shared" si="529"/>
        <v>0</v>
      </c>
      <c r="L540" s="67" t="str">
        <f ca="1" t="shared" si="530"/>
        <v>1900 - WEEK 00</v>
      </c>
      <c r="M540" s="67" t="str">
        <f ca="1" t="shared" si="531"/>
        <v>1900 - MONTH 01</v>
      </c>
      <c r="N540" s="83" t="str">
        <f ca="1" t="shared" ref="N540:O540" si="560">IFERROR(AVERAGEIF(L:L,L540,$J:$J)," ")</f>
        <v> </v>
      </c>
      <c r="O540" s="83" t="str">
        <f ca="1" t="shared" si="560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2">
        <f ca="1" t="shared" si="526"/>
        <v>6</v>
      </c>
      <c r="F541" s="67" t="str">
        <f ca="1">IF(ISBLANK(A541)," ",INDIRECT(ADDRESS(1,5+MOD(ROW()-2,COUNTA('Form Responses 1'!$1:$1)-4),,TRUE,"Form Responses 1")))</f>
        <v>Wisma [Ruang Rapat/Pendopo]</v>
      </c>
      <c r="G541" s="67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527"/>
        <v>Wisma</v>
      </c>
      <c r="I541" s="83" t="str">
        <f ca="1" t="shared" si="528"/>
        <v>CLEANING SERVICE</v>
      </c>
      <c r="J541" s="83" t="str">
        <f ca="1" t="array" ref="J541">IFERROR(INDEX(MASTER!B:B,MATCH(G541,MASTER!A:A,0))/100," ")</f>
        <v> </v>
      </c>
      <c r="K541" s="67">
        <f ca="1" t="shared" si="529"/>
        <v>0</v>
      </c>
      <c r="L541" s="67" t="str">
        <f ca="1" t="shared" si="530"/>
        <v>1900 - WEEK 00</v>
      </c>
      <c r="M541" s="67" t="str">
        <f ca="1" t="shared" si="531"/>
        <v>1900 - MONTH 01</v>
      </c>
      <c r="N541" s="83" t="str">
        <f ca="1" t="shared" ref="N541:O541" si="561">IFERROR(AVERAGEIF(L:L,L541,$J:$J)," ")</f>
        <v> </v>
      </c>
      <c r="O541" s="83" t="str">
        <f ca="1" t="shared" si="561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2">
        <f ca="1" t="shared" si="526"/>
        <v>6</v>
      </c>
      <c r="F542" s="67" t="str">
        <f ca="1">IF(ISBLANK(A542)," ",INDIRECT(ADDRESS(1,5+MOD(ROW()-2,COUNTA('Form Responses 1'!$1:$1)-4),,TRUE,"Form Responses 1")))</f>
        <v>Wisma [Gudang]</v>
      </c>
      <c r="G542" s="67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527"/>
        <v>Wisma</v>
      </c>
      <c r="I542" s="83" t="str">
        <f ca="1" t="shared" si="528"/>
        <v>CLEANING SERVICE</v>
      </c>
      <c r="J542" s="83" t="str">
        <f ca="1" t="array" ref="J542">IFERROR(INDEX(MASTER!B:B,MATCH(G542,MASTER!A:A,0))/100," ")</f>
        <v> </v>
      </c>
      <c r="K542" s="67">
        <f ca="1" t="shared" si="529"/>
        <v>0</v>
      </c>
      <c r="L542" s="67" t="str">
        <f ca="1" t="shared" si="530"/>
        <v>1900 - WEEK 00</v>
      </c>
      <c r="M542" s="67" t="str">
        <f ca="1" t="shared" si="531"/>
        <v>1900 - MONTH 01</v>
      </c>
      <c r="N542" s="83" t="str">
        <f ca="1" t="shared" ref="N542:O542" si="562">IFERROR(AVERAGEIF(L:L,L542,$J:$J)," ")</f>
        <v> </v>
      </c>
      <c r="O542" s="83" t="str">
        <f ca="1" t="shared" si="562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2">
        <f ca="1" t="shared" si="526"/>
        <v>6</v>
      </c>
      <c r="F543" s="67" t="str">
        <f ca="1">IF(ISBLANK(A543)," ",INDIRECT(ADDRESS(1,5+MOD(ROW()-2,COUNTA('Form Responses 1'!$1:$1)-4),,TRUE,"Form Responses 1")))</f>
        <v>Wisma [Ruang Genset]</v>
      </c>
      <c r="G543" s="67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527"/>
        <v>Wisma</v>
      </c>
      <c r="I543" s="83" t="str">
        <f ca="1" t="shared" si="528"/>
        <v>CLEANING SERVICE</v>
      </c>
      <c r="J543" s="83" t="str">
        <f ca="1" t="array" ref="J543">IFERROR(INDEX(MASTER!B:B,MATCH(G543,MASTER!A:A,0))/100," ")</f>
        <v> </v>
      </c>
      <c r="K543" s="67">
        <f ca="1" t="shared" si="529"/>
        <v>0</v>
      </c>
      <c r="L543" s="67" t="str">
        <f ca="1" t="shared" si="530"/>
        <v>1900 - WEEK 00</v>
      </c>
      <c r="M543" s="67" t="str">
        <f ca="1" t="shared" si="531"/>
        <v>1900 - MONTH 01</v>
      </c>
      <c r="N543" s="83" t="str">
        <f ca="1" t="shared" ref="N543:O543" si="563">IFERROR(AVERAGEIF(L:L,L543,$J:$J)," ")</f>
        <v> </v>
      </c>
      <c r="O543" s="83" t="str">
        <f ca="1" t="shared" si="563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2">
        <f ca="1" t="shared" si="526"/>
        <v>6</v>
      </c>
      <c r="F544" s="67" t="str">
        <f ca="1">IF(ISBLANK(A544)," ",INDIRECT(ADDRESS(1,5+MOD(ROW()-2,COUNTA('Form Responses 1'!$1:$1)-4),,TRUE,"Form Responses 1")))</f>
        <v>Wisma [Ruang Alat Meteorologi]</v>
      </c>
      <c r="G544" s="67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527"/>
        <v>Wisma</v>
      </c>
      <c r="I544" s="83" t="str">
        <f ca="1" t="shared" si="528"/>
        <v>CLEANING SERVICE</v>
      </c>
      <c r="J544" s="83" t="str">
        <f ca="1" t="array" ref="J544">IFERROR(INDEX(MASTER!B:B,MATCH(G544,MASTER!A:A,0))/100," ")</f>
        <v> </v>
      </c>
      <c r="K544" s="67">
        <f ca="1" t="shared" si="529"/>
        <v>0</v>
      </c>
      <c r="L544" s="67" t="str">
        <f ca="1" t="shared" si="530"/>
        <v>1900 - WEEK 00</v>
      </c>
      <c r="M544" s="67" t="str">
        <f ca="1" t="shared" si="531"/>
        <v>1900 - MONTH 01</v>
      </c>
      <c r="N544" s="83" t="str">
        <f ca="1" t="shared" ref="N544:O544" si="564">IFERROR(AVERAGEIF(L:L,L544,$J:$J)," ")</f>
        <v> </v>
      </c>
      <c r="O544" s="83" t="str">
        <f ca="1" t="shared" si="564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2">
        <f ca="1" t="shared" si="526"/>
        <v>6</v>
      </c>
      <c r="F545" s="67" t="str">
        <f ca="1">IF(ISBLANK(A545)," ",INDIRECT(ADDRESS(1,5+MOD(ROW()-2,COUNTA('Form Responses 1'!$1:$1)-4),,TRUE,"Form Responses 1")))</f>
        <v>Wisma [Ruang Kerja]</v>
      </c>
      <c r="G545" s="67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527"/>
        <v>Wisma</v>
      </c>
      <c r="I545" s="83" t="str">
        <f ca="1" t="shared" si="528"/>
        <v>CLEANING SERVICE</v>
      </c>
      <c r="J545" s="83" t="str">
        <f ca="1" t="array" ref="J545">IFERROR(INDEX(MASTER!B:B,MATCH(G545,MASTER!A:A,0))/100," ")</f>
        <v> </v>
      </c>
      <c r="K545" s="67">
        <f ca="1" t="shared" si="529"/>
        <v>0</v>
      </c>
      <c r="L545" s="67" t="str">
        <f ca="1" t="shared" si="530"/>
        <v>1900 - WEEK 00</v>
      </c>
      <c r="M545" s="67" t="str">
        <f ca="1" t="shared" si="531"/>
        <v>1900 - MONTH 01</v>
      </c>
      <c r="N545" s="83" t="str">
        <f ca="1" t="shared" ref="N545:O545" si="565">IFERROR(AVERAGEIF(L:L,L545,$J:$J)," ")</f>
        <v> </v>
      </c>
      <c r="O545" s="83" t="str">
        <f ca="1" t="shared" si="565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2">
        <f ca="1" t="shared" si="526"/>
        <v>6</v>
      </c>
      <c r="F546" s="67" t="str">
        <f ca="1">IF(ISBLANK(A546)," ",INDIRECT(ADDRESS(1,5+MOD(ROW()-2,COUNTA('Form Responses 1'!$1:$1)-4),,TRUE,"Form Responses 1")))</f>
        <v>Wisma [Pantry]</v>
      </c>
      <c r="G546" s="67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527"/>
        <v>Wisma</v>
      </c>
      <c r="I546" s="83" t="str">
        <f ca="1" t="shared" si="528"/>
        <v>CLEANING SERVICE</v>
      </c>
      <c r="J546" s="83" t="str">
        <f ca="1" t="array" ref="J546">IFERROR(INDEX(MASTER!B:B,MATCH(G546,MASTER!A:A,0))/100," ")</f>
        <v> </v>
      </c>
      <c r="K546" s="67">
        <f ca="1" t="shared" si="529"/>
        <v>0</v>
      </c>
      <c r="L546" s="67" t="str">
        <f ca="1" t="shared" si="530"/>
        <v>1900 - WEEK 00</v>
      </c>
      <c r="M546" s="67" t="str">
        <f ca="1" t="shared" si="531"/>
        <v>1900 - MONTH 01</v>
      </c>
      <c r="N546" s="83" t="str">
        <f ca="1" t="shared" ref="N546:O546" si="566">IFERROR(AVERAGEIF(L:L,L546,$J:$J)," ")</f>
        <v> </v>
      </c>
      <c r="O546" s="83" t="str">
        <f ca="1" t="shared" si="566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2">
        <f ca="1" t="shared" si="526"/>
        <v>6</v>
      </c>
      <c r="F547" s="67" t="str">
        <f ca="1">IF(ISBLANK(A547)," ",INDIRECT(ADDRESS(1,5+MOD(ROW()-2,COUNTA('Form Responses 1'!$1:$1)-4),,TRUE,"Form Responses 1")))</f>
        <v>Wisma [Musholla]</v>
      </c>
      <c r="G547" s="67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527"/>
        <v>Wisma</v>
      </c>
      <c r="I547" s="83" t="str">
        <f ca="1" t="shared" si="528"/>
        <v>CLEANING SERVICE</v>
      </c>
      <c r="J547" s="83" t="str">
        <f ca="1" t="array" ref="J547">IFERROR(INDEX(MASTER!B:B,MATCH(G547,MASTER!A:A,0))/100," ")</f>
        <v> </v>
      </c>
      <c r="K547" s="67">
        <f ca="1" t="shared" si="529"/>
        <v>0</v>
      </c>
      <c r="L547" s="67" t="str">
        <f ca="1" t="shared" si="530"/>
        <v>1900 - WEEK 00</v>
      </c>
      <c r="M547" s="67" t="str">
        <f ca="1" t="shared" si="531"/>
        <v>1900 - MONTH 01</v>
      </c>
      <c r="N547" s="83" t="str">
        <f ca="1" t="shared" ref="N547:O547" si="567">IFERROR(AVERAGEIF(L:L,L547,$J:$J)," ")</f>
        <v> </v>
      </c>
      <c r="O547" s="83" t="str">
        <f ca="1" t="shared" si="567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2">
        <f ca="1" t="shared" si="526"/>
        <v>6</v>
      </c>
      <c r="F548" s="67" t="str">
        <f ca="1">IF(ISBLANK(A548)," ",INDIRECT(ADDRESS(1,5+MOD(ROW()-2,COUNTA('Form Responses 1'!$1:$1)-4),,TRUE,"Form Responses 1")))</f>
        <v>Wisma [Toilet Pria / Wanita]</v>
      </c>
      <c r="G548" s="67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527"/>
        <v>Wisma</v>
      </c>
      <c r="I548" s="83" t="str">
        <f ca="1" t="shared" si="528"/>
        <v>CLEANING SERVICE</v>
      </c>
      <c r="J548" s="83" t="str">
        <f ca="1" t="array" ref="J548">IFERROR(INDEX(MASTER!B:B,MATCH(G548,MASTER!A:A,0))/100," ")</f>
        <v> </v>
      </c>
      <c r="K548" s="67">
        <f ca="1" t="shared" si="529"/>
        <v>0</v>
      </c>
      <c r="L548" s="67" t="str">
        <f ca="1" t="shared" si="530"/>
        <v>1900 - WEEK 00</v>
      </c>
      <c r="M548" s="67" t="str">
        <f ca="1" t="shared" si="531"/>
        <v>1900 - MONTH 01</v>
      </c>
      <c r="N548" s="83" t="str">
        <f ca="1" t="shared" ref="N548:O548" si="568">IFERROR(AVERAGEIF(L:L,L548,$J:$J)," ")</f>
        <v> </v>
      </c>
      <c r="O548" s="83" t="str">
        <f ca="1" t="shared" si="568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2">
        <f ca="1" t="shared" si="526"/>
        <v>6</v>
      </c>
      <c r="F549" s="67" t="str">
        <f ca="1">IF(ISBLANK(A549)," ",INDIRECT(ADDRESS(1,5+MOD(ROW()-2,COUNTA('Form Responses 1'!$1:$1)-4),,TRUE,"Form Responses 1")))</f>
        <v>Halaman Wisma [Taman ]</v>
      </c>
      <c r="G549" s="67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527"/>
        <v>Halaman Wisma</v>
      </c>
      <c r="I549" s="83" t="str">
        <f ca="1" t="shared" si="528"/>
        <v>CLEANING SERVICE</v>
      </c>
      <c r="J549" s="83" t="str">
        <f ca="1" t="array" ref="J549">IFERROR(INDEX(MASTER!B:B,MATCH(G549,MASTER!A:A,0))/100," ")</f>
        <v> </v>
      </c>
      <c r="K549" s="67">
        <f ca="1" t="shared" si="529"/>
        <v>0</v>
      </c>
      <c r="L549" s="67" t="str">
        <f ca="1" t="shared" si="530"/>
        <v>1900 - WEEK 00</v>
      </c>
      <c r="M549" s="67" t="str">
        <f ca="1" t="shared" si="531"/>
        <v>1900 - MONTH 01</v>
      </c>
      <c r="N549" s="83" t="str">
        <f ca="1" t="shared" ref="N549:O549" si="569">IFERROR(AVERAGEIF(L:L,L549,$J:$J)," ")</f>
        <v> </v>
      </c>
      <c r="O549" s="83" t="str">
        <f ca="1" t="shared" si="569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2">
        <f ca="1" t="shared" si="526"/>
        <v>6</v>
      </c>
      <c r="F550" s="67" t="str">
        <f ca="1">IF(ISBLANK(A550)," ",INDIRECT(ADDRESS(1,5+MOD(ROW()-2,COUNTA('Form Responses 1'!$1:$1)-4),,TRUE,"Form Responses 1")))</f>
        <v>Halaman Wisma [Pos Satpam]</v>
      </c>
      <c r="G550" s="67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527"/>
        <v>Halaman Wisma</v>
      </c>
      <c r="I550" s="83" t="str">
        <f ca="1" t="shared" si="528"/>
        <v>CLEANING SERVICE</v>
      </c>
      <c r="J550" s="83" t="str">
        <f ca="1" t="array" ref="J550">IFERROR(INDEX(MASTER!B:B,MATCH(G550,MASTER!A:A,0))/100," ")</f>
        <v> </v>
      </c>
      <c r="K550" s="67">
        <f ca="1" t="shared" si="529"/>
        <v>0</v>
      </c>
      <c r="L550" s="67" t="str">
        <f ca="1" t="shared" si="530"/>
        <v>1900 - WEEK 00</v>
      </c>
      <c r="M550" s="67" t="str">
        <f ca="1" t="shared" si="531"/>
        <v>1900 - MONTH 01</v>
      </c>
      <c r="N550" s="83" t="str">
        <f ca="1" t="shared" ref="N550:O550" si="570">IFERROR(AVERAGEIF(L:L,L550,$J:$J)," ")</f>
        <v> </v>
      </c>
      <c r="O550" s="83" t="str">
        <f ca="1" t="shared" si="570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2">
        <f ca="1" t="shared" si="526"/>
        <v>6</v>
      </c>
      <c r="F551" s="67" t="str">
        <f ca="1">IF(ISBLANK(A551)," ",INDIRECT(ADDRESS(1,5+MOD(ROW()-2,COUNTA('Form Responses 1'!$1:$1)-4),,TRUE,"Form Responses 1")))</f>
        <v>Halaman Wisma [Halaman Utama Depan]</v>
      </c>
      <c r="G551" s="67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527"/>
        <v>Halaman Wisma</v>
      </c>
      <c r="I551" s="83" t="str">
        <f ca="1" t="shared" si="528"/>
        <v>CLEANING SERVICE</v>
      </c>
      <c r="J551" s="83" t="str">
        <f ca="1" t="array" ref="J551">IFERROR(INDEX(MASTER!B:B,MATCH(G551,MASTER!A:A,0))/100," ")</f>
        <v> </v>
      </c>
      <c r="K551" s="67">
        <f ca="1" t="shared" si="529"/>
        <v>0</v>
      </c>
      <c r="L551" s="67" t="str">
        <f ca="1" t="shared" si="530"/>
        <v>1900 - WEEK 00</v>
      </c>
      <c r="M551" s="67" t="str">
        <f ca="1" t="shared" si="531"/>
        <v>1900 - MONTH 01</v>
      </c>
      <c r="N551" s="83" t="str">
        <f ca="1" t="shared" ref="N551:O551" si="571">IFERROR(AVERAGEIF(L:L,L551,$J:$J)," ")</f>
        <v> </v>
      </c>
      <c r="O551" s="83" t="str">
        <f ca="1" t="shared" si="571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2">
        <f ca="1" t="shared" si="526"/>
        <v>6</v>
      </c>
      <c r="F552" s="67" t="str">
        <f ca="1">IF(ISBLANK(A552)," ",INDIRECT(ADDRESS(1,5+MOD(ROW()-2,COUNTA('Form Responses 1'!$1:$1)-4),,TRUE,"Form Responses 1")))</f>
        <v>Halaman Wisma [Halaman Samping Dan Belakang]</v>
      </c>
      <c r="G552" s="67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527"/>
        <v>Halaman Wisma</v>
      </c>
      <c r="I552" s="83" t="str">
        <f ca="1" t="shared" si="528"/>
        <v>CLEANING SERVICE</v>
      </c>
      <c r="J552" s="83" t="str">
        <f ca="1" t="array" ref="J552">IFERROR(INDEX(MASTER!B:B,MATCH(G552,MASTER!A:A,0))/100," ")</f>
        <v> </v>
      </c>
      <c r="K552" s="67">
        <f ca="1" t="shared" si="529"/>
        <v>0</v>
      </c>
      <c r="L552" s="67" t="str">
        <f ca="1" t="shared" si="530"/>
        <v>1900 - WEEK 00</v>
      </c>
      <c r="M552" s="67" t="str">
        <f ca="1" t="shared" si="531"/>
        <v>1900 - MONTH 01</v>
      </c>
      <c r="N552" s="83" t="str">
        <f ca="1" t="shared" ref="N552:O552" si="572">IFERROR(AVERAGEIF(L:L,L552,$J:$J)," ")</f>
        <v> </v>
      </c>
      <c r="O552" s="83" t="str">
        <f ca="1" t="shared" si="572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2">
        <f ca="1" t="shared" si="526"/>
        <v>6</v>
      </c>
      <c r="F553" s="67" t="str">
        <f ca="1">IF(ISBLANK(A553)," ",INDIRECT(ADDRESS(1,5+MOD(ROW()-2,COUNTA('Form Responses 1'!$1:$1)-4),,TRUE,"Form Responses 1")))</f>
        <v>Halaman Wisma [Tps]</v>
      </c>
      <c r="G553" s="67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527"/>
        <v>Halaman Wisma</v>
      </c>
      <c r="I553" s="83" t="str">
        <f ca="1" t="shared" si="528"/>
        <v>CLEANING SERVICE</v>
      </c>
      <c r="J553" s="83" t="str">
        <f ca="1" t="array" ref="J553">IFERROR(INDEX(MASTER!B:B,MATCH(G553,MASTER!A:A,0))/100," ")</f>
        <v> </v>
      </c>
      <c r="K553" s="67">
        <f ca="1" t="shared" si="529"/>
        <v>0</v>
      </c>
      <c r="L553" s="67" t="str">
        <f ca="1" t="shared" si="530"/>
        <v>1900 - WEEK 00</v>
      </c>
      <c r="M553" s="67" t="str">
        <f ca="1" t="shared" si="531"/>
        <v>1900 - MONTH 01</v>
      </c>
      <c r="N553" s="83" t="str">
        <f ca="1" t="shared" ref="N553:O553" si="573">IFERROR(AVERAGEIF(L:L,L553,$J:$J)," ")</f>
        <v> </v>
      </c>
      <c r="O553" s="83" t="str">
        <f ca="1" t="shared" si="573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2">
        <f ca="1" t="shared" si="526"/>
        <v>6</v>
      </c>
      <c r="F554" s="67" t="str">
        <f ca="1">IF(ISBLANK(A554)," ",INDIRECT(ADDRESS(1,5+MOD(ROW()-2,COUNTA('Form Responses 1'!$1:$1)-4),,TRUE,"Form Responses 1")))</f>
        <v>Security [Security Functions]</v>
      </c>
      <c r="G554" s="67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527"/>
        <v>Security</v>
      </c>
      <c r="I554" s="83" t="str">
        <f ca="1" t="shared" si="528"/>
        <v>SECURITY SERVICE</v>
      </c>
      <c r="J554" s="83" t="str">
        <f ca="1" t="array" ref="J554">IFERROR(INDEX(MASTER!B:B,MATCH(G554,MASTER!A:A,0))/100," ")</f>
        <v> </v>
      </c>
      <c r="K554" s="67">
        <f ca="1" t="shared" si="529"/>
        <v>0</v>
      </c>
      <c r="L554" s="67" t="str">
        <f ca="1" t="shared" si="530"/>
        <v>1900 - WEEK 00</v>
      </c>
      <c r="M554" s="67" t="str">
        <f ca="1" t="shared" si="531"/>
        <v>1900 - MONTH 01</v>
      </c>
      <c r="N554" s="83" t="str">
        <f ca="1" t="shared" ref="N554:O554" si="574">IFERROR(AVERAGEIF(L:L,L554,$J:$J)," ")</f>
        <v> </v>
      </c>
      <c r="O554" s="83" t="str">
        <f ca="1" t="shared" si="574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2">
        <f ca="1" t="shared" si="526"/>
        <v>6</v>
      </c>
      <c r="F555" s="67" t="str">
        <f ca="1">IF(ISBLANK(A555)," ",INDIRECT(ADDRESS(1,5+MOD(ROW()-2,COUNTA('Form Responses 1'!$1:$1)-4),,TRUE,"Form Responses 1")))</f>
        <v>Lantai 1 [Pantry ]</v>
      </c>
      <c r="G555" s="67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527"/>
        <v>Lantai 1</v>
      </c>
      <c r="I555" s="83" t="str">
        <f ca="1" t="shared" si="528"/>
        <v>CLEANING SERVICE</v>
      </c>
      <c r="J555" s="83" t="str">
        <f ca="1" t="array" ref="J555">IFERROR(INDEX(MASTER!B:B,MATCH(G555,MASTER!A:A,0))/100," ")</f>
        <v> </v>
      </c>
      <c r="K555" s="67">
        <f ca="1" t="shared" si="529"/>
        <v>0</v>
      </c>
      <c r="L555" s="67" t="str">
        <f ca="1" t="shared" si="530"/>
        <v>1900 - WEEK 00</v>
      </c>
      <c r="M555" s="67" t="str">
        <f ca="1" t="shared" si="531"/>
        <v>1900 - MONTH 01</v>
      </c>
      <c r="N555" s="83" t="str">
        <f ca="1" t="shared" ref="N555:O555" si="575">IFERROR(AVERAGEIF(L:L,L555,$J:$J)," ")</f>
        <v> </v>
      </c>
      <c r="O555" s="83" t="str">
        <f ca="1" t="shared" si="575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2">
        <f ca="1" t="shared" si="526"/>
        <v>6</v>
      </c>
      <c r="F556" s="67" t="str">
        <f ca="1">IF(ISBLANK(A556)," ",INDIRECT(ADDRESS(1,5+MOD(ROW()-2,COUNTA('Form Responses 1'!$1:$1)-4),,TRUE,"Form Responses 1")))</f>
        <v>Lantai 1 [Kamar Depan]</v>
      </c>
      <c r="G556" s="67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527"/>
        <v>Lantai 1</v>
      </c>
      <c r="I556" s="83" t="str">
        <f ca="1" t="shared" si="528"/>
        <v>CLEANING SERVICE</v>
      </c>
      <c r="J556" s="83" t="str">
        <f ca="1" t="array" ref="J556">IFERROR(INDEX(MASTER!B:B,MATCH(G556,MASTER!A:A,0))/100," ")</f>
        <v> </v>
      </c>
      <c r="K556" s="67">
        <f ca="1" t="shared" si="529"/>
        <v>0</v>
      </c>
      <c r="L556" s="67" t="str">
        <f ca="1" t="shared" si="530"/>
        <v>1900 - WEEK 00</v>
      </c>
      <c r="M556" s="67" t="str">
        <f ca="1" t="shared" si="531"/>
        <v>1900 - MONTH 01</v>
      </c>
      <c r="N556" s="83" t="str">
        <f ca="1" t="shared" ref="N556:O556" si="576">IFERROR(AVERAGEIF(L:L,L556,$J:$J)," ")</f>
        <v> </v>
      </c>
      <c r="O556" s="83" t="str">
        <f ca="1" t="shared" si="576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2">
        <f ca="1" t="shared" si="526"/>
        <v>6</v>
      </c>
      <c r="F557" s="67" t="str">
        <f ca="1">IF(ISBLANK(A557)," ",INDIRECT(ADDRESS(1,5+MOD(ROW()-2,COUNTA('Form Responses 1'!$1:$1)-4),,TRUE,"Form Responses 1")))</f>
        <v>Lantai 1 [Kamar Belakang]</v>
      </c>
      <c r="G557" s="67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527"/>
        <v>Lantai 1</v>
      </c>
      <c r="I557" s="83" t="str">
        <f ca="1" t="shared" si="528"/>
        <v>CLEANING SERVICE</v>
      </c>
      <c r="J557" s="83" t="str">
        <f ca="1" t="array" ref="J557">IFERROR(INDEX(MASTER!B:B,MATCH(G557,MASTER!A:A,0))/100," ")</f>
        <v> </v>
      </c>
      <c r="K557" s="67">
        <f ca="1" t="shared" si="529"/>
        <v>0</v>
      </c>
      <c r="L557" s="67" t="str">
        <f ca="1" t="shared" si="530"/>
        <v>1900 - WEEK 00</v>
      </c>
      <c r="M557" s="67" t="str">
        <f ca="1" t="shared" si="531"/>
        <v>1900 - MONTH 01</v>
      </c>
      <c r="N557" s="83" t="str">
        <f ca="1" t="shared" ref="N557:O557" si="577">IFERROR(AVERAGEIF(L:L,L557,$J:$J)," ")</f>
        <v> </v>
      </c>
      <c r="O557" s="83" t="str">
        <f ca="1" t="shared" si="577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2">
        <f ca="1" t="shared" si="526"/>
        <v>6</v>
      </c>
      <c r="F558" s="67" t="str">
        <f ca="1">IF(ISBLANK(A558)," ",INDIRECT(ADDRESS(1,5+MOD(ROW()-2,COUNTA('Form Responses 1'!$1:$1)-4),,TRUE,"Form Responses 1")))</f>
        <v>Lantai 1 [Ruang Tamu]</v>
      </c>
      <c r="G558" s="67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527"/>
        <v>Lantai 1</v>
      </c>
      <c r="I558" s="83" t="str">
        <f ca="1" t="shared" si="528"/>
        <v>CLEANING SERVICE</v>
      </c>
      <c r="J558" s="83" t="str">
        <f ca="1" t="array" ref="J558">IFERROR(INDEX(MASTER!B:B,MATCH(G558,MASTER!A:A,0))/100," ")</f>
        <v> </v>
      </c>
      <c r="K558" s="67">
        <f ca="1" t="shared" si="529"/>
        <v>0</v>
      </c>
      <c r="L558" s="67" t="str">
        <f ca="1" t="shared" si="530"/>
        <v>1900 - WEEK 00</v>
      </c>
      <c r="M558" s="67" t="str">
        <f ca="1" t="shared" si="531"/>
        <v>1900 - MONTH 01</v>
      </c>
      <c r="N558" s="83" t="str">
        <f ca="1" t="shared" ref="N558:O558" si="578">IFERROR(AVERAGEIF(L:L,L558,$J:$J)," ")</f>
        <v> </v>
      </c>
      <c r="O558" s="83" t="str">
        <f ca="1" t="shared" si="578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2">
        <f ca="1" t="shared" si="526"/>
        <v>6</v>
      </c>
      <c r="F559" s="67" t="str">
        <f ca="1">IF(ISBLANK(A559)," ",INDIRECT(ADDRESS(1,5+MOD(ROW()-2,COUNTA('Form Responses 1'!$1:$1)-4),,TRUE,"Form Responses 1")))</f>
        <v>Lantai 1 [Toilet Pria / Wanita]</v>
      </c>
      <c r="G559" s="67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527"/>
        <v>Lantai 1</v>
      </c>
      <c r="I559" s="83" t="str">
        <f ca="1" t="shared" si="528"/>
        <v>CLEANING SERVICE</v>
      </c>
      <c r="J559" s="83" t="str">
        <f ca="1" t="array" ref="J559">IFERROR(INDEX(MASTER!B:B,MATCH(G559,MASTER!A:A,0))/100," ")</f>
        <v> </v>
      </c>
      <c r="K559" s="67">
        <f ca="1" t="shared" si="529"/>
        <v>0</v>
      </c>
      <c r="L559" s="67" t="str">
        <f ca="1" t="shared" si="530"/>
        <v>1900 - WEEK 00</v>
      </c>
      <c r="M559" s="67" t="str">
        <f ca="1" t="shared" si="531"/>
        <v>1900 - MONTH 01</v>
      </c>
      <c r="N559" s="83" t="str">
        <f ca="1" t="shared" ref="N559:O559" si="579">IFERROR(AVERAGEIF(L:L,L559,$J:$J)," ")</f>
        <v> </v>
      </c>
      <c r="O559" s="83" t="str">
        <f ca="1" t="shared" si="579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2">
        <f ca="1" t="shared" si="526"/>
        <v>6</v>
      </c>
      <c r="F560" s="67" t="str">
        <f ca="1">IF(ISBLANK(A560)," ",INDIRECT(ADDRESS(1,5+MOD(ROW()-2,COUNTA('Form Responses 1'!$1:$1)-4),,TRUE,"Form Responses 1")))</f>
        <v>Halaman [Taman ]</v>
      </c>
      <c r="G560" s="67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527"/>
        <v>Halaman</v>
      </c>
      <c r="I560" s="83" t="str">
        <f ca="1" t="shared" si="528"/>
        <v>CLEANING SERVICE</v>
      </c>
      <c r="J560" s="83" t="str">
        <f ca="1" t="array" ref="J560">IFERROR(INDEX(MASTER!B:B,MATCH(G560,MASTER!A:A,0))/100," ")</f>
        <v> </v>
      </c>
      <c r="K560" s="67">
        <f ca="1" t="shared" si="529"/>
        <v>0</v>
      </c>
      <c r="L560" s="67" t="str">
        <f ca="1" t="shared" si="530"/>
        <v>1900 - WEEK 00</v>
      </c>
      <c r="M560" s="67" t="str">
        <f ca="1" t="shared" si="531"/>
        <v>1900 - MONTH 01</v>
      </c>
      <c r="N560" s="83" t="str">
        <f ca="1" t="shared" ref="N560:O560" si="580">IFERROR(AVERAGEIF(L:L,L560,$J:$J)," ")</f>
        <v> </v>
      </c>
      <c r="O560" s="83" t="str">
        <f ca="1" t="shared" si="580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2">
        <f ca="1" t="shared" si="526"/>
        <v>6</v>
      </c>
      <c r="F561" s="67" t="str">
        <f ca="1">IF(ISBLANK(A561)," ",INDIRECT(ADDRESS(1,5+MOD(ROW()-2,COUNTA('Form Responses 1'!$1:$1)-4),,TRUE,"Form Responses 1")))</f>
        <v>Halaman [Halaman Utama Depan]</v>
      </c>
      <c r="G561" s="67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527"/>
        <v>Halaman</v>
      </c>
      <c r="I561" s="83" t="str">
        <f ca="1" t="shared" si="528"/>
        <v>CLEANING SERVICE</v>
      </c>
      <c r="J561" s="83" t="str">
        <f ca="1" t="array" ref="J561">IFERROR(INDEX(MASTER!B:B,MATCH(G561,MASTER!A:A,0))/100," ")</f>
        <v> </v>
      </c>
      <c r="K561" s="67">
        <f ca="1" t="shared" si="529"/>
        <v>0</v>
      </c>
      <c r="L561" s="67" t="str">
        <f ca="1" t="shared" si="530"/>
        <v>1900 - WEEK 00</v>
      </c>
      <c r="M561" s="67" t="str">
        <f ca="1" t="shared" si="531"/>
        <v>1900 - MONTH 01</v>
      </c>
      <c r="N561" s="83" t="str">
        <f ca="1" t="shared" ref="N561:O561" si="581">IFERROR(AVERAGEIF(L:L,L561,$J:$J)," ")</f>
        <v> </v>
      </c>
      <c r="O561" s="83" t="str">
        <f ca="1" t="shared" si="581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2">
        <f ca="1" t="shared" si="526"/>
        <v>6</v>
      </c>
      <c r="F562" s="67" t="str">
        <f ca="1">IF(ISBLANK(A562)," ",INDIRECT(ADDRESS(1,5+MOD(ROW()-2,COUNTA('Form Responses 1'!$1:$1)-4),,TRUE,"Form Responses 1")))</f>
        <v>Halaman [Halaman Samping Dan Belakang]</v>
      </c>
      <c r="G562" s="67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527"/>
        <v>Halaman</v>
      </c>
      <c r="I562" s="83" t="str">
        <f ca="1" t="shared" si="528"/>
        <v>CLEANING SERVICE</v>
      </c>
      <c r="J562" s="83" t="str">
        <f ca="1" t="array" ref="J562">IFERROR(INDEX(MASTER!B:B,MATCH(G562,MASTER!A:A,0))/100," ")</f>
        <v> </v>
      </c>
      <c r="K562" s="67">
        <f ca="1" t="shared" si="529"/>
        <v>0</v>
      </c>
      <c r="L562" s="67" t="str">
        <f ca="1" t="shared" si="530"/>
        <v>1900 - WEEK 00</v>
      </c>
      <c r="M562" s="67" t="str">
        <f ca="1" t="shared" si="531"/>
        <v>1900 - MONTH 01</v>
      </c>
      <c r="N562" s="83" t="str">
        <f ca="1" t="shared" ref="N562:O562" si="582">IFERROR(AVERAGEIF(L:L,L562,$J:$J)," ")</f>
        <v> </v>
      </c>
      <c r="O562" s="83" t="str">
        <f ca="1" t="shared" si="582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2">
        <f ca="1" t="shared" si="526"/>
        <v>6</v>
      </c>
      <c r="F563" s="67" t="str">
        <f ca="1">IF(ISBLANK(A563)," ",INDIRECT(ADDRESS(1,5+MOD(ROW()-2,COUNTA('Form Responses 1'!$1:$1)-4),,TRUE,"Form Responses 1")))</f>
        <v>Halaman [Tps]</v>
      </c>
      <c r="G563" s="67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527"/>
        <v>Halaman</v>
      </c>
      <c r="I563" s="83" t="str">
        <f ca="1" t="shared" si="528"/>
        <v>CLEANING SERVICE</v>
      </c>
      <c r="J563" s="83" t="str">
        <f ca="1" t="array" ref="J563">IFERROR(INDEX(MASTER!B:B,MATCH(G563,MASTER!A:A,0))/100," ")</f>
        <v> </v>
      </c>
      <c r="K563" s="67">
        <f ca="1" t="shared" si="529"/>
        <v>0</v>
      </c>
      <c r="L563" s="67" t="str">
        <f ca="1" t="shared" si="530"/>
        <v>1900 - WEEK 00</v>
      </c>
      <c r="M563" s="67" t="str">
        <f ca="1" t="shared" si="531"/>
        <v>1900 - MONTH 01</v>
      </c>
      <c r="N563" s="83" t="str">
        <f ca="1" t="shared" ref="N563:O563" si="583">IFERROR(AVERAGEIF(L:L,L563,$J:$J)," ")</f>
        <v> </v>
      </c>
      <c r="O563" s="83" t="str">
        <f ca="1" t="shared" si="583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2">
        <f ca="1" t="shared" si="526"/>
        <v>6</v>
      </c>
      <c r="F564" s="67" t="str">
        <f ca="1">IF(ISBLANK(A564)," ",INDIRECT(ADDRESS(1,5+MOD(ROW()-2,COUNTA('Form Responses 1'!$1:$1)-4),,TRUE,"Form Responses 1")))</f>
        <v>Wisma [Koridor ]</v>
      </c>
      <c r="G564" s="67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527"/>
        <v>Wisma</v>
      </c>
      <c r="I564" s="83" t="str">
        <f ca="1" t="shared" si="528"/>
        <v>CLEANING SERVICE</v>
      </c>
      <c r="J564" s="83" t="str">
        <f ca="1" t="array" ref="J564">IFERROR(INDEX(MASTER!B:B,MATCH(G564,MASTER!A:A,0))/100," ")</f>
        <v> </v>
      </c>
      <c r="K564" s="67">
        <f ca="1" t="shared" si="529"/>
        <v>0</v>
      </c>
      <c r="L564" s="67" t="str">
        <f ca="1" t="shared" si="530"/>
        <v>1900 - WEEK 00</v>
      </c>
      <c r="M564" s="67" t="str">
        <f ca="1" t="shared" si="531"/>
        <v>1900 - MONTH 01</v>
      </c>
      <c r="N564" s="83" t="str">
        <f ca="1" t="shared" ref="N564:O564" si="584">IFERROR(AVERAGEIF(L:L,L564,$J:$J)," ")</f>
        <v> </v>
      </c>
      <c r="O564" s="83" t="str">
        <f ca="1" t="shared" si="584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2">
        <f ca="1" t="shared" si="526"/>
        <v>6</v>
      </c>
      <c r="F565" s="67" t="str">
        <f ca="1">IF(ISBLANK(A565)," ",INDIRECT(ADDRESS(1,5+MOD(ROW()-2,COUNTA('Form Responses 1'!$1:$1)-4),,TRUE,"Form Responses 1")))</f>
        <v>Wisma [Ruang Rapat/Pendopo]</v>
      </c>
      <c r="G565" s="67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527"/>
        <v>Wisma</v>
      </c>
      <c r="I565" s="83" t="str">
        <f ca="1" t="shared" si="528"/>
        <v>CLEANING SERVICE</v>
      </c>
      <c r="J565" s="83" t="str">
        <f ca="1" t="array" ref="J565">IFERROR(INDEX(MASTER!B:B,MATCH(G565,MASTER!A:A,0))/100," ")</f>
        <v> </v>
      </c>
      <c r="K565" s="67">
        <f ca="1" t="shared" si="529"/>
        <v>0</v>
      </c>
      <c r="L565" s="67" t="str">
        <f ca="1" t="shared" si="530"/>
        <v>1900 - WEEK 00</v>
      </c>
      <c r="M565" s="67" t="str">
        <f ca="1" t="shared" si="531"/>
        <v>1900 - MONTH 01</v>
      </c>
      <c r="N565" s="83" t="str">
        <f ca="1" t="shared" ref="N565:O565" si="585">IFERROR(AVERAGEIF(L:L,L565,$J:$J)," ")</f>
        <v> </v>
      </c>
      <c r="O565" s="83" t="str">
        <f ca="1" t="shared" si="585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2">
        <f ca="1" t="shared" si="526"/>
        <v>6</v>
      </c>
      <c r="F566" s="67" t="str">
        <f ca="1">IF(ISBLANK(A566)," ",INDIRECT(ADDRESS(1,5+MOD(ROW()-2,COUNTA('Form Responses 1'!$1:$1)-4),,TRUE,"Form Responses 1")))</f>
        <v>Wisma [Gudang]</v>
      </c>
      <c r="G566" s="67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527"/>
        <v>Wisma</v>
      </c>
      <c r="I566" s="83" t="str">
        <f ca="1" t="shared" si="528"/>
        <v>CLEANING SERVICE</v>
      </c>
      <c r="J566" s="83" t="str">
        <f ca="1" t="array" ref="J566">IFERROR(INDEX(MASTER!B:B,MATCH(G566,MASTER!A:A,0))/100," ")</f>
        <v> </v>
      </c>
      <c r="K566" s="67">
        <f ca="1" t="shared" si="529"/>
        <v>0</v>
      </c>
      <c r="L566" s="67" t="str">
        <f ca="1" t="shared" si="530"/>
        <v>1900 - WEEK 00</v>
      </c>
      <c r="M566" s="67" t="str">
        <f ca="1" t="shared" si="531"/>
        <v>1900 - MONTH 01</v>
      </c>
      <c r="N566" s="83" t="str">
        <f ca="1" t="shared" ref="N566:O566" si="586">IFERROR(AVERAGEIF(L:L,L566,$J:$J)," ")</f>
        <v> </v>
      </c>
      <c r="O566" s="83" t="str">
        <f ca="1" t="shared" si="586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2">
        <f ca="1" t="shared" si="526"/>
        <v>6</v>
      </c>
      <c r="F567" s="67" t="str">
        <f ca="1">IF(ISBLANK(A567)," ",INDIRECT(ADDRESS(1,5+MOD(ROW()-2,COUNTA('Form Responses 1'!$1:$1)-4),,TRUE,"Form Responses 1")))</f>
        <v>Wisma [Ruang Genset]</v>
      </c>
      <c r="G567" s="67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527"/>
        <v>Wisma</v>
      </c>
      <c r="I567" s="83" t="str">
        <f ca="1" t="shared" si="528"/>
        <v>CLEANING SERVICE</v>
      </c>
      <c r="J567" s="83" t="str">
        <f ca="1" t="array" ref="J567">IFERROR(INDEX(MASTER!B:B,MATCH(G567,MASTER!A:A,0))/100," ")</f>
        <v> </v>
      </c>
      <c r="K567" s="67">
        <f ca="1" t="shared" si="529"/>
        <v>0</v>
      </c>
      <c r="L567" s="67" t="str">
        <f ca="1" t="shared" si="530"/>
        <v>1900 - WEEK 00</v>
      </c>
      <c r="M567" s="67" t="str">
        <f ca="1" t="shared" si="531"/>
        <v>1900 - MONTH 01</v>
      </c>
      <c r="N567" s="83" t="str">
        <f ca="1" t="shared" ref="N567:O567" si="587">IFERROR(AVERAGEIF(L:L,L567,$J:$J)," ")</f>
        <v> </v>
      </c>
      <c r="O567" s="83" t="str">
        <f ca="1" t="shared" si="587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2">
        <f ca="1" t="shared" si="526"/>
        <v>6</v>
      </c>
      <c r="F568" s="67" t="str">
        <f ca="1">IF(ISBLANK(A568)," ",INDIRECT(ADDRESS(1,5+MOD(ROW()-2,COUNTA('Form Responses 1'!$1:$1)-4),,TRUE,"Form Responses 1")))</f>
        <v>Wisma [Ruang Alat Meteorologi]</v>
      </c>
      <c r="G568" s="67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527"/>
        <v>Wisma</v>
      </c>
      <c r="I568" s="83" t="str">
        <f ca="1" t="shared" si="528"/>
        <v>CLEANING SERVICE</v>
      </c>
      <c r="J568" s="83" t="str">
        <f ca="1" t="array" ref="J568">IFERROR(INDEX(MASTER!B:B,MATCH(G568,MASTER!A:A,0))/100," ")</f>
        <v> </v>
      </c>
      <c r="K568" s="67">
        <f ca="1" t="shared" si="529"/>
        <v>0</v>
      </c>
      <c r="L568" s="67" t="str">
        <f ca="1" t="shared" si="530"/>
        <v>1900 - WEEK 00</v>
      </c>
      <c r="M568" s="67" t="str">
        <f ca="1" t="shared" si="531"/>
        <v>1900 - MONTH 01</v>
      </c>
      <c r="N568" s="83" t="str">
        <f ca="1" t="shared" ref="N568:O568" si="588">IFERROR(AVERAGEIF(L:L,L568,$J:$J)," ")</f>
        <v> </v>
      </c>
      <c r="O568" s="83" t="str">
        <f ca="1" t="shared" si="588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2">
        <f ca="1" t="shared" si="526"/>
        <v>6</v>
      </c>
      <c r="F569" s="67" t="str">
        <f ca="1">IF(ISBLANK(A569)," ",INDIRECT(ADDRESS(1,5+MOD(ROW()-2,COUNTA('Form Responses 1'!$1:$1)-4),,TRUE,"Form Responses 1")))</f>
        <v>Wisma [Ruang Kerja]</v>
      </c>
      <c r="G569" s="67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527"/>
        <v>Wisma</v>
      </c>
      <c r="I569" s="83" t="str">
        <f ca="1" t="shared" si="528"/>
        <v>CLEANING SERVICE</v>
      </c>
      <c r="J569" s="83" t="str">
        <f ca="1" t="array" ref="J569">IFERROR(INDEX(MASTER!B:B,MATCH(G569,MASTER!A:A,0))/100," ")</f>
        <v> </v>
      </c>
      <c r="K569" s="67">
        <f ca="1" t="shared" si="529"/>
        <v>0</v>
      </c>
      <c r="L569" s="67" t="str">
        <f ca="1" t="shared" si="530"/>
        <v>1900 - WEEK 00</v>
      </c>
      <c r="M569" s="67" t="str">
        <f ca="1" t="shared" si="531"/>
        <v>1900 - MONTH 01</v>
      </c>
      <c r="N569" s="83" t="str">
        <f ca="1" t="shared" ref="N569:O569" si="589">IFERROR(AVERAGEIF(L:L,L569,$J:$J)," ")</f>
        <v> </v>
      </c>
      <c r="O569" s="83" t="str">
        <f ca="1" t="shared" si="589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2">
        <f ca="1" t="shared" si="526"/>
        <v>6</v>
      </c>
      <c r="F570" s="67" t="str">
        <f ca="1">IF(ISBLANK(A570)," ",INDIRECT(ADDRESS(1,5+MOD(ROW()-2,COUNTA('Form Responses 1'!$1:$1)-4),,TRUE,"Form Responses 1")))</f>
        <v>Wisma [Pantry]</v>
      </c>
      <c r="G570" s="67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527"/>
        <v>Wisma</v>
      </c>
      <c r="I570" s="83" t="str">
        <f ca="1" t="shared" si="528"/>
        <v>CLEANING SERVICE</v>
      </c>
      <c r="J570" s="83" t="str">
        <f ca="1" t="array" ref="J570">IFERROR(INDEX(MASTER!B:B,MATCH(G570,MASTER!A:A,0))/100," ")</f>
        <v> </v>
      </c>
      <c r="K570" s="67">
        <f ca="1" t="shared" si="529"/>
        <v>0</v>
      </c>
      <c r="L570" s="67" t="str">
        <f ca="1" t="shared" si="530"/>
        <v>1900 - WEEK 00</v>
      </c>
      <c r="M570" s="67" t="str">
        <f ca="1" t="shared" si="531"/>
        <v>1900 - MONTH 01</v>
      </c>
      <c r="N570" s="83" t="str">
        <f ca="1" t="shared" ref="N570:O570" si="590">IFERROR(AVERAGEIF(L:L,L570,$J:$J)," ")</f>
        <v> </v>
      </c>
      <c r="O570" s="83" t="str">
        <f ca="1" t="shared" si="590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2">
        <f ca="1" t="shared" si="526"/>
        <v>6</v>
      </c>
      <c r="F571" s="67" t="str">
        <f ca="1">IF(ISBLANK(A571)," ",INDIRECT(ADDRESS(1,5+MOD(ROW()-2,COUNTA('Form Responses 1'!$1:$1)-4),,TRUE,"Form Responses 1")))</f>
        <v>Wisma [Musholla]</v>
      </c>
      <c r="G571" s="67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527"/>
        <v>Wisma</v>
      </c>
      <c r="I571" s="83" t="str">
        <f ca="1" t="shared" si="528"/>
        <v>CLEANING SERVICE</v>
      </c>
      <c r="J571" s="83" t="str">
        <f ca="1" t="array" ref="J571">IFERROR(INDEX(MASTER!B:B,MATCH(G571,MASTER!A:A,0))/100," ")</f>
        <v> </v>
      </c>
      <c r="K571" s="67">
        <f ca="1" t="shared" si="529"/>
        <v>0</v>
      </c>
      <c r="L571" s="67" t="str">
        <f ca="1" t="shared" si="530"/>
        <v>1900 - WEEK 00</v>
      </c>
      <c r="M571" s="67" t="str">
        <f ca="1" t="shared" si="531"/>
        <v>1900 - MONTH 01</v>
      </c>
      <c r="N571" s="83" t="str">
        <f ca="1" t="shared" ref="N571:O571" si="591">IFERROR(AVERAGEIF(L:L,L571,$J:$J)," ")</f>
        <v> </v>
      </c>
      <c r="O571" s="83" t="str">
        <f ca="1" t="shared" si="591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2">
        <f ca="1" t="shared" si="526"/>
        <v>6</v>
      </c>
      <c r="F572" s="67" t="str">
        <f ca="1">IF(ISBLANK(A572)," ",INDIRECT(ADDRESS(1,5+MOD(ROW()-2,COUNTA('Form Responses 1'!$1:$1)-4),,TRUE,"Form Responses 1")))</f>
        <v>Wisma [Toilet Pria / Wanita]</v>
      </c>
      <c r="G572" s="67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527"/>
        <v>Wisma</v>
      </c>
      <c r="I572" s="83" t="str">
        <f ca="1" t="shared" si="528"/>
        <v>CLEANING SERVICE</v>
      </c>
      <c r="J572" s="83" t="str">
        <f ca="1" t="array" ref="J572">IFERROR(INDEX(MASTER!B:B,MATCH(G572,MASTER!A:A,0))/100," ")</f>
        <v> </v>
      </c>
      <c r="K572" s="67">
        <f ca="1" t="shared" si="529"/>
        <v>0</v>
      </c>
      <c r="L572" s="67" t="str">
        <f ca="1" t="shared" si="530"/>
        <v>1900 - WEEK 00</v>
      </c>
      <c r="M572" s="67" t="str">
        <f ca="1" t="shared" si="531"/>
        <v>1900 - MONTH 01</v>
      </c>
      <c r="N572" s="83" t="str">
        <f ca="1" t="shared" ref="N572:O572" si="592">IFERROR(AVERAGEIF(L:L,L572,$J:$J)," ")</f>
        <v> </v>
      </c>
      <c r="O572" s="83" t="str">
        <f ca="1" t="shared" si="592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2">
        <f ca="1" t="shared" si="526"/>
        <v>6</v>
      </c>
      <c r="F573" s="67" t="str">
        <f ca="1">IF(ISBLANK(A573)," ",INDIRECT(ADDRESS(1,5+MOD(ROW()-2,COUNTA('Form Responses 1'!$1:$1)-4),,TRUE,"Form Responses 1")))</f>
        <v>Halaman Wisma [Taman ]</v>
      </c>
      <c r="G573" s="67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527"/>
        <v>Halaman Wisma</v>
      </c>
      <c r="I573" s="83" t="str">
        <f ca="1" t="shared" si="528"/>
        <v>CLEANING SERVICE</v>
      </c>
      <c r="J573" s="83" t="str">
        <f ca="1" t="array" ref="J573">IFERROR(INDEX(MASTER!B:B,MATCH(G573,MASTER!A:A,0))/100," ")</f>
        <v> </v>
      </c>
      <c r="K573" s="67">
        <f ca="1" t="shared" si="529"/>
        <v>0</v>
      </c>
      <c r="L573" s="67" t="str">
        <f ca="1" t="shared" si="530"/>
        <v>1900 - WEEK 00</v>
      </c>
      <c r="M573" s="67" t="str">
        <f ca="1" t="shared" si="531"/>
        <v>1900 - MONTH 01</v>
      </c>
      <c r="N573" s="83" t="str">
        <f ca="1" t="shared" ref="N573:O573" si="593">IFERROR(AVERAGEIF(L:L,L573,$J:$J)," ")</f>
        <v> </v>
      </c>
      <c r="O573" s="83" t="str">
        <f ca="1" t="shared" si="593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2">
        <f ca="1" t="shared" si="526"/>
        <v>6</v>
      </c>
      <c r="F574" s="67" t="str">
        <f ca="1">IF(ISBLANK(A574)," ",INDIRECT(ADDRESS(1,5+MOD(ROW()-2,COUNTA('Form Responses 1'!$1:$1)-4),,TRUE,"Form Responses 1")))</f>
        <v>Halaman Wisma [Pos Satpam]</v>
      </c>
      <c r="G574" s="67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527"/>
        <v>Halaman Wisma</v>
      </c>
      <c r="I574" s="83" t="str">
        <f ca="1" t="shared" si="528"/>
        <v>CLEANING SERVICE</v>
      </c>
      <c r="J574" s="83" t="str">
        <f ca="1" t="array" ref="J574">IFERROR(INDEX(MASTER!B:B,MATCH(G574,MASTER!A:A,0))/100," ")</f>
        <v> </v>
      </c>
      <c r="K574" s="67">
        <f ca="1" t="shared" si="529"/>
        <v>0</v>
      </c>
      <c r="L574" s="67" t="str">
        <f ca="1" t="shared" si="530"/>
        <v>1900 - WEEK 00</v>
      </c>
      <c r="M574" s="67" t="str">
        <f ca="1" t="shared" si="531"/>
        <v>1900 - MONTH 01</v>
      </c>
      <c r="N574" s="83" t="str">
        <f ca="1" t="shared" ref="N574:O574" si="594">IFERROR(AVERAGEIF(L:L,L574,$J:$J)," ")</f>
        <v> </v>
      </c>
      <c r="O574" s="83" t="str">
        <f ca="1" t="shared" si="594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2">
        <f ca="1" t="shared" si="526"/>
        <v>6</v>
      </c>
      <c r="F575" s="67" t="str">
        <f ca="1">IF(ISBLANK(A575)," ",INDIRECT(ADDRESS(1,5+MOD(ROW()-2,COUNTA('Form Responses 1'!$1:$1)-4),,TRUE,"Form Responses 1")))</f>
        <v>Halaman Wisma [Halaman Utama Depan]</v>
      </c>
      <c r="G575" s="67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527"/>
        <v>Halaman Wisma</v>
      </c>
      <c r="I575" s="83" t="str">
        <f ca="1" t="shared" si="528"/>
        <v>CLEANING SERVICE</v>
      </c>
      <c r="J575" s="83" t="str">
        <f ca="1" t="array" ref="J575">IFERROR(INDEX(MASTER!B:B,MATCH(G575,MASTER!A:A,0))/100," ")</f>
        <v> </v>
      </c>
      <c r="K575" s="67">
        <f ca="1" t="shared" si="529"/>
        <v>0</v>
      </c>
      <c r="L575" s="67" t="str">
        <f ca="1" t="shared" si="530"/>
        <v>1900 - WEEK 00</v>
      </c>
      <c r="M575" s="67" t="str">
        <f ca="1" t="shared" si="531"/>
        <v>1900 - MONTH 01</v>
      </c>
      <c r="N575" s="83" t="str">
        <f ca="1" t="shared" ref="N575:O575" si="595">IFERROR(AVERAGEIF(L:L,L575,$J:$J)," ")</f>
        <v> </v>
      </c>
      <c r="O575" s="83" t="str">
        <f ca="1" t="shared" si="595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2">
        <f ca="1" t="shared" si="526"/>
        <v>6</v>
      </c>
      <c r="F576" s="67" t="str">
        <f ca="1">IF(ISBLANK(A576)," ",INDIRECT(ADDRESS(1,5+MOD(ROW()-2,COUNTA('Form Responses 1'!$1:$1)-4),,TRUE,"Form Responses 1")))</f>
        <v>Halaman Wisma [Halaman Samping Dan Belakang]</v>
      </c>
      <c r="G576" s="67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527"/>
        <v>Halaman Wisma</v>
      </c>
      <c r="I576" s="83" t="str">
        <f ca="1" t="shared" si="528"/>
        <v>CLEANING SERVICE</v>
      </c>
      <c r="J576" s="83" t="str">
        <f ca="1" t="array" ref="J576">IFERROR(INDEX(MASTER!B:B,MATCH(G576,MASTER!A:A,0))/100," ")</f>
        <v> </v>
      </c>
      <c r="K576" s="67">
        <f ca="1" t="shared" si="529"/>
        <v>0</v>
      </c>
      <c r="L576" s="67" t="str">
        <f ca="1" t="shared" si="530"/>
        <v>1900 - WEEK 00</v>
      </c>
      <c r="M576" s="67" t="str">
        <f ca="1" t="shared" si="531"/>
        <v>1900 - MONTH 01</v>
      </c>
      <c r="N576" s="83" t="str">
        <f ca="1" t="shared" ref="N576:O576" si="596">IFERROR(AVERAGEIF(L:L,L576,$J:$J)," ")</f>
        <v> </v>
      </c>
      <c r="O576" s="83" t="str">
        <f ca="1" t="shared" si="596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2">
        <f ca="1" t="shared" si="526"/>
        <v>6</v>
      </c>
      <c r="F577" s="67" t="str">
        <f ca="1">IF(ISBLANK(A577)," ",INDIRECT(ADDRESS(1,5+MOD(ROW()-2,COUNTA('Form Responses 1'!$1:$1)-4),,TRUE,"Form Responses 1")))</f>
        <v>Halaman Wisma [Tps]</v>
      </c>
      <c r="G577" s="67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527"/>
        <v>Halaman Wisma</v>
      </c>
      <c r="I577" s="83" t="str">
        <f ca="1" t="shared" si="528"/>
        <v>CLEANING SERVICE</v>
      </c>
      <c r="J577" s="83" t="str">
        <f ca="1" t="array" ref="J577">IFERROR(INDEX(MASTER!B:B,MATCH(G577,MASTER!A:A,0))/100," ")</f>
        <v> </v>
      </c>
      <c r="K577" s="67">
        <f ca="1" t="shared" si="529"/>
        <v>0</v>
      </c>
      <c r="L577" s="67" t="str">
        <f ca="1" t="shared" si="530"/>
        <v>1900 - WEEK 00</v>
      </c>
      <c r="M577" s="67" t="str">
        <f ca="1" t="shared" si="531"/>
        <v>1900 - MONTH 01</v>
      </c>
      <c r="N577" s="83" t="str">
        <f ca="1" t="shared" ref="N577:O577" si="597">IFERROR(AVERAGEIF(L:L,L577,$J:$J)," ")</f>
        <v> </v>
      </c>
      <c r="O577" s="83" t="str">
        <f ca="1" t="shared" si="597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2">
        <f ca="1" t="shared" si="526"/>
        <v>6</v>
      </c>
      <c r="F578" s="67" t="str">
        <f ca="1">IF(ISBLANK(A578)," ",INDIRECT(ADDRESS(1,5+MOD(ROW()-2,COUNTA('Form Responses 1'!$1:$1)-4),,TRUE,"Form Responses 1")))</f>
        <v>Security [Security Functions]</v>
      </c>
      <c r="G578" s="67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527"/>
        <v>Security</v>
      </c>
      <c r="I578" s="83" t="str">
        <f ca="1" t="shared" si="528"/>
        <v>SECURITY SERVICE</v>
      </c>
      <c r="J578" s="83" t="str">
        <f ca="1" t="array" ref="J578">IFERROR(INDEX(MASTER!B:B,MATCH(G578,MASTER!A:A,0))/100," ")</f>
        <v> </v>
      </c>
      <c r="K578" s="67">
        <f ca="1" t="shared" si="529"/>
        <v>0</v>
      </c>
      <c r="L578" s="67" t="str">
        <f ca="1" t="shared" si="530"/>
        <v>1900 - WEEK 00</v>
      </c>
      <c r="M578" s="67" t="str">
        <f ca="1" t="shared" si="531"/>
        <v>1900 - MONTH 01</v>
      </c>
      <c r="N578" s="83" t="str">
        <f ca="1" t="shared" ref="N578:O578" si="598">IFERROR(AVERAGEIF(L:L,L578,$J:$J)," ")</f>
        <v> </v>
      </c>
      <c r="O578" s="83" t="str">
        <f ca="1" t="shared" si="598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2">
        <f ca="1" t="shared" si="526"/>
        <v>6</v>
      </c>
      <c r="F579" s="67" t="str">
        <f ca="1">IF(ISBLANK(A579)," ",INDIRECT(ADDRESS(1,5+MOD(ROW()-2,COUNTA('Form Responses 1'!$1:$1)-4),,TRUE,"Form Responses 1")))</f>
        <v>Lantai 1 [Pantry ]</v>
      </c>
      <c r="G579" s="67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527"/>
        <v>Lantai 1</v>
      </c>
      <c r="I579" s="83" t="str">
        <f ca="1" t="shared" si="528"/>
        <v>CLEANING SERVICE</v>
      </c>
      <c r="J579" s="83" t="str">
        <f ca="1" t="array" ref="J579">IFERROR(INDEX(MASTER!B:B,MATCH(G579,MASTER!A:A,0))/100," ")</f>
        <v> </v>
      </c>
      <c r="K579" s="67">
        <f ca="1" t="shared" si="529"/>
        <v>0</v>
      </c>
      <c r="L579" s="67" t="str">
        <f ca="1" t="shared" si="530"/>
        <v>1900 - WEEK 00</v>
      </c>
      <c r="M579" s="67" t="str">
        <f ca="1" t="shared" si="531"/>
        <v>1900 - MONTH 01</v>
      </c>
      <c r="N579" s="83" t="str">
        <f ca="1" t="shared" ref="N579:O579" si="599">IFERROR(AVERAGEIF(L:L,L579,$J:$J)," ")</f>
        <v> </v>
      </c>
      <c r="O579" s="83" t="str">
        <f ca="1" t="shared" si="599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2">
        <f ca="1" t="shared" si="526"/>
        <v>6</v>
      </c>
      <c r="F580" s="67" t="str">
        <f ca="1">IF(ISBLANK(A580)," ",INDIRECT(ADDRESS(1,5+MOD(ROW()-2,COUNTA('Form Responses 1'!$1:$1)-4),,TRUE,"Form Responses 1")))</f>
        <v>Lantai 1 [Kamar Depan]</v>
      </c>
      <c r="G580" s="67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527"/>
        <v>Lantai 1</v>
      </c>
      <c r="I580" s="83" t="str">
        <f ca="1" t="shared" si="528"/>
        <v>CLEANING SERVICE</v>
      </c>
      <c r="J580" s="83" t="str">
        <f ca="1" t="array" ref="J580">IFERROR(INDEX(MASTER!B:B,MATCH(G580,MASTER!A:A,0))/100," ")</f>
        <v> </v>
      </c>
      <c r="K580" s="67">
        <f ca="1" t="shared" si="529"/>
        <v>0</v>
      </c>
      <c r="L580" s="67" t="str">
        <f ca="1" t="shared" si="530"/>
        <v>1900 - WEEK 00</v>
      </c>
      <c r="M580" s="67" t="str">
        <f ca="1" t="shared" si="531"/>
        <v>1900 - MONTH 01</v>
      </c>
      <c r="N580" s="83" t="str">
        <f ca="1" t="shared" ref="N580:O580" si="600">IFERROR(AVERAGEIF(L:L,L580,$J:$J)," ")</f>
        <v> </v>
      </c>
      <c r="O580" s="83" t="str">
        <f ca="1" t="shared" si="600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2">
        <f ca="1" t="shared" si="526"/>
        <v>6</v>
      </c>
      <c r="F581" s="67" t="str">
        <f ca="1">IF(ISBLANK(A581)," ",INDIRECT(ADDRESS(1,5+MOD(ROW()-2,COUNTA('Form Responses 1'!$1:$1)-4),,TRUE,"Form Responses 1")))</f>
        <v>Lantai 1 [Kamar Belakang]</v>
      </c>
      <c r="G581" s="67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527"/>
        <v>Lantai 1</v>
      </c>
      <c r="I581" s="83" t="str">
        <f ca="1" t="shared" si="528"/>
        <v>CLEANING SERVICE</v>
      </c>
      <c r="J581" s="83" t="str">
        <f ca="1" t="array" ref="J581">IFERROR(INDEX(MASTER!B:B,MATCH(G581,MASTER!A:A,0))/100," ")</f>
        <v> </v>
      </c>
      <c r="K581" s="67">
        <f ca="1" t="shared" si="529"/>
        <v>0</v>
      </c>
      <c r="L581" s="67" t="str">
        <f ca="1" t="shared" si="530"/>
        <v>1900 - WEEK 00</v>
      </c>
      <c r="M581" s="67" t="str">
        <f ca="1" t="shared" si="531"/>
        <v>1900 - MONTH 01</v>
      </c>
      <c r="N581" s="83" t="str">
        <f ca="1" t="shared" ref="N581:O581" si="601">IFERROR(AVERAGEIF(L:L,L581,$J:$J)," ")</f>
        <v> </v>
      </c>
      <c r="O581" s="83" t="str">
        <f ca="1" t="shared" si="601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2">
        <f ca="1" t="shared" si="526"/>
        <v>6</v>
      </c>
      <c r="F582" s="67" t="str">
        <f ca="1">IF(ISBLANK(A582)," ",INDIRECT(ADDRESS(1,5+MOD(ROW()-2,COUNTA('Form Responses 1'!$1:$1)-4),,TRUE,"Form Responses 1")))</f>
        <v>Lantai 1 [Ruang Tamu]</v>
      </c>
      <c r="G582" s="67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527"/>
        <v>Lantai 1</v>
      </c>
      <c r="I582" s="83" t="str">
        <f ca="1" t="shared" si="528"/>
        <v>CLEANING SERVICE</v>
      </c>
      <c r="J582" s="83" t="str">
        <f ca="1" t="array" ref="J582">IFERROR(INDEX(MASTER!B:B,MATCH(G582,MASTER!A:A,0))/100," ")</f>
        <v> </v>
      </c>
      <c r="K582" s="67">
        <f ca="1" t="shared" si="529"/>
        <v>0</v>
      </c>
      <c r="L582" s="67" t="str">
        <f ca="1" t="shared" si="530"/>
        <v>1900 - WEEK 00</v>
      </c>
      <c r="M582" s="67" t="str">
        <f ca="1" t="shared" si="531"/>
        <v>1900 - MONTH 01</v>
      </c>
      <c r="N582" s="83" t="str">
        <f ca="1" t="shared" ref="N582:O582" si="602">IFERROR(AVERAGEIF(L:L,L582,$J:$J)," ")</f>
        <v> </v>
      </c>
      <c r="O582" s="83" t="str">
        <f ca="1" t="shared" si="602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2">
        <f ca="1" t="shared" si="526"/>
        <v>6</v>
      </c>
      <c r="F583" s="67" t="str">
        <f ca="1">IF(ISBLANK(A583)," ",INDIRECT(ADDRESS(1,5+MOD(ROW()-2,COUNTA('Form Responses 1'!$1:$1)-4),,TRUE,"Form Responses 1")))</f>
        <v>Lantai 1 [Toilet Pria / Wanita]</v>
      </c>
      <c r="G583" s="67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527"/>
        <v>Lantai 1</v>
      </c>
      <c r="I583" s="83" t="str">
        <f ca="1" t="shared" si="528"/>
        <v>CLEANING SERVICE</v>
      </c>
      <c r="J583" s="83" t="str">
        <f ca="1" t="array" ref="J583">IFERROR(INDEX(MASTER!B:B,MATCH(G583,MASTER!A:A,0))/100," ")</f>
        <v> </v>
      </c>
      <c r="K583" s="67">
        <f ca="1" t="shared" si="529"/>
        <v>0</v>
      </c>
      <c r="L583" s="67" t="str">
        <f ca="1" t="shared" si="530"/>
        <v>1900 - WEEK 00</v>
      </c>
      <c r="M583" s="67" t="str">
        <f ca="1" t="shared" si="531"/>
        <v>1900 - MONTH 01</v>
      </c>
      <c r="N583" s="83" t="str">
        <f ca="1" t="shared" ref="N583:O583" si="603">IFERROR(AVERAGEIF(L:L,L583,$J:$J)," ")</f>
        <v> </v>
      </c>
      <c r="O583" s="83" t="str">
        <f ca="1" t="shared" si="603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2">
        <f ca="1" t="shared" si="526"/>
        <v>6</v>
      </c>
      <c r="F584" s="67" t="str">
        <f ca="1">IF(ISBLANK(A584)," ",INDIRECT(ADDRESS(1,5+MOD(ROW()-2,COUNTA('Form Responses 1'!$1:$1)-4),,TRUE,"Form Responses 1")))</f>
        <v>Halaman [Taman ]</v>
      </c>
      <c r="G584" s="67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527"/>
        <v>Halaman</v>
      </c>
      <c r="I584" s="83" t="str">
        <f ca="1" t="shared" si="528"/>
        <v>CLEANING SERVICE</v>
      </c>
      <c r="J584" s="83" t="str">
        <f ca="1" t="array" ref="J584">IFERROR(INDEX(MASTER!B:B,MATCH(G584,MASTER!A:A,0))/100," ")</f>
        <v> </v>
      </c>
      <c r="K584" s="67">
        <f ca="1" t="shared" si="529"/>
        <v>0</v>
      </c>
      <c r="L584" s="67" t="str">
        <f ca="1" t="shared" si="530"/>
        <v>1900 - WEEK 00</v>
      </c>
      <c r="M584" s="67" t="str">
        <f ca="1" t="shared" si="531"/>
        <v>1900 - MONTH 01</v>
      </c>
      <c r="N584" s="83" t="str">
        <f ca="1" t="shared" ref="N584:O584" si="604">IFERROR(AVERAGEIF(L:L,L584,$J:$J)," ")</f>
        <v> </v>
      </c>
      <c r="O584" s="83" t="str">
        <f ca="1" t="shared" si="604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2">
        <f ca="1" t="shared" si="526"/>
        <v>6</v>
      </c>
      <c r="F585" s="67" t="str">
        <f ca="1">IF(ISBLANK(A585)," ",INDIRECT(ADDRESS(1,5+MOD(ROW()-2,COUNTA('Form Responses 1'!$1:$1)-4),,TRUE,"Form Responses 1")))</f>
        <v>Halaman [Halaman Utama Depan]</v>
      </c>
      <c r="G585" s="67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527"/>
        <v>Halaman</v>
      </c>
      <c r="I585" s="83" t="str">
        <f ca="1" t="shared" si="528"/>
        <v>CLEANING SERVICE</v>
      </c>
      <c r="J585" s="83" t="str">
        <f ca="1" t="array" ref="J585">IFERROR(INDEX(MASTER!B:B,MATCH(G585,MASTER!A:A,0))/100," ")</f>
        <v> </v>
      </c>
      <c r="K585" s="67">
        <f ca="1" t="shared" si="529"/>
        <v>0</v>
      </c>
      <c r="L585" s="67" t="str">
        <f ca="1" t="shared" si="530"/>
        <v>1900 - WEEK 00</v>
      </c>
      <c r="M585" s="67" t="str">
        <f ca="1" t="shared" si="531"/>
        <v>1900 - MONTH 01</v>
      </c>
      <c r="N585" s="83" t="str">
        <f ca="1" t="shared" ref="N585:O585" si="605">IFERROR(AVERAGEIF(L:L,L585,$J:$J)," ")</f>
        <v> </v>
      </c>
      <c r="O585" s="83" t="str">
        <f ca="1" t="shared" si="605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2">
        <f ca="1" t="shared" si="526"/>
        <v>6</v>
      </c>
      <c r="F586" s="67" t="str">
        <f ca="1">IF(ISBLANK(A586)," ",INDIRECT(ADDRESS(1,5+MOD(ROW()-2,COUNTA('Form Responses 1'!$1:$1)-4),,TRUE,"Form Responses 1")))</f>
        <v>Halaman [Halaman Samping Dan Belakang]</v>
      </c>
      <c r="G586" s="67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527"/>
        <v>Halaman</v>
      </c>
      <c r="I586" s="83" t="str">
        <f ca="1" t="shared" si="528"/>
        <v>CLEANING SERVICE</v>
      </c>
      <c r="J586" s="83" t="str">
        <f ca="1" t="array" ref="J586">IFERROR(INDEX(MASTER!B:B,MATCH(G586,MASTER!A:A,0))/100," ")</f>
        <v> </v>
      </c>
      <c r="K586" s="67">
        <f ca="1" t="shared" si="529"/>
        <v>0</v>
      </c>
      <c r="L586" s="67" t="str">
        <f ca="1" t="shared" si="530"/>
        <v>1900 - WEEK 00</v>
      </c>
      <c r="M586" s="67" t="str">
        <f ca="1" t="shared" si="531"/>
        <v>1900 - MONTH 01</v>
      </c>
      <c r="N586" s="83" t="str">
        <f ca="1" t="shared" ref="N586:O586" si="606">IFERROR(AVERAGEIF(L:L,L586,$J:$J)," ")</f>
        <v> </v>
      </c>
      <c r="O586" s="83" t="str">
        <f ca="1" t="shared" si="606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2">
        <f ca="1" t="shared" si="526"/>
        <v>6</v>
      </c>
      <c r="F587" s="67" t="str">
        <f ca="1">IF(ISBLANK(A587)," ",INDIRECT(ADDRESS(1,5+MOD(ROW()-2,COUNTA('Form Responses 1'!$1:$1)-4),,TRUE,"Form Responses 1")))</f>
        <v>Halaman [Tps]</v>
      </c>
      <c r="G587" s="67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527"/>
        <v>Halaman</v>
      </c>
      <c r="I587" s="83" t="str">
        <f ca="1" t="shared" si="528"/>
        <v>CLEANING SERVICE</v>
      </c>
      <c r="J587" s="83" t="str">
        <f ca="1" t="array" ref="J587">IFERROR(INDEX(MASTER!B:B,MATCH(G587,MASTER!A:A,0))/100," ")</f>
        <v> </v>
      </c>
      <c r="K587" s="67">
        <f ca="1" t="shared" si="529"/>
        <v>0</v>
      </c>
      <c r="L587" s="67" t="str">
        <f ca="1" t="shared" si="530"/>
        <v>1900 - WEEK 00</v>
      </c>
      <c r="M587" s="67" t="str">
        <f ca="1" t="shared" si="531"/>
        <v>1900 - MONTH 01</v>
      </c>
      <c r="N587" s="83" t="str">
        <f ca="1" t="shared" ref="N587:O587" si="607">IFERROR(AVERAGEIF(L:L,L587,$J:$J)," ")</f>
        <v> </v>
      </c>
      <c r="O587" s="83" t="str">
        <f ca="1" t="shared" si="607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2">
        <f ca="1" t="shared" si="526"/>
        <v>6</v>
      </c>
      <c r="F588" s="67" t="str">
        <f ca="1">IF(ISBLANK(A588)," ",INDIRECT(ADDRESS(1,5+MOD(ROW()-2,COUNTA('Form Responses 1'!$1:$1)-4),,TRUE,"Form Responses 1")))</f>
        <v>Wisma [Koridor ]</v>
      </c>
      <c r="G588" s="67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527"/>
        <v>Wisma</v>
      </c>
      <c r="I588" s="83" t="str">
        <f ca="1" t="shared" si="528"/>
        <v>CLEANING SERVICE</v>
      </c>
      <c r="J588" s="83" t="str">
        <f ca="1" t="array" ref="J588">IFERROR(INDEX(MASTER!B:B,MATCH(G588,MASTER!A:A,0))/100," ")</f>
        <v> </v>
      </c>
      <c r="K588" s="67">
        <f ca="1" t="shared" si="529"/>
        <v>0</v>
      </c>
      <c r="L588" s="67" t="str">
        <f ca="1" t="shared" si="530"/>
        <v>1900 - WEEK 00</v>
      </c>
      <c r="M588" s="67" t="str">
        <f ca="1" t="shared" si="531"/>
        <v>1900 - MONTH 01</v>
      </c>
      <c r="N588" s="83" t="str">
        <f ca="1" t="shared" ref="N588:O588" si="608">IFERROR(AVERAGEIF(L:L,L588,$J:$J)," ")</f>
        <v> </v>
      </c>
      <c r="O588" s="83" t="str">
        <f ca="1" t="shared" si="608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2">
        <f ca="1" t="shared" si="526"/>
        <v>6</v>
      </c>
      <c r="F589" s="67" t="str">
        <f ca="1">IF(ISBLANK(A589)," ",INDIRECT(ADDRESS(1,5+MOD(ROW()-2,COUNTA('Form Responses 1'!$1:$1)-4),,TRUE,"Form Responses 1")))</f>
        <v>Wisma [Ruang Rapat/Pendopo]</v>
      </c>
      <c r="G589" s="67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527"/>
        <v>Wisma</v>
      </c>
      <c r="I589" s="83" t="str">
        <f ca="1" t="shared" si="528"/>
        <v>CLEANING SERVICE</v>
      </c>
      <c r="J589" s="83" t="str">
        <f ca="1" t="array" ref="J589">IFERROR(INDEX(MASTER!B:B,MATCH(G589,MASTER!A:A,0))/100," ")</f>
        <v> </v>
      </c>
      <c r="K589" s="67">
        <f ca="1" t="shared" si="529"/>
        <v>0</v>
      </c>
      <c r="L589" s="67" t="str">
        <f ca="1" t="shared" si="530"/>
        <v>1900 - WEEK 00</v>
      </c>
      <c r="M589" s="67" t="str">
        <f ca="1" t="shared" si="531"/>
        <v>1900 - MONTH 01</v>
      </c>
      <c r="N589" s="83" t="str">
        <f ca="1" t="shared" ref="N589:O589" si="609">IFERROR(AVERAGEIF(L:L,L589,$J:$J)," ")</f>
        <v> </v>
      </c>
      <c r="O589" s="83" t="str">
        <f ca="1" t="shared" si="609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2">
        <f ca="1" t="shared" si="526"/>
        <v>6</v>
      </c>
      <c r="F590" s="67" t="str">
        <f ca="1">IF(ISBLANK(A590)," ",INDIRECT(ADDRESS(1,5+MOD(ROW()-2,COUNTA('Form Responses 1'!$1:$1)-4),,TRUE,"Form Responses 1")))</f>
        <v>Wisma [Gudang]</v>
      </c>
      <c r="G590" s="67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527"/>
        <v>Wisma</v>
      </c>
      <c r="I590" s="83" t="str">
        <f ca="1" t="shared" si="528"/>
        <v>CLEANING SERVICE</v>
      </c>
      <c r="J590" s="83" t="str">
        <f ca="1" t="array" ref="J590">IFERROR(INDEX(MASTER!B:B,MATCH(G590,MASTER!A:A,0))/100," ")</f>
        <v> </v>
      </c>
      <c r="K590" s="67">
        <f ca="1" t="shared" si="529"/>
        <v>0</v>
      </c>
      <c r="L590" s="67" t="str">
        <f ca="1" t="shared" si="530"/>
        <v>1900 - WEEK 00</v>
      </c>
      <c r="M590" s="67" t="str">
        <f ca="1" t="shared" si="531"/>
        <v>1900 - MONTH 01</v>
      </c>
      <c r="N590" s="83" t="str">
        <f ca="1" t="shared" ref="N590:O590" si="610">IFERROR(AVERAGEIF(L:L,L590,$J:$J)," ")</f>
        <v> </v>
      </c>
      <c r="O590" s="83" t="str">
        <f ca="1" t="shared" si="610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2">
        <f ca="1" t="shared" si="526"/>
        <v>6</v>
      </c>
      <c r="F591" s="67" t="str">
        <f ca="1">IF(ISBLANK(A591)," ",INDIRECT(ADDRESS(1,5+MOD(ROW()-2,COUNTA('Form Responses 1'!$1:$1)-4),,TRUE,"Form Responses 1")))</f>
        <v>Wisma [Ruang Genset]</v>
      </c>
      <c r="G591" s="67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527"/>
        <v>Wisma</v>
      </c>
      <c r="I591" s="83" t="str">
        <f ca="1" t="shared" si="528"/>
        <v>CLEANING SERVICE</v>
      </c>
      <c r="J591" s="83" t="str">
        <f ca="1" t="array" ref="J591">IFERROR(INDEX(MASTER!B:B,MATCH(G591,MASTER!A:A,0))/100," ")</f>
        <v> </v>
      </c>
      <c r="K591" s="67">
        <f ca="1" t="shared" si="529"/>
        <v>0</v>
      </c>
      <c r="L591" s="67" t="str">
        <f ca="1" t="shared" si="530"/>
        <v>1900 - WEEK 00</v>
      </c>
      <c r="M591" s="67" t="str">
        <f ca="1" t="shared" si="531"/>
        <v>1900 - MONTH 01</v>
      </c>
      <c r="N591" s="83" t="str">
        <f ca="1" t="shared" ref="N591:O591" si="611">IFERROR(AVERAGEIF(L:L,L591,$J:$J)," ")</f>
        <v> </v>
      </c>
      <c r="O591" s="83" t="str">
        <f ca="1" t="shared" si="611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2">
        <f ca="1" t="shared" si="526"/>
        <v>6</v>
      </c>
      <c r="F592" s="67" t="str">
        <f ca="1">IF(ISBLANK(A592)," ",INDIRECT(ADDRESS(1,5+MOD(ROW()-2,COUNTA('Form Responses 1'!$1:$1)-4),,TRUE,"Form Responses 1")))</f>
        <v>Wisma [Ruang Alat Meteorologi]</v>
      </c>
      <c r="G592" s="67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527"/>
        <v>Wisma</v>
      </c>
      <c r="I592" s="83" t="str">
        <f ca="1" t="shared" si="528"/>
        <v>CLEANING SERVICE</v>
      </c>
      <c r="J592" s="83" t="str">
        <f ca="1" t="array" ref="J592">IFERROR(INDEX(MASTER!B:B,MATCH(G592,MASTER!A:A,0))/100," ")</f>
        <v> </v>
      </c>
      <c r="K592" s="67">
        <f ca="1" t="shared" si="529"/>
        <v>0</v>
      </c>
      <c r="L592" s="67" t="str">
        <f ca="1" t="shared" si="530"/>
        <v>1900 - WEEK 00</v>
      </c>
      <c r="M592" s="67" t="str">
        <f ca="1" t="shared" si="531"/>
        <v>1900 - MONTH 01</v>
      </c>
      <c r="N592" s="83" t="str">
        <f ca="1" t="shared" ref="N592:O592" si="612">IFERROR(AVERAGEIF(L:L,L592,$J:$J)," ")</f>
        <v> </v>
      </c>
      <c r="O592" s="83" t="str">
        <f ca="1" t="shared" si="612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2">
        <f ca="1" t="shared" si="526"/>
        <v>6</v>
      </c>
      <c r="F593" s="67" t="str">
        <f ca="1">IF(ISBLANK(A593)," ",INDIRECT(ADDRESS(1,5+MOD(ROW()-2,COUNTA('Form Responses 1'!$1:$1)-4),,TRUE,"Form Responses 1")))</f>
        <v>Wisma [Ruang Kerja]</v>
      </c>
      <c r="G593" s="67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527"/>
        <v>Wisma</v>
      </c>
      <c r="I593" s="83" t="str">
        <f ca="1" t="shared" si="528"/>
        <v>CLEANING SERVICE</v>
      </c>
      <c r="J593" s="83" t="str">
        <f ca="1" t="array" ref="J593">IFERROR(INDEX(MASTER!B:B,MATCH(G593,MASTER!A:A,0))/100," ")</f>
        <v> </v>
      </c>
      <c r="K593" s="67">
        <f ca="1" t="shared" si="529"/>
        <v>0</v>
      </c>
      <c r="L593" s="67" t="str">
        <f ca="1" t="shared" si="530"/>
        <v>1900 - WEEK 00</v>
      </c>
      <c r="M593" s="67" t="str">
        <f ca="1" t="shared" si="531"/>
        <v>1900 - MONTH 01</v>
      </c>
      <c r="N593" s="83" t="str">
        <f ca="1" t="shared" ref="N593:O593" si="613">IFERROR(AVERAGEIF(L:L,L593,$J:$J)," ")</f>
        <v> </v>
      </c>
      <c r="O593" s="83" t="str">
        <f ca="1" t="shared" si="613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2">
        <f ca="1" t="shared" si="526"/>
        <v>6</v>
      </c>
      <c r="F594" s="67" t="str">
        <f ca="1">IF(ISBLANK(A594)," ",INDIRECT(ADDRESS(1,5+MOD(ROW()-2,COUNTA('Form Responses 1'!$1:$1)-4),,TRUE,"Form Responses 1")))</f>
        <v>Wisma [Pantry]</v>
      </c>
      <c r="G594" s="67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527"/>
        <v>Wisma</v>
      </c>
      <c r="I594" s="83" t="str">
        <f ca="1" t="shared" si="528"/>
        <v>CLEANING SERVICE</v>
      </c>
      <c r="J594" s="83" t="str">
        <f ca="1" t="array" ref="J594">IFERROR(INDEX(MASTER!B:B,MATCH(G594,MASTER!A:A,0))/100," ")</f>
        <v> </v>
      </c>
      <c r="K594" s="67">
        <f ca="1" t="shared" si="529"/>
        <v>0</v>
      </c>
      <c r="L594" s="67" t="str">
        <f ca="1" t="shared" si="530"/>
        <v>1900 - WEEK 00</v>
      </c>
      <c r="M594" s="67" t="str">
        <f ca="1" t="shared" si="531"/>
        <v>1900 - MONTH 01</v>
      </c>
      <c r="N594" s="83" t="str">
        <f ca="1" t="shared" ref="N594:O594" si="614">IFERROR(AVERAGEIF(L:L,L594,$J:$J)," ")</f>
        <v> </v>
      </c>
      <c r="O594" s="83" t="str">
        <f ca="1" t="shared" si="614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2">
        <f ca="1" t="shared" si="526"/>
        <v>6</v>
      </c>
      <c r="F595" s="67" t="str">
        <f ca="1">IF(ISBLANK(A595)," ",INDIRECT(ADDRESS(1,5+MOD(ROW()-2,COUNTA('Form Responses 1'!$1:$1)-4),,TRUE,"Form Responses 1")))</f>
        <v>Wisma [Musholla]</v>
      </c>
      <c r="G595" s="67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527"/>
        <v>Wisma</v>
      </c>
      <c r="I595" s="83" t="str">
        <f ca="1" t="shared" si="528"/>
        <v>CLEANING SERVICE</v>
      </c>
      <c r="J595" s="83" t="str">
        <f ca="1" t="array" ref="J595">IFERROR(INDEX(MASTER!B:B,MATCH(G595,MASTER!A:A,0))/100," ")</f>
        <v> </v>
      </c>
      <c r="K595" s="67">
        <f ca="1" t="shared" si="529"/>
        <v>0</v>
      </c>
      <c r="L595" s="67" t="str">
        <f ca="1" t="shared" si="530"/>
        <v>1900 - WEEK 00</v>
      </c>
      <c r="M595" s="67" t="str">
        <f ca="1" t="shared" si="531"/>
        <v>1900 - MONTH 01</v>
      </c>
      <c r="N595" s="83" t="str">
        <f ca="1" t="shared" ref="N595:O595" si="615">IFERROR(AVERAGEIF(L:L,L595,$J:$J)," ")</f>
        <v> </v>
      </c>
      <c r="O595" s="83" t="str">
        <f ca="1" t="shared" si="615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2">
        <f ca="1" t="shared" si="526"/>
        <v>6</v>
      </c>
      <c r="F596" s="67" t="str">
        <f ca="1">IF(ISBLANK(A596)," ",INDIRECT(ADDRESS(1,5+MOD(ROW()-2,COUNTA('Form Responses 1'!$1:$1)-4),,TRUE,"Form Responses 1")))</f>
        <v>Wisma [Toilet Pria / Wanita]</v>
      </c>
      <c r="G596" s="67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527"/>
        <v>Wisma</v>
      </c>
      <c r="I596" s="83" t="str">
        <f ca="1" t="shared" si="528"/>
        <v>CLEANING SERVICE</v>
      </c>
      <c r="J596" s="83" t="str">
        <f ca="1" t="array" ref="J596">IFERROR(INDEX(MASTER!B:B,MATCH(G596,MASTER!A:A,0))/100," ")</f>
        <v> </v>
      </c>
      <c r="K596" s="67">
        <f ca="1" t="shared" si="529"/>
        <v>0</v>
      </c>
      <c r="L596" s="67" t="str">
        <f ca="1" t="shared" si="530"/>
        <v>1900 - WEEK 00</v>
      </c>
      <c r="M596" s="67" t="str">
        <f ca="1" t="shared" si="531"/>
        <v>1900 - MONTH 01</v>
      </c>
      <c r="N596" s="83" t="str">
        <f ca="1" t="shared" ref="N596:O596" si="616">IFERROR(AVERAGEIF(L:L,L596,$J:$J)," ")</f>
        <v> </v>
      </c>
      <c r="O596" s="83" t="str">
        <f ca="1" t="shared" si="616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2">
        <f ca="1" t="shared" si="526"/>
        <v>6</v>
      </c>
      <c r="F597" s="67" t="str">
        <f ca="1">IF(ISBLANK(A597)," ",INDIRECT(ADDRESS(1,5+MOD(ROW()-2,COUNTA('Form Responses 1'!$1:$1)-4),,TRUE,"Form Responses 1")))</f>
        <v>Halaman Wisma [Taman ]</v>
      </c>
      <c r="G597" s="67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527"/>
        <v>Halaman Wisma</v>
      </c>
      <c r="I597" s="83" t="str">
        <f ca="1" t="shared" si="528"/>
        <v>CLEANING SERVICE</v>
      </c>
      <c r="J597" s="83" t="str">
        <f ca="1" t="array" ref="J597">IFERROR(INDEX(MASTER!B:B,MATCH(G597,MASTER!A:A,0))/100," ")</f>
        <v> </v>
      </c>
      <c r="K597" s="67">
        <f ca="1" t="shared" si="529"/>
        <v>0</v>
      </c>
      <c r="L597" s="67" t="str">
        <f ca="1" t="shared" si="530"/>
        <v>1900 - WEEK 00</v>
      </c>
      <c r="M597" s="67" t="str">
        <f ca="1" t="shared" si="531"/>
        <v>1900 - MONTH 01</v>
      </c>
      <c r="N597" s="83" t="str">
        <f ca="1" t="shared" ref="N597:O597" si="617">IFERROR(AVERAGEIF(L:L,L597,$J:$J)," ")</f>
        <v> </v>
      </c>
      <c r="O597" s="83" t="str">
        <f ca="1" t="shared" si="617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2">
        <f ca="1" t="shared" si="526"/>
        <v>6</v>
      </c>
      <c r="F598" s="67" t="str">
        <f ca="1">IF(ISBLANK(A598)," ",INDIRECT(ADDRESS(1,5+MOD(ROW()-2,COUNTA('Form Responses 1'!$1:$1)-4),,TRUE,"Form Responses 1")))</f>
        <v>Halaman Wisma [Pos Satpam]</v>
      </c>
      <c r="G598" s="67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527"/>
        <v>Halaman Wisma</v>
      </c>
      <c r="I598" s="83" t="str">
        <f ca="1" t="shared" si="528"/>
        <v>CLEANING SERVICE</v>
      </c>
      <c r="J598" s="83" t="str">
        <f ca="1" t="array" ref="J598">IFERROR(INDEX(MASTER!B:B,MATCH(G598,MASTER!A:A,0))/100," ")</f>
        <v> </v>
      </c>
      <c r="K598" s="67">
        <f ca="1" t="shared" si="529"/>
        <v>0</v>
      </c>
      <c r="L598" s="67" t="str">
        <f ca="1" t="shared" si="530"/>
        <v>1900 - WEEK 00</v>
      </c>
      <c r="M598" s="67" t="str">
        <f ca="1" t="shared" si="531"/>
        <v>1900 - MONTH 01</v>
      </c>
      <c r="N598" s="83" t="str">
        <f ca="1" t="shared" ref="N598:O598" si="618">IFERROR(AVERAGEIF(L:L,L598,$J:$J)," ")</f>
        <v> </v>
      </c>
      <c r="O598" s="83" t="str">
        <f ca="1" t="shared" si="618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2">
        <f ca="1" t="shared" si="526"/>
        <v>6</v>
      </c>
      <c r="F599" s="67" t="str">
        <f ca="1">IF(ISBLANK(A599)," ",INDIRECT(ADDRESS(1,5+MOD(ROW()-2,COUNTA('Form Responses 1'!$1:$1)-4),,TRUE,"Form Responses 1")))</f>
        <v>Halaman Wisma [Halaman Utama Depan]</v>
      </c>
      <c r="G599" s="67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527"/>
        <v>Halaman Wisma</v>
      </c>
      <c r="I599" s="83" t="str">
        <f ca="1" t="shared" si="528"/>
        <v>CLEANING SERVICE</v>
      </c>
      <c r="J599" s="83" t="str">
        <f ca="1" t="array" ref="J599">IFERROR(INDEX(MASTER!B:B,MATCH(G599,MASTER!A:A,0))/100," ")</f>
        <v> </v>
      </c>
      <c r="K599" s="67">
        <f ca="1" t="shared" si="529"/>
        <v>0</v>
      </c>
      <c r="L599" s="67" t="str">
        <f ca="1" t="shared" si="530"/>
        <v>1900 - WEEK 00</v>
      </c>
      <c r="M599" s="67" t="str">
        <f ca="1" t="shared" si="531"/>
        <v>1900 - MONTH 01</v>
      </c>
      <c r="N599" s="83" t="str">
        <f ca="1" t="shared" ref="N599:O599" si="619">IFERROR(AVERAGEIF(L:L,L599,$J:$J)," ")</f>
        <v> </v>
      </c>
      <c r="O599" s="83" t="str">
        <f ca="1" t="shared" si="619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2">
        <f ca="1" t="shared" si="526"/>
        <v>6</v>
      </c>
      <c r="F600" s="67" t="str">
        <f ca="1">IF(ISBLANK(A600)," ",INDIRECT(ADDRESS(1,5+MOD(ROW()-2,COUNTA('Form Responses 1'!$1:$1)-4),,TRUE,"Form Responses 1")))</f>
        <v>Halaman Wisma [Halaman Samping Dan Belakang]</v>
      </c>
      <c r="G600" s="67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527"/>
        <v>Halaman Wisma</v>
      </c>
      <c r="I600" s="83" t="str">
        <f ca="1" t="shared" si="528"/>
        <v>CLEANING SERVICE</v>
      </c>
      <c r="J600" s="83" t="str">
        <f ca="1" t="array" ref="J600">IFERROR(INDEX(MASTER!B:B,MATCH(G600,MASTER!A:A,0))/100," ")</f>
        <v> </v>
      </c>
      <c r="K600" s="67">
        <f ca="1" t="shared" si="529"/>
        <v>0</v>
      </c>
      <c r="L600" s="67" t="str">
        <f ca="1" t="shared" si="530"/>
        <v>1900 - WEEK 00</v>
      </c>
      <c r="M600" s="67" t="str">
        <f ca="1" t="shared" si="531"/>
        <v>1900 - MONTH 01</v>
      </c>
      <c r="N600" s="83" t="str">
        <f ca="1" t="shared" ref="N600:O600" si="620">IFERROR(AVERAGEIF(L:L,L600,$J:$J)," ")</f>
        <v> </v>
      </c>
      <c r="O600" s="83" t="str">
        <f ca="1" t="shared" si="620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2">
        <f ca="1" t="shared" si="526"/>
        <v>6</v>
      </c>
      <c r="F601" s="67" t="str">
        <f ca="1">IF(ISBLANK(A601)," ",INDIRECT(ADDRESS(1,5+MOD(ROW()-2,COUNTA('Form Responses 1'!$1:$1)-4),,TRUE,"Form Responses 1")))</f>
        <v>Halaman Wisma [Tps]</v>
      </c>
      <c r="G601" s="67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527"/>
        <v>Halaman Wisma</v>
      </c>
      <c r="I601" s="83" t="str">
        <f ca="1" t="shared" si="528"/>
        <v>CLEANING SERVICE</v>
      </c>
      <c r="J601" s="83" t="str">
        <f ca="1" t="array" ref="J601">IFERROR(INDEX(MASTER!B:B,MATCH(G601,MASTER!A:A,0))/100," ")</f>
        <v> </v>
      </c>
      <c r="K601" s="67">
        <f ca="1" t="shared" si="529"/>
        <v>0</v>
      </c>
      <c r="L601" s="67" t="str">
        <f ca="1" t="shared" si="530"/>
        <v>1900 - WEEK 00</v>
      </c>
      <c r="M601" s="67" t="str">
        <f ca="1" t="shared" si="531"/>
        <v>1900 - MONTH 01</v>
      </c>
      <c r="N601" s="83" t="str">
        <f ca="1" t="shared" ref="N601:O601" si="621">IFERROR(AVERAGEIF(L:L,L601,$J:$J)," ")</f>
        <v> </v>
      </c>
      <c r="O601" s="83" t="str">
        <f ca="1" t="shared" si="621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2">
        <f ca="1" t="shared" si="526"/>
        <v>6</v>
      </c>
      <c r="F602" s="67" t="str">
        <f ca="1">IF(ISBLANK(A602)," ",INDIRECT(ADDRESS(1,5+MOD(ROW()-2,COUNTA('Form Responses 1'!$1:$1)-4),,TRUE,"Form Responses 1")))</f>
        <v>Security [Security Functions]</v>
      </c>
      <c r="G602" s="67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527"/>
        <v>Security</v>
      </c>
      <c r="I602" s="83" t="str">
        <f ca="1" t="shared" si="528"/>
        <v>SECURITY SERVICE</v>
      </c>
      <c r="J602" s="83" t="str">
        <f ca="1" t="array" ref="J602">IFERROR(INDEX(MASTER!B:B,MATCH(G602,MASTER!A:A,0))/100," ")</f>
        <v> </v>
      </c>
      <c r="K602" s="67">
        <f ca="1" t="shared" si="529"/>
        <v>0</v>
      </c>
      <c r="L602" s="67" t="str">
        <f ca="1" t="shared" si="530"/>
        <v>1900 - WEEK 00</v>
      </c>
      <c r="M602" s="67" t="str">
        <f ca="1" t="shared" si="531"/>
        <v>1900 - MONTH 01</v>
      </c>
      <c r="N602" s="83" t="str">
        <f ca="1" t="shared" ref="N602:O602" si="622">IFERROR(AVERAGEIF(L:L,L602,$J:$J)," ")</f>
        <v> </v>
      </c>
      <c r="O602" s="83" t="str">
        <f ca="1" t="shared" si="622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2">
        <f ca="1" t="shared" si="526"/>
        <v>6</v>
      </c>
      <c r="F603" s="67" t="str">
        <f ca="1">IF(ISBLANK(A603)," ",INDIRECT(ADDRESS(1,5+MOD(ROW()-2,COUNTA('Form Responses 1'!$1:$1)-4),,TRUE,"Form Responses 1")))</f>
        <v>Lantai 1 [Pantry ]</v>
      </c>
      <c r="G603" s="67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527"/>
        <v>Lantai 1</v>
      </c>
      <c r="I603" s="83" t="str">
        <f ca="1" t="shared" si="528"/>
        <v>CLEANING SERVICE</v>
      </c>
      <c r="J603" s="83" t="str">
        <f ca="1" t="array" ref="J603">IFERROR(INDEX(MASTER!B:B,MATCH(G603,MASTER!A:A,0))/100," ")</f>
        <v> </v>
      </c>
      <c r="K603" s="67">
        <f ca="1" t="shared" si="529"/>
        <v>0</v>
      </c>
      <c r="L603" s="67" t="str">
        <f ca="1" t="shared" si="530"/>
        <v>1900 - WEEK 00</v>
      </c>
      <c r="M603" s="67" t="str">
        <f ca="1" t="shared" si="531"/>
        <v>1900 - MONTH 01</v>
      </c>
      <c r="N603" s="83" t="str">
        <f ca="1" t="shared" ref="N603:O603" si="623">IFERROR(AVERAGEIF(L:L,L603,$J:$J)," ")</f>
        <v> </v>
      </c>
      <c r="O603" s="83" t="str">
        <f ca="1" t="shared" si="623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2">
        <f ca="1" t="shared" si="526"/>
        <v>6</v>
      </c>
      <c r="F604" s="67" t="str">
        <f ca="1">IF(ISBLANK(A604)," ",INDIRECT(ADDRESS(1,5+MOD(ROW()-2,COUNTA('Form Responses 1'!$1:$1)-4),,TRUE,"Form Responses 1")))</f>
        <v>Lantai 1 [Kamar Depan]</v>
      </c>
      <c r="G604" s="67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527"/>
        <v>Lantai 1</v>
      </c>
      <c r="I604" s="83" t="str">
        <f ca="1" t="shared" si="528"/>
        <v>CLEANING SERVICE</v>
      </c>
      <c r="J604" s="83" t="str">
        <f ca="1" t="array" ref="J604">IFERROR(INDEX(MASTER!B:B,MATCH(G604,MASTER!A:A,0))/100," ")</f>
        <v> </v>
      </c>
      <c r="K604" s="67">
        <f ca="1" t="shared" si="529"/>
        <v>0</v>
      </c>
      <c r="L604" s="67" t="str">
        <f ca="1" t="shared" si="530"/>
        <v>1900 - WEEK 00</v>
      </c>
      <c r="M604" s="67" t="str">
        <f ca="1" t="shared" si="531"/>
        <v>1900 - MONTH 01</v>
      </c>
      <c r="N604" s="83" t="str">
        <f ca="1" t="shared" ref="N604:O604" si="624">IFERROR(AVERAGEIF(L:L,L604,$J:$J)," ")</f>
        <v> </v>
      </c>
      <c r="O604" s="83" t="str">
        <f ca="1" t="shared" si="624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2">
        <f ca="1" t="shared" si="526"/>
        <v>6</v>
      </c>
      <c r="F605" s="67" t="str">
        <f ca="1">IF(ISBLANK(A605)," ",INDIRECT(ADDRESS(1,5+MOD(ROW()-2,COUNTA('Form Responses 1'!$1:$1)-4),,TRUE,"Form Responses 1")))</f>
        <v>Lantai 1 [Kamar Belakang]</v>
      </c>
      <c r="G605" s="67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527"/>
        <v>Lantai 1</v>
      </c>
      <c r="I605" s="83" t="str">
        <f ca="1" t="shared" si="528"/>
        <v>CLEANING SERVICE</v>
      </c>
      <c r="J605" s="83" t="str">
        <f ca="1" t="array" ref="J605">IFERROR(INDEX(MASTER!B:B,MATCH(G605,MASTER!A:A,0))/100," ")</f>
        <v> </v>
      </c>
      <c r="K605" s="67">
        <f ca="1" t="shared" si="529"/>
        <v>0</v>
      </c>
      <c r="L605" s="67" t="str">
        <f ca="1" t="shared" si="530"/>
        <v>1900 - WEEK 00</v>
      </c>
      <c r="M605" s="67" t="str">
        <f ca="1" t="shared" si="531"/>
        <v>1900 - MONTH 01</v>
      </c>
      <c r="N605" s="83" t="str">
        <f ca="1" t="shared" ref="N605:O605" si="625">IFERROR(AVERAGEIF(L:L,L605,$J:$J)," ")</f>
        <v> </v>
      </c>
      <c r="O605" s="83" t="str">
        <f ca="1" t="shared" si="625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2">
        <f ca="1" t="shared" si="526"/>
        <v>6</v>
      </c>
      <c r="F606" s="67" t="str">
        <f ca="1">IF(ISBLANK(A606)," ",INDIRECT(ADDRESS(1,5+MOD(ROW()-2,COUNTA('Form Responses 1'!$1:$1)-4),,TRUE,"Form Responses 1")))</f>
        <v>Lantai 1 [Ruang Tamu]</v>
      </c>
      <c r="G606" s="67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527"/>
        <v>Lantai 1</v>
      </c>
      <c r="I606" s="83" t="str">
        <f ca="1" t="shared" si="528"/>
        <v>CLEANING SERVICE</v>
      </c>
      <c r="J606" s="83" t="str">
        <f ca="1" t="array" ref="J606">IFERROR(INDEX(MASTER!B:B,MATCH(G606,MASTER!A:A,0))/100," ")</f>
        <v> </v>
      </c>
      <c r="K606" s="67">
        <f ca="1" t="shared" si="529"/>
        <v>0</v>
      </c>
      <c r="L606" s="67" t="str">
        <f ca="1" t="shared" si="530"/>
        <v>1900 - WEEK 00</v>
      </c>
      <c r="M606" s="67" t="str">
        <f ca="1" t="shared" si="531"/>
        <v>1900 - MONTH 01</v>
      </c>
      <c r="N606" s="83" t="str">
        <f ca="1" t="shared" ref="N606:O606" si="626">IFERROR(AVERAGEIF(L:L,L606,$J:$J)," ")</f>
        <v> </v>
      </c>
      <c r="O606" s="83" t="str">
        <f ca="1" t="shared" si="626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2">
        <f ca="1" t="shared" si="526"/>
        <v>6</v>
      </c>
      <c r="F607" s="67" t="str">
        <f ca="1">IF(ISBLANK(A607)," ",INDIRECT(ADDRESS(1,5+MOD(ROW()-2,COUNTA('Form Responses 1'!$1:$1)-4),,TRUE,"Form Responses 1")))</f>
        <v>Lantai 1 [Toilet Pria / Wanita]</v>
      </c>
      <c r="G607" s="67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527"/>
        <v>Lantai 1</v>
      </c>
      <c r="I607" s="83" t="str">
        <f ca="1" t="shared" si="528"/>
        <v>CLEANING SERVICE</v>
      </c>
      <c r="J607" s="83" t="str">
        <f ca="1" t="array" ref="J607">IFERROR(INDEX(MASTER!B:B,MATCH(G607,MASTER!A:A,0))/100," ")</f>
        <v> </v>
      </c>
      <c r="K607" s="67">
        <f ca="1" t="shared" si="529"/>
        <v>0</v>
      </c>
      <c r="L607" s="67" t="str">
        <f ca="1" t="shared" si="530"/>
        <v>1900 - WEEK 00</v>
      </c>
      <c r="M607" s="67" t="str">
        <f ca="1" t="shared" si="531"/>
        <v>1900 - MONTH 01</v>
      </c>
      <c r="N607" s="83" t="str">
        <f ca="1" t="shared" ref="N607:O607" si="627">IFERROR(AVERAGEIF(L:L,L607,$J:$J)," ")</f>
        <v> </v>
      </c>
      <c r="O607" s="83" t="str">
        <f ca="1" t="shared" si="627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2">
        <f ca="1" t="shared" si="526"/>
        <v>6</v>
      </c>
      <c r="F608" s="67" t="str">
        <f ca="1">IF(ISBLANK(A608)," ",INDIRECT(ADDRESS(1,5+MOD(ROW()-2,COUNTA('Form Responses 1'!$1:$1)-4),,TRUE,"Form Responses 1")))</f>
        <v>Halaman [Taman ]</v>
      </c>
      <c r="G608" s="67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527"/>
        <v>Halaman</v>
      </c>
      <c r="I608" s="83" t="str">
        <f ca="1" t="shared" si="528"/>
        <v>CLEANING SERVICE</v>
      </c>
      <c r="J608" s="83" t="str">
        <f ca="1" t="array" ref="J608">IFERROR(INDEX(MASTER!B:B,MATCH(G608,MASTER!A:A,0))/100," ")</f>
        <v> </v>
      </c>
      <c r="K608" s="67">
        <f ca="1" t="shared" si="529"/>
        <v>0</v>
      </c>
      <c r="L608" s="67" t="str">
        <f ca="1" t="shared" si="530"/>
        <v>1900 - WEEK 00</v>
      </c>
      <c r="M608" s="67" t="str">
        <f ca="1" t="shared" si="531"/>
        <v>1900 - MONTH 01</v>
      </c>
      <c r="N608" s="83" t="str">
        <f ca="1" t="shared" ref="N608:O608" si="628">IFERROR(AVERAGEIF(L:L,L608,$J:$J)," ")</f>
        <v> </v>
      </c>
      <c r="O608" s="83" t="str">
        <f ca="1" t="shared" si="628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2">
        <f ca="1" t="shared" si="526"/>
        <v>6</v>
      </c>
      <c r="F609" s="67" t="str">
        <f ca="1">IF(ISBLANK(A609)," ",INDIRECT(ADDRESS(1,5+MOD(ROW()-2,COUNTA('Form Responses 1'!$1:$1)-4),,TRUE,"Form Responses 1")))</f>
        <v>Halaman [Halaman Utama Depan]</v>
      </c>
      <c r="G609" s="67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527"/>
        <v>Halaman</v>
      </c>
      <c r="I609" s="83" t="str">
        <f ca="1" t="shared" si="528"/>
        <v>CLEANING SERVICE</v>
      </c>
      <c r="J609" s="83" t="str">
        <f ca="1" t="array" ref="J609">IFERROR(INDEX(MASTER!B:B,MATCH(G609,MASTER!A:A,0))/100," ")</f>
        <v> </v>
      </c>
      <c r="K609" s="67">
        <f ca="1" t="shared" si="529"/>
        <v>0</v>
      </c>
      <c r="L609" s="67" t="str">
        <f ca="1" t="shared" si="530"/>
        <v>1900 - WEEK 00</v>
      </c>
      <c r="M609" s="67" t="str">
        <f ca="1" t="shared" si="531"/>
        <v>1900 - MONTH 01</v>
      </c>
      <c r="N609" s="83" t="str">
        <f ca="1" t="shared" ref="N609:O609" si="629">IFERROR(AVERAGEIF(L:L,L609,$J:$J)," ")</f>
        <v> </v>
      </c>
      <c r="O609" s="83" t="str">
        <f ca="1" t="shared" si="629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2">
        <f ca="1" t="shared" si="526"/>
        <v>6</v>
      </c>
      <c r="F610" s="67" t="str">
        <f ca="1">IF(ISBLANK(A610)," ",INDIRECT(ADDRESS(1,5+MOD(ROW()-2,COUNTA('Form Responses 1'!$1:$1)-4),,TRUE,"Form Responses 1")))</f>
        <v>Halaman [Halaman Samping Dan Belakang]</v>
      </c>
      <c r="G610" s="67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527"/>
        <v>Halaman</v>
      </c>
      <c r="I610" s="83" t="str">
        <f ca="1" t="shared" si="528"/>
        <v>CLEANING SERVICE</v>
      </c>
      <c r="J610" s="83" t="str">
        <f ca="1" t="array" ref="J610">IFERROR(INDEX(MASTER!B:B,MATCH(G610,MASTER!A:A,0))/100," ")</f>
        <v> </v>
      </c>
      <c r="K610" s="67">
        <f ca="1" t="shared" si="529"/>
        <v>0</v>
      </c>
      <c r="L610" s="67" t="str">
        <f ca="1" t="shared" si="530"/>
        <v>1900 - WEEK 00</v>
      </c>
      <c r="M610" s="67" t="str">
        <f ca="1" t="shared" si="531"/>
        <v>1900 - MONTH 01</v>
      </c>
      <c r="N610" s="83" t="str">
        <f ca="1" t="shared" ref="N610:O610" si="630">IFERROR(AVERAGEIF(L:L,L610,$J:$J)," ")</f>
        <v> </v>
      </c>
      <c r="O610" s="83" t="str">
        <f ca="1" t="shared" si="630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2">
        <f ca="1" t="shared" si="526"/>
        <v>6</v>
      </c>
      <c r="F611" s="67" t="str">
        <f ca="1">IF(ISBLANK(A611)," ",INDIRECT(ADDRESS(1,5+MOD(ROW()-2,COUNTA('Form Responses 1'!$1:$1)-4),,TRUE,"Form Responses 1")))</f>
        <v>Halaman [Tps]</v>
      </c>
      <c r="G611" s="67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527"/>
        <v>Halaman</v>
      </c>
      <c r="I611" s="83" t="str">
        <f ca="1" t="shared" si="528"/>
        <v>CLEANING SERVICE</v>
      </c>
      <c r="J611" s="83" t="str">
        <f ca="1" t="array" ref="J611">IFERROR(INDEX(MASTER!B:B,MATCH(G611,MASTER!A:A,0))/100," ")</f>
        <v> </v>
      </c>
      <c r="K611" s="67">
        <f ca="1" t="shared" si="529"/>
        <v>0</v>
      </c>
      <c r="L611" s="67" t="str">
        <f ca="1" t="shared" si="530"/>
        <v>1900 - WEEK 00</v>
      </c>
      <c r="M611" s="67" t="str">
        <f ca="1" t="shared" si="531"/>
        <v>1900 - MONTH 01</v>
      </c>
      <c r="N611" s="83" t="str">
        <f ca="1" t="shared" ref="N611:O611" si="631">IFERROR(AVERAGEIF(L:L,L611,$J:$J)," ")</f>
        <v> </v>
      </c>
      <c r="O611" s="83" t="str">
        <f ca="1" t="shared" si="631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2">
        <f ca="1" t="shared" si="526"/>
        <v>6</v>
      </c>
      <c r="F612" s="67" t="str">
        <f ca="1">IF(ISBLANK(A612)," ",INDIRECT(ADDRESS(1,5+MOD(ROW()-2,COUNTA('Form Responses 1'!$1:$1)-4),,TRUE,"Form Responses 1")))</f>
        <v>Wisma [Koridor ]</v>
      </c>
      <c r="G612" s="67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527"/>
        <v>Wisma</v>
      </c>
      <c r="I612" s="83" t="str">
        <f ca="1" t="shared" si="528"/>
        <v>CLEANING SERVICE</v>
      </c>
      <c r="J612" s="83" t="str">
        <f ca="1" t="array" ref="J612">IFERROR(INDEX(MASTER!B:B,MATCH(G612,MASTER!A:A,0))/100," ")</f>
        <v> </v>
      </c>
      <c r="K612" s="67">
        <f ca="1" t="shared" si="529"/>
        <v>0</v>
      </c>
      <c r="L612" s="67" t="str">
        <f ca="1" t="shared" si="530"/>
        <v>1900 - WEEK 00</v>
      </c>
      <c r="M612" s="67" t="str">
        <f ca="1" t="shared" si="531"/>
        <v>1900 - MONTH 01</v>
      </c>
      <c r="N612" s="83" t="str">
        <f ca="1" t="shared" ref="N612:O612" si="632">IFERROR(AVERAGEIF(L:L,L612,$J:$J)," ")</f>
        <v> </v>
      </c>
      <c r="O612" s="83" t="str">
        <f ca="1" t="shared" si="632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2">
        <f ca="1" t="shared" si="526"/>
        <v>6</v>
      </c>
      <c r="F613" s="67" t="str">
        <f ca="1">IF(ISBLANK(A613)," ",INDIRECT(ADDRESS(1,5+MOD(ROW()-2,COUNTA('Form Responses 1'!$1:$1)-4),,TRUE,"Form Responses 1")))</f>
        <v>Wisma [Ruang Rapat/Pendopo]</v>
      </c>
      <c r="G613" s="67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527"/>
        <v>Wisma</v>
      </c>
      <c r="I613" s="83" t="str">
        <f ca="1" t="shared" si="528"/>
        <v>CLEANING SERVICE</v>
      </c>
      <c r="J613" s="83" t="str">
        <f ca="1" t="array" ref="J613">IFERROR(INDEX(MASTER!B:B,MATCH(G613,MASTER!A:A,0))/100," ")</f>
        <v> </v>
      </c>
      <c r="K613" s="67">
        <f ca="1" t="shared" si="529"/>
        <v>0</v>
      </c>
      <c r="L613" s="67" t="str">
        <f ca="1" t="shared" si="530"/>
        <v>1900 - WEEK 00</v>
      </c>
      <c r="M613" s="67" t="str">
        <f ca="1" t="shared" si="531"/>
        <v>1900 - MONTH 01</v>
      </c>
      <c r="N613" s="83" t="str">
        <f ca="1" t="shared" ref="N613:O613" si="633">IFERROR(AVERAGEIF(L:L,L613,$J:$J)," ")</f>
        <v> </v>
      </c>
      <c r="O613" s="83" t="str">
        <f ca="1" t="shared" si="633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2">
        <f ca="1" t="shared" si="526"/>
        <v>6</v>
      </c>
      <c r="F614" s="67" t="str">
        <f ca="1">IF(ISBLANK(A614)," ",INDIRECT(ADDRESS(1,5+MOD(ROW()-2,COUNTA('Form Responses 1'!$1:$1)-4),,TRUE,"Form Responses 1")))</f>
        <v>Wisma [Gudang]</v>
      </c>
      <c r="G614" s="67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527"/>
        <v>Wisma</v>
      </c>
      <c r="I614" s="83" t="str">
        <f ca="1" t="shared" si="528"/>
        <v>CLEANING SERVICE</v>
      </c>
      <c r="J614" s="83" t="str">
        <f ca="1" t="array" ref="J614">IFERROR(INDEX(MASTER!B:B,MATCH(G614,MASTER!A:A,0))/100," ")</f>
        <v> </v>
      </c>
      <c r="K614" s="67">
        <f ca="1" t="shared" si="529"/>
        <v>0</v>
      </c>
      <c r="L614" s="67" t="str">
        <f ca="1" t="shared" si="530"/>
        <v>1900 - WEEK 00</v>
      </c>
      <c r="M614" s="67" t="str">
        <f ca="1" t="shared" si="531"/>
        <v>1900 - MONTH 01</v>
      </c>
      <c r="N614" s="83" t="str">
        <f ca="1" t="shared" ref="N614:O614" si="634">IFERROR(AVERAGEIF(L:L,L614,$J:$J)," ")</f>
        <v> </v>
      </c>
      <c r="O614" s="83" t="str">
        <f ca="1" t="shared" si="634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2">
        <f ca="1" t="shared" si="526"/>
        <v>6</v>
      </c>
      <c r="F615" s="67" t="str">
        <f ca="1">IF(ISBLANK(A615)," ",INDIRECT(ADDRESS(1,5+MOD(ROW()-2,COUNTA('Form Responses 1'!$1:$1)-4),,TRUE,"Form Responses 1")))</f>
        <v>Wisma [Ruang Genset]</v>
      </c>
      <c r="G615" s="67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527"/>
        <v>Wisma</v>
      </c>
      <c r="I615" s="83" t="str">
        <f ca="1" t="shared" si="528"/>
        <v>CLEANING SERVICE</v>
      </c>
      <c r="J615" s="83" t="str">
        <f ca="1" t="array" ref="J615">IFERROR(INDEX(MASTER!B:B,MATCH(G615,MASTER!A:A,0))/100," ")</f>
        <v> </v>
      </c>
      <c r="K615" s="67">
        <f ca="1" t="shared" si="529"/>
        <v>0</v>
      </c>
      <c r="L615" s="67" t="str">
        <f ca="1" t="shared" si="530"/>
        <v>1900 - WEEK 00</v>
      </c>
      <c r="M615" s="67" t="str">
        <f ca="1" t="shared" si="531"/>
        <v>1900 - MONTH 01</v>
      </c>
      <c r="N615" s="83" t="str">
        <f ca="1" t="shared" ref="N615:O615" si="635">IFERROR(AVERAGEIF(L:L,L615,$J:$J)," ")</f>
        <v> </v>
      </c>
      <c r="O615" s="83" t="str">
        <f ca="1" t="shared" si="635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2">
        <f ca="1" t="shared" si="526"/>
        <v>6</v>
      </c>
      <c r="F616" s="67" t="str">
        <f ca="1">IF(ISBLANK(A616)," ",INDIRECT(ADDRESS(1,5+MOD(ROW()-2,COUNTA('Form Responses 1'!$1:$1)-4),,TRUE,"Form Responses 1")))</f>
        <v>Wisma [Ruang Alat Meteorologi]</v>
      </c>
      <c r="G616" s="67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527"/>
        <v>Wisma</v>
      </c>
      <c r="I616" s="83" t="str">
        <f ca="1" t="shared" si="528"/>
        <v>CLEANING SERVICE</v>
      </c>
      <c r="J616" s="83" t="str">
        <f ca="1" t="array" ref="J616">IFERROR(INDEX(MASTER!B:B,MATCH(G616,MASTER!A:A,0))/100," ")</f>
        <v> </v>
      </c>
      <c r="K616" s="67">
        <f ca="1" t="shared" si="529"/>
        <v>0</v>
      </c>
      <c r="L616" s="67" t="str">
        <f ca="1" t="shared" si="530"/>
        <v>1900 - WEEK 00</v>
      </c>
      <c r="M616" s="67" t="str">
        <f ca="1" t="shared" si="531"/>
        <v>1900 - MONTH 01</v>
      </c>
      <c r="N616" s="83" t="str">
        <f ca="1" t="shared" ref="N616:O616" si="636">IFERROR(AVERAGEIF(L:L,L616,$J:$J)," ")</f>
        <v> </v>
      </c>
      <c r="O616" s="83" t="str">
        <f ca="1" t="shared" si="636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2">
        <f ca="1" t="shared" si="526"/>
        <v>6</v>
      </c>
      <c r="F617" s="67" t="str">
        <f ca="1">IF(ISBLANK(A617)," ",INDIRECT(ADDRESS(1,5+MOD(ROW()-2,COUNTA('Form Responses 1'!$1:$1)-4),,TRUE,"Form Responses 1")))</f>
        <v>Wisma [Ruang Kerja]</v>
      </c>
      <c r="G617" s="67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527"/>
        <v>Wisma</v>
      </c>
      <c r="I617" s="83" t="str">
        <f ca="1" t="shared" si="528"/>
        <v>CLEANING SERVICE</v>
      </c>
      <c r="J617" s="83" t="str">
        <f ca="1" t="array" ref="J617">IFERROR(INDEX(MASTER!B:B,MATCH(G617,MASTER!A:A,0))/100," ")</f>
        <v> </v>
      </c>
      <c r="K617" s="67">
        <f ca="1" t="shared" si="529"/>
        <v>0</v>
      </c>
      <c r="L617" s="67" t="str">
        <f ca="1" t="shared" si="530"/>
        <v>1900 - WEEK 00</v>
      </c>
      <c r="M617" s="67" t="str">
        <f ca="1" t="shared" si="531"/>
        <v>1900 - MONTH 01</v>
      </c>
      <c r="N617" s="83" t="str">
        <f ca="1" t="shared" ref="N617:O617" si="637">IFERROR(AVERAGEIF(L:L,L617,$J:$J)," ")</f>
        <v> </v>
      </c>
      <c r="O617" s="83" t="str">
        <f ca="1" t="shared" si="637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2">
        <f ca="1" t="shared" si="526"/>
        <v>6</v>
      </c>
      <c r="F618" s="67" t="str">
        <f ca="1">IF(ISBLANK(A618)," ",INDIRECT(ADDRESS(1,5+MOD(ROW()-2,COUNTA('Form Responses 1'!$1:$1)-4),,TRUE,"Form Responses 1")))</f>
        <v>Wisma [Pantry]</v>
      </c>
      <c r="G618" s="67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527"/>
        <v>Wisma</v>
      </c>
      <c r="I618" s="83" t="str">
        <f ca="1" t="shared" si="528"/>
        <v>CLEANING SERVICE</v>
      </c>
      <c r="J618" s="83" t="str">
        <f ca="1" t="array" ref="J618">IFERROR(INDEX(MASTER!B:B,MATCH(G618,MASTER!A:A,0))/100," ")</f>
        <v> </v>
      </c>
      <c r="K618" s="67">
        <f ca="1" t="shared" si="529"/>
        <v>0</v>
      </c>
      <c r="L618" s="67" t="str">
        <f ca="1" t="shared" si="530"/>
        <v>1900 - WEEK 00</v>
      </c>
      <c r="M618" s="67" t="str">
        <f ca="1" t="shared" si="531"/>
        <v>1900 - MONTH 01</v>
      </c>
      <c r="N618" s="83" t="str">
        <f ca="1" t="shared" ref="N618:O618" si="638">IFERROR(AVERAGEIF(L:L,L618,$J:$J)," ")</f>
        <v> </v>
      </c>
      <c r="O618" s="83" t="str">
        <f ca="1" t="shared" si="638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2">
        <f ca="1" t="shared" si="526"/>
        <v>6</v>
      </c>
      <c r="F619" s="67" t="str">
        <f ca="1">IF(ISBLANK(A619)," ",INDIRECT(ADDRESS(1,5+MOD(ROW()-2,COUNTA('Form Responses 1'!$1:$1)-4),,TRUE,"Form Responses 1")))</f>
        <v>Wisma [Musholla]</v>
      </c>
      <c r="G619" s="67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527"/>
        <v>Wisma</v>
      </c>
      <c r="I619" s="83" t="str">
        <f ca="1" t="shared" si="528"/>
        <v>CLEANING SERVICE</v>
      </c>
      <c r="J619" s="83" t="str">
        <f ca="1" t="array" ref="J619">IFERROR(INDEX(MASTER!B:B,MATCH(G619,MASTER!A:A,0))/100," ")</f>
        <v> </v>
      </c>
      <c r="K619" s="67">
        <f ca="1" t="shared" si="529"/>
        <v>0</v>
      </c>
      <c r="L619" s="67" t="str">
        <f ca="1" t="shared" si="530"/>
        <v>1900 - WEEK 00</v>
      </c>
      <c r="M619" s="67" t="str">
        <f ca="1" t="shared" si="531"/>
        <v>1900 - MONTH 01</v>
      </c>
      <c r="N619" s="83" t="str">
        <f ca="1" t="shared" ref="N619:O619" si="639">IFERROR(AVERAGEIF(L:L,L619,$J:$J)," ")</f>
        <v> </v>
      </c>
      <c r="O619" s="83" t="str">
        <f ca="1" t="shared" si="639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2">
        <f ca="1" t="shared" si="526"/>
        <v>6</v>
      </c>
      <c r="F620" s="67" t="str">
        <f ca="1">IF(ISBLANK(A620)," ",INDIRECT(ADDRESS(1,5+MOD(ROW()-2,COUNTA('Form Responses 1'!$1:$1)-4),,TRUE,"Form Responses 1")))</f>
        <v>Wisma [Toilet Pria / Wanita]</v>
      </c>
      <c r="G620" s="67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527"/>
        <v>Wisma</v>
      </c>
      <c r="I620" s="83" t="str">
        <f ca="1" t="shared" si="528"/>
        <v>CLEANING SERVICE</v>
      </c>
      <c r="J620" s="83" t="str">
        <f ca="1" t="array" ref="J620">IFERROR(INDEX(MASTER!B:B,MATCH(G620,MASTER!A:A,0))/100," ")</f>
        <v> </v>
      </c>
      <c r="K620" s="67">
        <f ca="1" t="shared" si="529"/>
        <v>0</v>
      </c>
      <c r="L620" s="67" t="str">
        <f ca="1" t="shared" si="530"/>
        <v>1900 - WEEK 00</v>
      </c>
      <c r="M620" s="67" t="str">
        <f ca="1" t="shared" si="531"/>
        <v>1900 - MONTH 01</v>
      </c>
      <c r="N620" s="83" t="str">
        <f ca="1" t="shared" ref="N620:O620" si="640">IFERROR(AVERAGEIF(L:L,L620,$J:$J)," ")</f>
        <v> </v>
      </c>
      <c r="O620" s="83" t="str">
        <f ca="1" t="shared" si="640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2">
        <f ca="1" t="shared" si="526"/>
        <v>6</v>
      </c>
      <c r="F621" s="67" t="str">
        <f ca="1">IF(ISBLANK(A621)," ",INDIRECT(ADDRESS(1,5+MOD(ROW()-2,COUNTA('Form Responses 1'!$1:$1)-4),,TRUE,"Form Responses 1")))</f>
        <v>Halaman Wisma [Taman ]</v>
      </c>
      <c r="G621" s="67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527"/>
        <v>Halaman Wisma</v>
      </c>
      <c r="I621" s="83" t="str">
        <f ca="1" t="shared" si="528"/>
        <v>CLEANING SERVICE</v>
      </c>
      <c r="J621" s="83" t="str">
        <f ca="1" t="array" ref="J621">IFERROR(INDEX(MASTER!B:B,MATCH(G621,MASTER!A:A,0))/100," ")</f>
        <v> </v>
      </c>
      <c r="K621" s="67">
        <f ca="1" t="shared" si="529"/>
        <v>0</v>
      </c>
      <c r="L621" s="67" t="str">
        <f ca="1" t="shared" si="530"/>
        <v>1900 - WEEK 00</v>
      </c>
      <c r="M621" s="67" t="str">
        <f ca="1" t="shared" si="531"/>
        <v>1900 - MONTH 01</v>
      </c>
      <c r="N621" s="83" t="str">
        <f ca="1" t="shared" ref="N621:O621" si="641">IFERROR(AVERAGEIF(L:L,L621,$J:$J)," ")</f>
        <v> </v>
      </c>
      <c r="O621" s="83" t="str">
        <f ca="1" t="shared" si="641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2">
        <f ca="1" t="shared" si="526"/>
        <v>6</v>
      </c>
      <c r="F622" s="67" t="str">
        <f ca="1">IF(ISBLANK(A622)," ",INDIRECT(ADDRESS(1,5+MOD(ROW()-2,COUNTA('Form Responses 1'!$1:$1)-4),,TRUE,"Form Responses 1")))</f>
        <v>Halaman Wisma [Pos Satpam]</v>
      </c>
      <c r="G622" s="67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527"/>
        <v>Halaman Wisma</v>
      </c>
      <c r="I622" s="83" t="str">
        <f ca="1" t="shared" si="528"/>
        <v>CLEANING SERVICE</v>
      </c>
      <c r="J622" s="83" t="str">
        <f ca="1" t="array" ref="J622">IFERROR(INDEX(MASTER!B:B,MATCH(G622,MASTER!A:A,0))/100," ")</f>
        <v> </v>
      </c>
      <c r="K622" s="67">
        <f ca="1" t="shared" si="529"/>
        <v>0</v>
      </c>
      <c r="L622" s="67" t="str">
        <f ca="1" t="shared" si="530"/>
        <v>1900 - WEEK 00</v>
      </c>
      <c r="M622" s="67" t="str">
        <f ca="1" t="shared" si="531"/>
        <v>1900 - MONTH 01</v>
      </c>
      <c r="N622" s="83" t="str">
        <f ca="1" t="shared" ref="N622:O622" si="642">IFERROR(AVERAGEIF(L:L,L622,$J:$J)," ")</f>
        <v> </v>
      </c>
      <c r="O622" s="83" t="str">
        <f ca="1" t="shared" si="642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2">
        <f ca="1" t="shared" si="526"/>
        <v>6</v>
      </c>
      <c r="F623" s="67" t="str">
        <f ca="1">IF(ISBLANK(A623)," ",INDIRECT(ADDRESS(1,5+MOD(ROW()-2,COUNTA('Form Responses 1'!$1:$1)-4),,TRUE,"Form Responses 1")))</f>
        <v>Halaman Wisma [Halaman Utama Depan]</v>
      </c>
      <c r="G623" s="67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527"/>
        <v>Halaman Wisma</v>
      </c>
      <c r="I623" s="83" t="str">
        <f ca="1" t="shared" si="528"/>
        <v>CLEANING SERVICE</v>
      </c>
      <c r="J623" s="83" t="str">
        <f ca="1" t="array" ref="J623">IFERROR(INDEX(MASTER!B:B,MATCH(G623,MASTER!A:A,0))/100," ")</f>
        <v> </v>
      </c>
      <c r="K623" s="67">
        <f ca="1" t="shared" si="529"/>
        <v>0</v>
      </c>
      <c r="L623" s="67" t="str">
        <f ca="1" t="shared" si="530"/>
        <v>1900 - WEEK 00</v>
      </c>
      <c r="M623" s="67" t="str">
        <f ca="1" t="shared" si="531"/>
        <v>1900 - MONTH 01</v>
      </c>
      <c r="N623" s="83" t="str">
        <f ca="1" t="shared" ref="N623:O623" si="643">IFERROR(AVERAGEIF(L:L,L623,$J:$J)," ")</f>
        <v> </v>
      </c>
      <c r="O623" s="83" t="str">
        <f ca="1" t="shared" si="643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2">
        <f ca="1" t="shared" si="526"/>
        <v>6</v>
      </c>
      <c r="F624" s="67" t="str">
        <f ca="1">IF(ISBLANK(A624)," ",INDIRECT(ADDRESS(1,5+MOD(ROW()-2,COUNTA('Form Responses 1'!$1:$1)-4),,TRUE,"Form Responses 1")))</f>
        <v>Halaman Wisma [Halaman Samping Dan Belakang]</v>
      </c>
      <c r="G624" s="67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527"/>
        <v>Halaman Wisma</v>
      </c>
      <c r="I624" s="83" t="str">
        <f ca="1" t="shared" si="528"/>
        <v>CLEANING SERVICE</v>
      </c>
      <c r="J624" s="83" t="str">
        <f ca="1" t="array" ref="J624">IFERROR(INDEX(MASTER!B:B,MATCH(G624,MASTER!A:A,0))/100," ")</f>
        <v> </v>
      </c>
      <c r="K624" s="67">
        <f ca="1" t="shared" si="529"/>
        <v>0</v>
      </c>
      <c r="L624" s="67" t="str">
        <f ca="1" t="shared" si="530"/>
        <v>1900 - WEEK 00</v>
      </c>
      <c r="M624" s="67" t="str">
        <f ca="1" t="shared" si="531"/>
        <v>1900 - MONTH 01</v>
      </c>
      <c r="N624" s="83" t="str">
        <f ca="1" t="shared" ref="N624:O624" si="644">IFERROR(AVERAGEIF(L:L,L624,$J:$J)," ")</f>
        <v> </v>
      </c>
      <c r="O624" s="83" t="str">
        <f ca="1" t="shared" si="644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2">
        <f ca="1" t="shared" si="526"/>
        <v>6</v>
      </c>
      <c r="F625" s="67" t="str">
        <f ca="1">IF(ISBLANK(A625)," ",INDIRECT(ADDRESS(1,5+MOD(ROW()-2,COUNTA('Form Responses 1'!$1:$1)-4),,TRUE,"Form Responses 1")))</f>
        <v>Halaman Wisma [Tps]</v>
      </c>
      <c r="G625" s="67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527"/>
        <v>Halaman Wisma</v>
      </c>
      <c r="I625" s="83" t="str">
        <f ca="1" t="shared" si="528"/>
        <v>CLEANING SERVICE</v>
      </c>
      <c r="J625" s="83" t="str">
        <f ca="1" t="array" ref="J625">IFERROR(INDEX(MASTER!B:B,MATCH(G625,MASTER!A:A,0))/100," ")</f>
        <v> </v>
      </c>
      <c r="K625" s="67">
        <f ca="1" t="shared" si="529"/>
        <v>0</v>
      </c>
      <c r="L625" s="67" t="str">
        <f ca="1" t="shared" si="530"/>
        <v>1900 - WEEK 00</v>
      </c>
      <c r="M625" s="67" t="str">
        <f ca="1" t="shared" si="531"/>
        <v>1900 - MONTH 01</v>
      </c>
      <c r="N625" s="83" t="str">
        <f ca="1" t="shared" ref="N625:O625" si="645">IFERROR(AVERAGEIF(L:L,L625,$J:$J)," ")</f>
        <v> </v>
      </c>
      <c r="O625" s="83" t="str">
        <f ca="1" t="shared" si="645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2">
        <f ca="1" t="shared" si="526"/>
        <v>6</v>
      </c>
      <c r="F626" s="67" t="str">
        <f ca="1">IF(ISBLANK(A626)," ",INDIRECT(ADDRESS(1,5+MOD(ROW()-2,COUNTA('Form Responses 1'!$1:$1)-4),,TRUE,"Form Responses 1")))</f>
        <v>Security [Security Functions]</v>
      </c>
      <c r="G626" s="67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527"/>
        <v>Security</v>
      </c>
      <c r="I626" s="83" t="str">
        <f ca="1" t="shared" si="528"/>
        <v>SECURITY SERVICE</v>
      </c>
      <c r="J626" s="83" t="str">
        <f ca="1" t="array" ref="J626">IFERROR(INDEX(MASTER!B:B,MATCH(G626,MASTER!A:A,0))/100," ")</f>
        <v> </v>
      </c>
      <c r="K626" s="67">
        <f ca="1" t="shared" si="529"/>
        <v>0</v>
      </c>
      <c r="L626" s="67" t="str">
        <f ca="1" t="shared" si="530"/>
        <v>1900 - WEEK 00</v>
      </c>
      <c r="M626" s="67" t="str">
        <f ca="1" t="shared" si="531"/>
        <v>1900 - MONTH 01</v>
      </c>
      <c r="N626" s="83" t="str">
        <f ca="1" t="shared" ref="N626:O626" si="646">IFERROR(AVERAGEIF(L:L,L626,$J:$J)," ")</f>
        <v> </v>
      </c>
      <c r="O626" s="83" t="str">
        <f ca="1" t="shared" si="646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2">
        <f ca="1" t="shared" si="526"/>
        <v>6</v>
      </c>
      <c r="F627" s="67" t="str">
        <f ca="1">IF(ISBLANK(A627)," ",INDIRECT(ADDRESS(1,5+MOD(ROW()-2,COUNTA('Form Responses 1'!$1:$1)-4),,TRUE,"Form Responses 1")))</f>
        <v>Lantai 1 [Pantry ]</v>
      </c>
      <c r="G627" s="67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527"/>
        <v>Lantai 1</v>
      </c>
      <c r="I627" s="83" t="str">
        <f ca="1" t="shared" si="528"/>
        <v>CLEANING SERVICE</v>
      </c>
      <c r="J627" s="83" t="str">
        <f ca="1" t="array" ref="J627">IFERROR(INDEX(MASTER!B:B,MATCH(G627,MASTER!A:A,0))/100," ")</f>
        <v> </v>
      </c>
      <c r="K627" s="67">
        <f ca="1" t="shared" si="529"/>
        <v>0</v>
      </c>
      <c r="L627" s="67" t="str">
        <f ca="1" t="shared" si="530"/>
        <v>1900 - WEEK 00</v>
      </c>
      <c r="M627" s="67" t="str">
        <f ca="1" t="shared" si="531"/>
        <v>1900 - MONTH 01</v>
      </c>
      <c r="N627" s="83" t="str">
        <f ca="1" t="shared" ref="N627:O627" si="647">IFERROR(AVERAGEIF(L:L,L627,$J:$J)," ")</f>
        <v> </v>
      </c>
      <c r="O627" s="83" t="str">
        <f ca="1" t="shared" si="647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2">
        <f ca="1" t="shared" si="526"/>
        <v>6</v>
      </c>
      <c r="F628" s="67" t="str">
        <f ca="1">IF(ISBLANK(A628)," ",INDIRECT(ADDRESS(1,5+MOD(ROW()-2,COUNTA('Form Responses 1'!$1:$1)-4),,TRUE,"Form Responses 1")))</f>
        <v>Lantai 1 [Kamar Depan]</v>
      </c>
      <c r="G628" s="67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527"/>
        <v>Lantai 1</v>
      </c>
      <c r="I628" s="83" t="str">
        <f ca="1" t="shared" si="528"/>
        <v>CLEANING SERVICE</v>
      </c>
      <c r="J628" s="83" t="str">
        <f ca="1" t="array" ref="J628">IFERROR(INDEX(MASTER!B:B,MATCH(G628,MASTER!A:A,0))/100," ")</f>
        <v> </v>
      </c>
      <c r="K628" s="67">
        <f ca="1" t="shared" si="529"/>
        <v>0</v>
      </c>
      <c r="L628" s="67" t="str">
        <f ca="1" t="shared" si="530"/>
        <v>1900 - WEEK 00</v>
      </c>
      <c r="M628" s="67" t="str">
        <f ca="1" t="shared" si="531"/>
        <v>1900 - MONTH 01</v>
      </c>
      <c r="N628" s="83" t="str">
        <f ca="1" t="shared" ref="N628:O628" si="648">IFERROR(AVERAGEIF(L:L,L628,$J:$J)," ")</f>
        <v> </v>
      </c>
      <c r="O628" s="83" t="str">
        <f ca="1" t="shared" si="648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2">
        <f ca="1" t="shared" si="526"/>
        <v>6</v>
      </c>
      <c r="F629" s="67" t="str">
        <f ca="1">IF(ISBLANK(A629)," ",INDIRECT(ADDRESS(1,5+MOD(ROW()-2,COUNTA('Form Responses 1'!$1:$1)-4),,TRUE,"Form Responses 1")))</f>
        <v>Lantai 1 [Kamar Belakang]</v>
      </c>
      <c r="G629" s="67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527"/>
        <v>Lantai 1</v>
      </c>
      <c r="I629" s="83" t="str">
        <f ca="1" t="shared" si="528"/>
        <v>CLEANING SERVICE</v>
      </c>
      <c r="J629" s="83" t="str">
        <f ca="1" t="array" ref="J629">IFERROR(INDEX(MASTER!B:B,MATCH(G629,MASTER!A:A,0))/100," ")</f>
        <v> </v>
      </c>
      <c r="K629" s="67">
        <f ca="1" t="shared" si="529"/>
        <v>0</v>
      </c>
      <c r="L629" s="67" t="str">
        <f ca="1" t="shared" si="530"/>
        <v>1900 - WEEK 00</v>
      </c>
      <c r="M629" s="67" t="str">
        <f ca="1" t="shared" si="531"/>
        <v>1900 - MONTH 01</v>
      </c>
      <c r="N629" s="83" t="str">
        <f ca="1" t="shared" ref="N629:O629" si="649">IFERROR(AVERAGEIF(L:L,L629,$J:$J)," ")</f>
        <v> </v>
      </c>
      <c r="O629" s="83" t="str">
        <f ca="1" t="shared" si="649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2">
        <f ca="1" t="shared" si="526"/>
        <v>6</v>
      </c>
      <c r="F630" s="67" t="str">
        <f ca="1">IF(ISBLANK(A630)," ",INDIRECT(ADDRESS(1,5+MOD(ROW()-2,COUNTA('Form Responses 1'!$1:$1)-4),,TRUE,"Form Responses 1")))</f>
        <v>Lantai 1 [Ruang Tamu]</v>
      </c>
      <c r="G630" s="67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527"/>
        <v>Lantai 1</v>
      </c>
      <c r="I630" s="83" t="str">
        <f ca="1" t="shared" si="528"/>
        <v>CLEANING SERVICE</v>
      </c>
      <c r="J630" s="83" t="str">
        <f ca="1" t="array" ref="J630">IFERROR(INDEX(MASTER!B:B,MATCH(G630,MASTER!A:A,0))/100," ")</f>
        <v> </v>
      </c>
      <c r="K630" s="67">
        <f ca="1" t="shared" si="529"/>
        <v>0</v>
      </c>
      <c r="L630" s="67" t="str">
        <f ca="1" t="shared" si="530"/>
        <v>1900 - WEEK 00</v>
      </c>
      <c r="M630" s="67" t="str">
        <f ca="1" t="shared" si="531"/>
        <v>1900 - MONTH 01</v>
      </c>
      <c r="N630" s="83" t="str">
        <f ca="1" t="shared" ref="N630:O630" si="650">IFERROR(AVERAGEIF(L:L,L630,$J:$J)," ")</f>
        <v> </v>
      </c>
      <c r="O630" s="83" t="str">
        <f ca="1" t="shared" si="650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2">
        <f ca="1" t="shared" si="526"/>
        <v>6</v>
      </c>
      <c r="F631" s="67" t="str">
        <f ca="1">IF(ISBLANK(A631)," ",INDIRECT(ADDRESS(1,5+MOD(ROW()-2,COUNTA('Form Responses 1'!$1:$1)-4),,TRUE,"Form Responses 1")))</f>
        <v>Lantai 1 [Toilet Pria / Wanita]</v>
      </c>
      <c r="G631" s="67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527"/>
        <v>Lantai 1</v>
      </c>
      <c r="I631" s="83" t="str">
        <f ca="1" t="shared" si="528"/>
        <v>CLEANING SERVICE</v>
      </c>
      <c r="J631" s="83" t="str">
        <f ca="1" t="array" ref="J631">IFERROR(INDEX(MASTER!B:B,MATCH(G631,MASTER!A:A,0))/100," ")</f>
        <v> </v>
      </c>
      <c r="K631" s="67">
        <f ca="1" t="shared" si="529"/>
        <v>0</v>
      </c>
      <c r="L631" s="67" t="str">
        <f ca="1" t="shared" si="530"/>
        <v>1900 - WEEK 00</v>
      </c>
      <c r="M631" s="67" t="str">
        <f ca="1" t="shared" si="531"/>
        <v>1900 - MONTH 01</v>
      </c>
      <c r="N631" s="83" t="str">
        <f ca="1" t="shared" ref="N631:O631" si="651">IFERROR(AVERAGEIF(L:L,L631,$J:$J)," ")</f>
        <v> </v>
      </c>
      <c r="O631" s="83" t="str">
        <f ca="1" t="shared" si="651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2">
        <f ca="1" t="shared" si="526"/>
        <v>6</v>
      </c>
      <c r="F632" s="67" t="str">
        <f ca="1">IF(ISBLANK(A632)," ",INDIRECT(ADDRESS(1,5+MOD(ROW()-2,COUNTA('Form Responses 1'!$1:$1)-4),,TRUE,"Form Responses 1")))</f>
        <v>Halaman [Taman ]</v>
      </c>
      <c r="G632" s="67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527"/>
        <v>Halaman</v>
      </c>
      <c r="I632" s="83" t="str">
        <f ca="1" t="shared" si="528"/>
        <v>CLEANING SERVICE</v>
      </c>
      <c r="J632" s="83" t="str">
        <f ca="1" t="array" ref="J632">IFERROR(INDEX(MASTER!B:B,MATCH(G632,MASTER!A:A,0))/100," ")</f>
        <v> </v>
      </c>
      <c r="K632" s="67">
        <f ca="1" t="shared" si="529"/>
        <v>0</v>
      </c>
      <c r="L632" s="67" t="str">
        <f ca="1" t="shared" si="530"/>
        <v>1900 - WEEK 00</v>
      </c>
      <c r="M632" s="67" t="str">
        <f ca="1" t="shared" si="531"/>
        <v>1900 - MONTH 01</v>
      </c>
      <c r="N632" s="83" t="str">
        <f ca="1" t="shared" ref="N632:O632" si="652">IFERROR(AVERAGEIF(L:L,L632,$J:$J)," ")</f>
        <v> </v>
      </c>
      <c r="O632" s="83" t="str">
        <f ca="1" t="shared" si="652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2">
        <f ca="1" t="shared" si="526"/>
        <v>6</v>
      </c>
      <c r="F633" s="67" t="str">
        <f ca="1">IF(ISBLANK(A633)," ",INDIRECT(ADDRESS(1,5+MOD(ROW()-2,COUNTA('Form Responses 1'!$1:$1)-4),,TRUE,"Form Responses 1")))</f>
        <v>Halaman [Halaman Utama Depan]</v>
      </c>
      <c r="G633" s="67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527"/>
        <v>Halaman</v>
      </c>
      <c r="I633" s="83" t="str">
        <f ca="1" t="shared" si="528"/>
        <v>CLEANING SERVICE</v>
      </c>
      <c r="J633" s="83" t="str">
        <f ca="1" t="array" ref="J633">IFERROR(INDEX(MASTER!B:B,MATCH(G633,MASTER!A:A,0))/100," ")</f>
        <v> </v>
      </c>
      <c r="K633" s="67">
        <f ca="1" t="shared" si="529"/>
        <v>0</v>
      </c>
      <c r="L633" s="67" t="str">
        <f ca="1" t="shared" si="530"/>
        <v>1900 - WEEK 00</v>
      </c>
      <c r="M633" s="67" t="str">
        <f ca="1" t="shared" si="531"/>
        <v>1900 - MONTH 01</v>
      </c>
      <c r="N633" s="83" t="str">
        <f ca="1" t="shared" ref="N633:O633" si="653">IFERROR(AVERAGEIF(L:L,L633,$J:$J)," ")</f>
        <v> </v>
      </c>
      <c r="O633" s="83" t="str">
        <f ca="1" t="shared" si="653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2">
        <f ca="1" t="shared" si="526"/>
        <v>6</v>
      </c>
      <c r="F634" s="67" t="str">
        <f ca="1">IF(ISBLANK(A634)," ",INDIRECT(ADDRESS(1,5+MOD(ROW()-2,COUNTA('Form Responses 1'!$1:$1)-4),,TRUE,"Form Responses 1")))</f>
        <v>Halaman [Halaman Samping Dan Belakang]</v>
      </c>
      <c r="G634" s="67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527"/>
        <v>Halaman</v>
      </c>
      <c r="I634" s="83" t="str">
        <f ca="1" t="shared" si="528"/>
        <v>CLEANING SERVICE</v>
      </c>
      <c r="J634" s="83" t="str">
        <f ca="1" t="array" ref="J634">IFERROR(INDEX(MASTER!B:B,MATCH(G634,MASTER!A:A,0))/100," ")</f>
        <v> </v>
      </c>
      <c r="K634" s="67">
        <f ca="1" t="shared" si="529"/>
        <v>0</v>
      </c>
      <c r="L634" s="67" t="str">
        <f ca="1" t="shared" si="530"/>
        <v>1900 - WEEK 00</v>
      </c>
      <c r="M634" s="67" t="str">
        <f ca="1" t="shared" si="531"/>
        <v>1900 - MONTH 01</v>
      </c>
      <c r="N634" s="83" t="str">
        <f ca="1" t="shared" ref="N634:O634" si="654">IFERROR(AVERAGEIF(L:L,L634,$J:$J)," ")</f>
        <v> </v>
      </c>
      <c r="O634" s="83" t="str">
        <f ca="1" t="shared" si="654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2">
        <f ca="1" t="shared" si="526"/>
        <v>6</v>
      </c>
      <c r="F635" s="67" t="str">
        <f ca="1">IF(ISBLANK(A635)," ",INDIRECT(ADDRESS(1,5+MOD(ROW()-2,COUNTA('Form Responses 1'!$1:$1)-4),,TRUE,"Form Responses 1")))</f>
        <v>Halaman [Tps]</v>
      </c>
      <c r="G635" s="67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527"/>
        <v>Halaman</v>
      </c>
      <c r="I635" s="83" t="str">
        <f ca="1" t="shared" si="528"/>
        <v>CLEANING SERVICE</v>
      </c>
      <c r="J635" s="83" t="str">
        <f ca="1" t="array" ref="J635">IFERROR(INDEX(MASTER!B:B,MATCH(G635,MASTER!A:A,0))/100," ")</f>
        <v> </v>
      </c>
      <c r="K635" s="67">
        <f ca="1" t="shared" si="529"/>
        <v>0</v>
      </c>
      <c r="L635" s="67" t="str">
        <f ca="1" t="shared" si="530"/>
        <v>1900 - WEEK 00</v>
      </c>
      <c r="M635" s="67" t="str">
        <f ca="1" t="shared" si="531"/>
        <v>1900 - MONTH 01</v>
      </c>
      <c r="N635" s="83" t="str">
        <f ca="1" t="shared" ref="N635:O635" si="655">IFERROR(AVERAGEIF(L:L,L635,$J:$J)," ")</f>
        <v> </v>
      </c>
      <c r="O635" s="83" t="str">
        <f ca="1" t="shared" si="655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2">
        <f ca="1" t="shared" si="526"/>
        <v>6</v>
      </c>
      <c r="F636" s="67" t="str">
        <f ca="1">IF(ISBLANK(A636)," ",INDIRECT(ADDRESS(1,5+MOD(ROW()-2,COUNTA('Form Responses 1'!$1:$1)-4),,TRUE,"Form Responses 1")))</f>
        <v>Wisma [Koridor ]</v>
      </c>
      <c r="G636" s="67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527"/>
        <v>Wisma</v>
      </c>
      <c r="I636" s="83" t="str">
        <f ca="1" t="shared" si="528"/>
        <v>CLEANING SERVICE</v>
      </c>
      <c r="J636" s="83" t="str">
        <f ca="1" t="array" ref="J636">IFERROR(INDEX(MASTER!B:B,MATCH(G636,MASTER!A:A,0))/100," ")</f>
        <v> </v>
      </c>
      <c r="K636" s="67">
        <f ca="1" t="shared" si="529"/>
        <v>0</v>
      </c>
      <c r="L636" s="67" t="str">
        <f ca="1" t="shared" si="530"/>
        <v>1900 - WEEK 00</v>
      </c>
      <c r="M636" s="67" t="str">
        <f ca="1" t="shared" si="531"/>
        <v>1900 - MONTH 01</v>
      </c>
      <c r="N636" s="83" t="str">
        <f ca="1" t="shared" ref="N636:O636" si="656">IFERROR(AVERAGEIF(L:L,L636,$J:$J)," ")</f>
        <v> </v>
      </c>
      <c r="O636" s="83" t="str">
        <f ca="1" t="shared" si="656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2">
        <f ca="1" t="shared" si="526"/>
        <v>6</v>
      </c>
      <c r="F637" s="67" t="str">
        <f ca="1">IF(ISBLANK(A637)," ",INDIRECT(ADDRESS(1,5+MOD(ROW()-2,COUNTA('Form Responses 1'!$1:$1)-4),,TRUE,"Form Responses 1")))</f>
        <v>Wisma [Ruang Rapat/Pendopo]</v>
      </c>
      <c r="G637" s="67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527"/>
        <v>Wisma</v>
      </c>
      <c r="I637" s="83" t="str">
        <f ca="1" t="shared" si="528"/>
        <v>CLEANING SERVICE</v>
      </c>
      <c r="J637" s="83" t="str">
        <f ca="1" t="array" ref="J637">IFERROR(INDEX(MASTER!B:B,MATCH(G637,MASTER!A:A,0))/100," ")</f>
        <v> </v>
      </c>
      <c r="K637" s="67">
        <f ca="1" t="shared" si="529"/>
        <v>0</v>
      </c>
      <c r="L637" s="67" t="str">
        <f ca="1" t="shared" si="530"/>
        <v>1900 - WEEK 00</v>
      </c>
      <c r="M637" s="67" t="str">
        <f ca="1" t="shared" si="531"/>
        <v>1900 - MONTH 01</v>
      </c>
      <c r="N637" s="83" t="str">
        <f ca="1" t="shared" ref="N637:O637" si="657">IFERROR(AVERAGEIF(L:L,L637,$J:$J)," ")</f>
        <v> </v>
      </c>
      <c r="O637" s="83" t="str">
        <f ca="1" t="shared" si="657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2">
        <f ca="1" t="shared" si="526"/>
        <v>6</v>
      </c>
      <c r="F638" s="67" t="str">
        <f ca="1">IF(ISBLANK(A638)," ",INDIRECT(ADDRESS(1,5+MOD(ROW()-2,COUNTA('Form Responses 1'!$1:$1)-4),,TRUE,"Form Responses 1")))</f>
        <v>Wisma [Gudang]</v>
      </c>
      <c r="G638" s="67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527"/>
        <v>Wisma</v>
      </c>
      <c r="I638" s="83" t="str">
        <f ca="1" t="shared" si="528"/>
        <v>CLEANING SERVICE</v>
      </c>
      <c r="J638" s="83" t="str">
        <f ca="1" t="array" ref="J638">IFERROR(INDEX(MASTER!B:B,MATCH(G638,MASTER!A:A,0))/100," ")</f>
        <v> </v>
      </c>
      <c r="K638" s="67">
        <f ca="1" t="shared" si="529"/>
        <v>0</v>
      </c>
      <c r="L638" s="67" t="str">
        <f ca="1" t="shared" si="530"/>
        <v>1900 - WEEK 00</v>
      </c>
      <c r="M638" s="67" t="str">
        <f ca="1" t="shared" si="531"/>
        <v>1900 - MONTH 01</v>
      </c>
      <c r="N638" s="83" t="str">
        <f ca="1" t="shared" ref="N638:O638" si="658">IFERROR(AVERAGEIF(L:L,L638,$J:$J)," ")</f>
        <v> </v>
      </c>
      <c r="O638" s="83" t="str">
        <f ca="1" t="shared" si="658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2">
        <f ca="1" t="shared" si="526"/>
        <v>6</v>
      </c>
      <c r="F639" s="67" t="str">
        <f ca="1">IF(ISBLANK(A639)," ",INDIRECT(ADDRESS(1,5+MOD(ROW()-2,COUNTA('Form Responses 1'!$1:$1)-4),,TRUE,"Form Responses 1")))</f>
        <v>Wisma [Ruang Genset]</v>
      </c>
      <c r="G639" s="67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527"/>
        <v>Wisma</v>
      </c>
      <c r="I639" s="83" t="str">
        <f ca="1" t="shared" si="528"/>
        <v>CLEANING SERVICE</v>
      </c>
      <c r="J639" s="83" t="str">
        <f ca="1" t="array" ref="J639">IFERROR(INDEX(MASTER!B:B,MATCH(G639,MASTER!A:A,0))/100," ")</f>
        <v> </v>
      </c>
      <c r="K639" s="67">
        <f ca="1" t="shared" si="529"/>
        <v>0</v>
      </c>
      <c r="L639" s="67" t="str">
        <f ca="1" t="shared" si="530"/>
        <v>1900 - WEEK 00</v>
      </c>
      <c r="M639" s="67" t="str">
        <f ca="1" t="shared" si="531"/>
        <v>1900 - MONTH 01</v>
      </c>
      <c r="N639" s="83" t="str">
        <f ca="1" t="shared" ref="N639:O639" si="659">IFERROR(AVERAGEIF(L:L,L639,$J:$J)," ")</f>
        <v> </v>
      </c>
      <c r="O639" s="83" t="str">
        <f ca="1" t="shared" si="659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2">
        <f ca="1" t="shared" si="526"/>
        <v>6</v>
      </c>
      <c r="F640" s="67" t="str">
        <f ca="1">IF(ISBLANK(A640)," ",INDIRECT(ADDRESS(1,5+MOD(ROW()-2,COUNTA('Form Responses 1'!$1:$1)-4),,TRUE,"Form Responses 1")))</f>
        <v>Wisma [Ruang Alat Meteorologi]</v>
      </c>
      <c r="G640" s="67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527"/>
        <v>Wisma</v>
      </c>
      <c r="I640" s="83" t="str">
        <f ca="1" t="shared" si="528"/>
        <v>CLEANING SERVICE</v>
      </c>
      <c r="J640" s="83" t="str">
        <f ca="1" t="array" ref="J640">IFERROR(INDEX(MASTER!B:B,MATCH(G640,MASTER!A:A,0))/100," ")</f>
        <v> </v>
      </c>
      <c r="K640" s="67">
        <f ca="1" t="shared" si="529"/>
        <v>0</v>
      </c>
      <c r="L640" s="67" t="str">
        <f ca="1" t="shared" si="530"/>
        <v>1900 - WEEK 00</v>
      </c>
      <c r="M640" s="67" t="str">
        <f ca="1" t="shared" si="531"/>
        <v>1900 - MONTH 01</v>
      </c>
      <c r="N640" s="83" t="str">
        <f ca="1" t="shared" ref="N640:O640" si="660">IFERROR(AVERAGEIF(L:L,L640,$J:$J)," ")</f>
        <v> </v>
      </c>
      <c r="O640" s="83" t="str">
        <f ca="1" t="shared" si="660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2">
        <f ca="1" t="shared" si="526"/>
        <v>6</v>
      </c>
      <c r="F641" s="67" t="str">
        <f ca="1">IF(ISBLANK(A641)," ",INDIRECT(ADDRESS(1,5+MOD(ROW()-2,COUNTA('Form Responses 1'!$1:$1)-4),,TRUE,"Form Responses 1")))</f>
        <v>Wisma [Ruang Kerja]</v>
      </c>
      <c r="G641" s="67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527"/>
        <v>Wisma</v>
      </c>
      <c r="I641" s="83" t="str">
        <f ca="1" t="shared" si="528"/>
        <v>CLEANING SERVICE</v>
      </c>
      <c r="J641" s="83" t="str">
        <f ca="1" t="array" ref="J641">IFERROR(INDEX(MASTER!B:B,MATCH(G641,MASTER!A:A,0))/100," ")</f>
        <v> </v>
      </c>
      <c r="K641" s="67">
        <f ca="1" t="shared" si="529"/>
        <v>0</v>
      </c>
      <c r="L641" s="67" t="str">
        <f ca="1" t="shared" si="530"/>
        <v>1900 - WEEK 00</v>
      </c>
      <c r="M641" s="67" t="str">
        <f ca="1" t="shared" si="531"/>
        <v>1900 - MONTH 01</v>
      </c>
      <c r="N641" s="83" t="str">
        <f ca="1" t="shared" ref="N641:O641" si="661">IFERROR(AVERAGEIF(L:L,L641,$J:$J)," ")</f>
        <v> </v>
      </c>
      <c r="O641" s="83" t="str">
        <f ca="1" t="shared" si="661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2">
        <f ca="1" t="shared" si="526"/>
        <v>6</v>
      </c>
      <c r="F642" s="67" t="str">
        <f ca="1">IF(ISBLANK(A642)," ",INDIRECT(ADDRESS(1,5+MOD(ROW()-2,COUNTA('Form Responses 1'!$1:$1)-4),,TRUE,"Form Responses 1")))</f>
        <v>Wisma [Pantry]</v>
      </c>
      <c r="G642" s="67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527"/>
        <v>Wisma</v>
      </c>
      <c r="I642" s="83" t="str">
        <f ca="1" t="shared" si="528"/>
        <v>CLEANING SERVICE</v>
      </c>
      <c r="J642" s="83" t="str">
        <f ca="1" t="array" ref="J642">IFERROR(INDEX(MASTER!B:B,MATCH(G642,MASTER!A:A,0))/100," ")</f>
        <v> </v>
      </c>
      <c r="K642" s="67">
        <f ca="1" t="shared" si="529"/>
        <v>0</v>
      </c>
      <c r="L642" s="67" t="str">
        <f ca="1" t="shared" si="530"/>
        <v>1900 - WEEK 00</v>
      </c>
      <c r="M642" s="67" t="str">
        <f ca="1" t="shared" si="531"/>
        <v>1900 - MONTH 01</v>
      </c>
      <c r="N642" s="83" t="str">
        <f ca="1" t="shared" ref="N642:O642" si="662">IFERROR(AVERAGEIF(L:L,L642,$J:$J)," ")</f>
        <v> </v>
      </c>
      <c r="O642" s="83" t="str">
        <f ca="1" t="shared" si="662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2">
        <f ca="1" t="shared" si="526"/>
        <v>6</v>
      </c>
      <c r="F643" s="67" t="str">
        <f ca="1">IF(ISBLANK(A643)," ",INDIRECT(ADDRESS(1,5+MOD(ROW()-2,COUNTA('Form Responses 1'!$1:$1)-4),,TRUE,"Form Responses 1")))</f>
        <v>Wisma [Musholla]</v>
      </c>
      <c r="G643" s="67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527"/>
        <v>Wisma</v>
      </c>
      <c r="I643" s="83" t="str">
        <f ca="1" t="shared" si="528"/>
        <v>CLEANING SERVICE</v>
      </c>
      <c r="J643" s="83" t="str">
        <f ca="1" t="array" ref="J643">IFERROR(INDEX(MASTER!B:B,MATCH(G643,MASTER!A:A,0))/100," ")</f>
        <v> </v>
      </c>
      <c r="K643" s="67">
        <f ca="1" t="shared" si="529"/>
        <v>0</v>
      </c>
      <c r="L643" s="67" t="str">
        <f ca="1" t="shared" si="530"/>
        <v>1900 - WEEK 00</v>
      </c>
      <c r="M643" s="67" t="str">
        <f ca="1" t="shared" si="531"/>
        <v>1900 - MONTH 01</v>
      </c>
      <c r="N643" s="83" t="str">
        <f ca="1" t="shared" ref="N643:O643" si="663">IFERROR(AVERAGEIF(L:L,L643,$J:$J)," ")</f>
        <v> </v>
      </c>
      <c r="O643" s="83" t="str">
        <f ca="1" t="shared" si="663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2">
        <f ca="1" t="shared" si="526"/>
        <v>6</v>
      </c>
      <c r="F644" s="67" t="str">
        <f ca="1">IF(ISBLANK(A644)," ",INDIRECT(ADDRESS(1,5+MOD(ROW()-2,COUNTA('Form Responses 1'!$1:$1)-4),,TRUE,"Form Responses 1")))</f>
        <v>Wisma [Toilet Pria / Wanita]</v>
      </c>
      <c r="G644" s="67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527"/>
        <v>Wisma</v>
      </c>
      <c r="I644" s="83" t="str">
        <f ca="1" t="shared" si="528"/>
        <v>CLEANING SERVICE</v>
      </c>
      <c r="J644" s="83" t="str">
        <f ca="1" t="array" ref="J644">IFERROR(INDEX(MASTER!B:B,MATCH(G644,MASTER!A:A,0))/100," ")</f>
        <v> </v>
      </c>
      <c r="K644" s="67">
        <f ca="1" t="shared" si="529"/>
        <v>0</v>
      </c>
      <c r="L644" s="67" t="str">
        <f ca="1" t="shared" si="530"/>
        <v>1900 - WEEK 00</v>
      </c>
      <c r="M644" s="67" t="str">
        <f ca="1" t="shared" si="531"/>
        <v>1900 - MONTH 01</v>
      </c>
      <c r="N644" s="83" t="str">
        <f ca="1" t="shared" ref="N644:O644" si="664">IFERROR(AVERAGEIF(L:L,L644,$J:$J)," ")</f>
        <v> </v>
      </c>
      <c r="O644" s="83" t="str">
        <f ca="1" t="shared" si="664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2">
        <f ca="1" t="shared" si="526"/>
        <v>6</v>
      </c>
      <c r="F645" s="67" t="str">
        <f ca="1">IF(ISBLANK(A645)," ",INDIRECT(ADDRESS(1,5+MOD(ROW()-2,COUNTA('Form Responses 1'!$1:$1)-4),,TRUE,"Form Responses 1")))</f>
        <v>Halaman Wisma [Taman ]</v>
      </c>
      <c r="G645" s="67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527"/>
        <v>Halaman Wisma</v>
      </c>
      <c r="I645" s="83" t="str">
        <f ca="1" t="shared" si="528"/>
        <v>CLEANING SERVICE</v>
      </c>
      <c r="J645" s="83" t="str">
        <f ca="1" t="array" ref="J645">IFERROR(INDEX(MASTER!B:B,MATCH(G645,MASTER!A:A,0))/100," ")</f>
        <v> </v>
      </c>
      <c r="K645" s="67">
        <f ca="1" t="shared" si="529"/>
        <v>0</v>
      </c>
      <c r="L645" s="67" t="str">
        <f ca="1" t="shared" si="530"/>
        <v>1900 - WEEK 00</v>
      </c>
      <c r="M645" s="67" t="str">
        <f ca="1" t="shared" si="531"/>
        <v>1900 - MONTH 01</v>
      </c>
      <c r="N645" s="83" t="str">
        <f ca="1" t="shared" ref="N645:O645" si="665">IFERROR(AVERAGEIF(L:L,L645,$J:$J)," ")</f>
        <v> </v>
      </c>
      <c r="O645" s="83" t="str">
        <f ca="1" t="shared" si="665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2">
        <f ca="1" t="shared" si="526"/>
        <v>6</v>
      </c>
      <c r="F646" s="67" t="str">
        <f ca="1">IF(ISBLANK(A646)," ",INDIRECT(ADDRESS(1,5+MOD(ROW()-2,COUNTA('Form Responses 1'!$1:$1)-4),,TRUE,"Form Responses 1")))</f>
        <v>Halaman Wisma [Pos Satpam]</v>
      </c>
      <c r="G646" s="67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527"/>
        <v>Halaman Wisma</v>
      </c>
      <c r="I646" s="83" t="str">
        <f ca="1" t="shared" si="528"/>
        <v>CLEANING SERVICE</v>
      </c>
      <c r="J646" s="83" t="str">
        <f ca="1" t="array" ref="J646">IFERROR(INDEX(MASTER!B:B,MATCH(G646,MASTER!A:A,0))/100," ")</f>
        <v> </v>
      </c>
      <c r="K646" s="67">
        <f ca="1" t="shared" si="529"/>
        <v>0</v>
      </c>
      <c r="L646" s="67" t="str">
        <f ca="1" t="shared" si="530"/>
        <v>1900 - WEEK 00</v>
      </c>
      <c r="M646" s="67" t="str">
        <f ca="1" t="shared" si="531"/>
        <v>1900 - MONTH 01</v>
      </c>
      <c r="N646" s="83" t="str">
        <f ca="1" t="shared" ref="N646:O646" si="666">IFERROR(AVERAGEIF(L:L,L646,$J:$J)," ")</f>
        <v> </v>
      </c>
      <c r="O646" s="83" t="str">
        <f ca="1" t="shared" si="666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2">
        <f ca="1" t="shared" si="526"/>
        <v>6</v>
      </c>
      <c r="F647" s="67" t="str">
        <f ca="1">IF(ISBLANK(A647)," ",INDIRECT(ADDRESS(1,5+MOD(ROW()-2,COUNTA('Form Responses 1'!$1:$1)-4),,TRUE,"Form Responses 1")))</f>
        <v>Halaman Wisma [Halaman Utama Depan]</v>
      </c>
      <c r="G647" s="67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527"/>
        <v>Halaman Wisma</v>
      </c>
      <c r="I647" s="83" t="str">
        <f ca="1" t="shared" si="528"/>
        <v>CLEANING SERVICE</v>
      </c>
      <c r="J647" s="83" t="str">
        <f ca="1" t="array" ref="J647">IFERROR(INDEX(MASTER!B:B,MATCH(G647,MASTER!A:A,0))/100," ")</f>
        <v> </v>
      </c>
      <c r="K647" s="67">
        <f ca="1" t="shared" si="529"/>
        <v>0</v>
      </c>
      <c r="L647" s="67" t="str">
        <f ca="1" t="shared" si="530"/>
        <v>1900 - WEEK 00</v>
      </c>
      <c r="M647" s="67" t="str">
        <f ca="1" t="shared" si="531"/>
        <v>1900 - MONTH 01</v>
      </c>
      <c r="N647" s="83" t="str">
        <f ca="1" t="shared" ref="N647:O647" si="667">IFERROR(AVERAGEIF(L:L,L647,$J:$J)," ")</f>
        <v> </v>
      </c>
      <c r="O647" s="83" t="str">
        <f ca="1" t="shared" si="667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2">
        <f ca="1" t="shared" si="526"/>
        <v>6</v>
      </c>
      <c r="F648" s="67" t="str">
        <f ca="1">IF(ISBLANK(A648)," ",INDIRECT(ADDRESS(1,5+MOD(ROW()-2,COUNTA('Form Responses 1'!$1:$1)-4),,TRUE,"Form Responses 1")))</f>
        <v>Halaman Wisma [Halaman Samping Dan Belakang]</v>
      </c>
      <c r="G648" s="67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527"/>
        <v>Halaman Wisma</v>
      </c>
      <c r="I648" s="83" t="str">
        <f ca="1" t="shared" si="528"/>
        <v>CLEANING SERVICE</v>
      </c>
      <c r="J648" s="83" t="str">
        <f ca="1" t="array" ref="J648">IFERROR(INDEX(MASTER!B:B,MATCH(G648,MASTER!A:A,0))/100," ")</f>
        <v> </v>
      </c>
      <c r="K648" s="67">
        <f ca="1" t="shared" si="529"/>
        <v>0</v>
      </c>
      <c r="L648" s="67" t="str">
        <f ca="1" t="shared" si="530"/>
        <v>1900 - WEEK 00</v>
      </c>
      <c r="M648" s="67" t="str">
        <f ca="1" t="shared" si="531"/>
        <v>1900 - MONTH 01</v>
      </c>
      <c r="N648" s="83" t="str">
        <f ca="1" t="shared" ref="N648:O648" si="668">IFERROR(AVERAGEIF(L:L,L648,$J:$J)," ")</f>
        <v> </v>
      </c>
      <c r="O648" s="83" t="str">
        <f ca="1" t="shared" si="668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2">
        <f ca="1" t="shared" si="526"/>
        <v>6</v>
      </c>
      <c r="F649" s="67" t="str">
        <f ca="1">IF(ISBLANK(A649)," ",INDIRECT(ADDRESS(1,5+MOD(ROW()-2,COUNTA('Form Responses 1'!$1:$1)-4),,TRUE,"Form Responses 1")))</f>
        <v>Halaman Wisma [Tps]</v>
      </c>
      <c r="G649" s="67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527"/>
        <v>Halaman Wisma</v>
      </c>
      <c r="I649" s="83" t="str">
        <f ca="1" t="shared" si="528"/>
        <v>CLEANING SERVICE</v>
      </c>
      <c r="J649" s="83" t="str">
        <f ca="1" t="array" ref="J649">IFERROR(INDEX(MASTER!B:B,MATCH(G649,MASTER!A:A,0))/100," ")</f>
        <v> </v>
      </c>
      <c r="K649" s="67">
        <f ca="1" t="shared" si="529"/>
        <v>0</v>
      </c>
      <c r="L649" s="67" t="str">
        <f ca="1" t="shared" si="530"/>
        <v>1900 - WEEK 00</v>
      </c>
      <c r="M649" s="67" t="str">
        <f ca="1" t="shared" si="531"/>
        <v>1900 - MONTH 01</v>
      </c>
      <c r="N649" s="83" t="str">
        <f ca="1" t="shared" ref="N649:O649" si="669">IFERROR(AVERAGEIF(L:L,L649,$J:$J)," ")</f>
        <v> </v>
      </c>
      <c r="O649" s="83" t="str">
        <f ca="1" t="shared" si="669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2">
        <f ca="1" t="shared" si="526"/>
        <v>6</v>
      </c>
      <c r="F650" s="67" t="str">
        <f ca="1">IF(ISBLANK(A650)," ",INDIRECT(ADDRESS(1,5+MOD(ROW()-2,COUNTA('Form Responses 1'!$1:$1)-4),,TRUE,"Form Responses 1")))</f>
        <v>Security [Security Functions]</v>
      </c>
      <c r="G650" s="67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527"/>
        <v>Security</v>
      </c>
      <c r="I650" s="83" t="str">
        <f ca="1" t="shared" si="528"/>
        <v>SECURITY SERVICE</v>
      </c>
      <c r="J650" s="83" t="str">
        <f ca="1" t="array" ref="J650">IFERROR(INDEX(MASTER!B:B,MATCH(G650,MASTER!A:A,0))/100," ")</f>
        <v> </v>
      </c>
      <c r="K650" s="67">
        <f ca="1" t="shared" si="529"/>
        <v>0</v>
      </c>
      <c r="L650" s="67" t="str">
        <f ca="1" t="shared" si="530"/>
        <v>1900 - WEEK 00</v>
      </c>
      <c r="M650" s="67" t="str">
        <f ca="1" t="shared" si="531"/>
        <v>1900 - MONTH 01</v>
      </c>
      <c r="N650" s="83" t="str">
        <f ca="1" t="shared" ref="N650:O650" si="670">IFERROR(AVERAGEIF(L:L,L650,$J:$J)," ")</f>
        <v> </v>
      </c>
      <c r="O650" s="83" t="str">
        <f ca="1" t="shared" si="670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2">
        <f ca="1" t="shared" si="526"/>
        <v>6</v>
      </c>
      <c r="F651" s="67" t="str">
        <f ca="1">IF(ISBLANK(A651)," ",INDIRECT(ADDRESS(1,5+MOD(ROW()-2,COUNTA('Form Responses 1'!$1:$1)-4),,TRUE,"Form Responses 1")))</f>
        <v>Lantai 1 [Pantry ]</v>
      </c>
      <c r="G651" s="67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527"/>
        <v>Lantai 1</v>
      </c>
      <c r="I651" s="83" t="str">
        <f ca="1" t="shared" si="528"/>
        <v>CLEANING SERVICE</v>
      </c>
      <c r="J651" s="83" t="str">
        <f ca="1" t="array" ref="J651">IFERROR(INDEX(MASTER!B:B,MATCH(G651,MASTER!A:A,0))/100," ")</f>
        <v> </v>
      </c>
      <c r="K651" s="67">
        <f ca="1" t="shared" si="529"/>
        <v>0</v>
      </c>
      <c r="L651" s="67" t="str">
        <f ca="1" t="shared" si="530"/>
        <v>1900 - WEEK 00</v>
      </c>
      <c r="M651" s="67" t="str">
        <f ca="1" t="shared" si="531"/>
        <v>1900 - MONTH 01</v>
      </c>
      <c r="N651" s="83" t="str">
        <f ca="1" t="shared" ref="N651:O651" si="671">IFERROR(AVERAGEIF(L:L,L651,$J:$J)," ")</f>
        <v> </v>
      </c>
      <c r="O651" s="83" t="str">
        <f ca="1" t="shared" si="671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2">
        <f ca="1" t="shared" si="526"/>
        <v>6</v>
      </c>
      <c r="F652" s="67" t="str">
        <f ca="1">IF(ISBLANK(A652)," ",INDIRECT(ADDRESS(1,5+MOD(ROW()-2,COUNTA('Form Responses 1'!$1:$1)-4),,TRUE,"Form Responses 1")))</f>
        <v>Lantai 1 [Kamar Depan]</v>
      </c>
      <c r="G652" s="67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527"/>
        <v>Lantai 1</v>
      </c>
      <c r="I652" s="83" t="str">
        <f ca="1" t="shared" si="528"/>
        <v>CLEANING SERVICE</v>
      </c>
      <c r="J652" s="83" t="str">
        <f ca="1" t="array" ref="J652">IFERROR(INDEX(MASTER!B:B,MATCH(G652,MASTER!A:A,0))/100," ")</f>
        <v> </v>
      </c>
      <c r="K652" s="67">
        <f ca="1" t="shared" si="529"/>
        <v>0</v>
      </c>
      <c r="L652" s="67" t="str">
        <f ca="1" t="shared" si="530"/>
        <v>1900 - WEEK 00</v>
      </c>
      <c r="M652" s="67" t="str">
        <f ca="1" t="shared" si="531"/>
        <v>1900 - MONTH 01</v>
      </c>
      <c r="N652" s="83" t="str">
        <f ca="1" t="shared" ref="N652:O652" si="672">IFERROR(AVERAGEIF(L:L,L652,$J:$J)," ")</f>
        <v> </v>
      </c>
      <c r="O652" s="83" t="str">
        <f ca="1" t="shared" si="672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2">
        <f ca="1" t="shared" si="526"/>
        <v>6</v>
      </c>
      <c r="F653" s="67" t="str">
        <f ca="1">IF(ISBLANK(A653)," ",INDIRECT(ADDRESS(1,5+MOD(ROW()-2,COUNTA('Form Responses 1'!$1:$1)-4),,TRUE,"Form Responses 1")))</f>
        <v>Lantai 1 [Kamar Belakang]</v>
      </c>
      <c r="G653" s="67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527"/>
        <v>Lantai 1</v>
      </c>
      <c r="I653" s="83" t="str">
        <f ca="1" t="shared" si="528"/>
        <v>CLEANING SERVICE</v>
      </c>
      <c r="J653" s="83" t="str">
        <f ca="1" t="array" ref="J653">IFERROR(INDEX(MASTER!B:B,MATCH(G653,MASTER!A:A,0))/100," ")</f>
        <v> </v>
      </c>
      <c r="K653" s="67">
        <f ca="1" t="shared" si="529"/>
        <v>0</v>
      </c>
      <c r="L653" s="67" t="str">
        <f ca="1" t="shared" si="530"/>
        <v>1900 - WEEK 00</v>
      </c>
      <c r="M653" s="67" t="str">
        <f ca="1" t="shared" si="531"/>
        <v>1900 - MONTH 01</v>
      </c>
      <c r="N653" s="83" t="str">
        <f ca="1" t="shared" ref="N653:O653" si="673">IFERROR(AVERAGEIF(L:L,L653,$J:$J)," ")</f>
        <v> </v>
      </c>
      <c r="O653" s="83" t="str">
        <f ca="1" t="shared" si="673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2">
        <f ca="1" t="shared" si="526"/>
        <v>6</v>
      </c>
      <c r="F654" s="67" t="str">
        <f ca="1">IF(ISBLANK(A654)," ",INDIRECT(ADDRESS(1,5+MOD(ROW()-2,COUNTA('Form Responses 1'!$1:$1)-4),,TRUE,"Form Responses 1")))</f>
        <v>Lantai 1 [Ruang Tamu]</v>
      </c>
      <c r="G654" s="67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527"/>
        <v>Lantai 1</v>
      </c>
      <c r="I654" s="83" t="str">
        <f ca="1" t="shared" si="528"/>
        <v>CLEANING SERVICE</v>
      </c>
      <c r="J654" s="83" t="str">
        <f ca="1" t="array" ref="J654">IFERROR(INDEX(MASTER!B:B,MATCH(G654,MASTER!A:A,0))/100," ")</f>
        <v> </v>
      </c>
      <c r="K654" s="67">
        <f ca="1" t="shared" si="529"/>
        <v>0</v>
      </c>
      <c r="L654" s="67" t="str">
        <f ca="1" t="shared" si="530"/>
        <v>1900 - WEEK 00</v>
      </c>
      <c r="M654" s="67" t="str">
        <f ca="1" t="shared" si="531"/>
        <v>1900 - MONTH 01</v>
      </c>
      <c r="N654" s="83" t="str">
        <f ca="1" t="shared" ref="N654:O654" si="674">IFERROR(AVERAGEIF(L:L,L654,$J:$J)," ")</f>
        <v> </v>
      </c>
      <c r="O654" s="83" t="str">
        <f ca="1" t="shared" si="674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2">
        <f ca="1" t="shared" si="526"/>
        <v>6</v>
      </c>
      <c r="F655" s="67" t="str">
        <f ca="1">IF(ISBLANK(A655)," ",INDIRECT(ADDRESS(1,5+MOD(ROW()-2,COUNTA('Form Responses 1'!$1:$1)-4),,TRUE,"Form Responses 1")))</f>
        <v>Lantai 1 [Toilet Pria / Wanita]</v>
      </c>
      <c r="G655" s="67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527"/>
        <v>Lantai 1</v>
      </c>
      <c r="I655" s="83" t="str">
        <f ca="1" t="shared" si="528"/>
        <v>CLEANING SERVICE</v>
      </c>
      <c r="J655" s="83" t="str">
        <f ca="1" t="array" ref="J655">IFERROR(INDEX(MASTER!B:B,MATCH(G655,MASTER!A:A,0))/100," ")</f>
        <v> </v>
      </c>
      <c r="K655" s="67">
        <f ca="1" t="shared" si="529"/>
        <v>0</v>
      </c>
      <c r="L655" s="67" t="str">
        <f ca="1" t="shared" si="530"/>
        <v>1900 - WEEK 00</v>
      </c>
      <c r="M655" s="67" t="str">
        <f ca="1" t="shared" si="531"/>
        <v>1900 - MONTH 01</v>
      </c>
      <c r="N655" s="83" t="str">
        <f ca="1" t="shared" ref="N655:O655" si="675">IFERROR(AVERAGEIF(L:L,L655,$J:$J)," ")</f>
        <v> </v>
      </c>
      <c r="O655" s="83" t="str">
        <f ca="1" t="shared" si="675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2">
        <f ca="1" t="shared" si="526"/>
        <v>6</v>
      </c>
      <c r="F656" s="67" t="str">
        <f ca="1">IF(ISBLANK(A656)," ",INDIRECT(ADDRESS(1,5+MOD(ROW()-2,COUNTA('Form Responses 1'!$1:$1)-4),,TRUE,"Form Responses 1")))</f>
        <v>Halaman [Taman ]</v>
      </c>
      <c r="G656" s="67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527"/>
        <v>Halaman</v>
      </c>
      <c r="I656" s="83" t="str">
        <f ca="1" t="shared" si="528"/>
        <v>CLEANING SERVICE</v>
      </c>
      <c r="J656" s="83" t="str">
        <f ca="1" t="array" ref="J656">IFERROR(INDEX(MASTER!B:B,MATCH(G656,MASTER!A:A,0))/100," ")</f>
        <v> </v>
      </c>
      <c r="K656" s="67">
        <f ca="1" t="shared" si="529"/>
        <v>0</v>
      </c>
      <c r="L656" s="67" t="str">
        <f ca="1" t="shared" si="530"/>
        <v>1900 - WEEK 00</v>
      </c>
      <c r="M656" s="67" t="str">
        <f ca="1" t="shared" si="531"/>
        <v>1900 - MONTH 01</v>
      </c>
      <c r="N656" s="83" t="str">
        <f ca="1" t="shared" ref="N656:O656" si="676">IFERROR(AVERAGEIF(L:L,L656,$J:$J)," ")</f>
        <v> </v>
      </c>
      <c r="O656" s="83" t="str">
        <f ca="1" t="shared" si="676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2">
        <f ca="1" t="shared" si="526"/>
        <v>6</v>
      </c>
      <c r="F657" s="67" t="str">
        <f ca="1">IF(ISBLANK(A657)," ",INDIRECT(ADDRESS(1,5+MOD(ROW()-2,COUNTA('Form Responses 1'!$1:$1)-4),,TRUE,"Form Responses 1")))</f>
        <v>Halaman [Halaman Utama Depan]</v>
      </c>
      <c r="G657" s="67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527"/>
        <v>Halaman</v>
      </c>
      <c r="I657" s="83" t="str">
        <f ca="1" t="shared" si="528"/>
        <v>CLEANING SERVICE</v>
      </c>
      <c r="J657" s="83" t="str">
        <f ca="1" t="array" ref="J657">IFERROR(INDEX(MASTER!B:B,MATCH(G657,MASTER!A:A,0))/100," ")</f>
        <v> </v>
      </c>
      <c r="K657" s="67">
        <f ca="1" t="shared" si="529"/>
        <v>0</v>
      </c>
      <c r="L657" s="67" t="str">
        <f ca="1" t="shared" si="530"/>
        <v>1900 - WEEK 00</v>
      </c>
      <c r="M657" s="67" t="str">
        <f ca="1" t="shared" si="531"/>
        <v>1900 - MONTH 01</v>
      </c>
      <c r="N657" s="83" t="str">
        <f ca="1" t="shared" ref="N657:O657" si="677">IFERROR(AVERAGEIF(L:L,L657,$J:$J)," ")</f>
        <v> </v>
      </c>
      <c r="O657" s="83" t="str">
        <f ca="1" t="shared" si="677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2">
        <f ca="1" t="shared" si="526"/>
        <v>6</v>
      </c>
      <c r="F658" s="67" t="str">
        <f ca="1">IF(ISBLANK(A658)," ",INDIRECT(ADDRESS(1,5+MOD(ROW()-2,COUNTA('Form Responses 1'!$1:$1)-4),,TRUE,"Form Responses 1")))</f>
        <v>Halaman [Halaman Samping Dan Belakang]</v>
      </c>
      <c r="G658" s="67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527"/>
        <v>Halaman</v>
      </c>
      <c r="I658" s="83" t="str">
        <f ca="1" t="shared" si="528"/>
        <v>CLEANING SERVICE</v>
      </c>
      <c r="J658" s="83" t="str">
        <f ca="1" t="array" ref="J658">IFERROR(INDEX(MASTER!B:B,MATCH(G658,MASTER!A:A,0))/100," ")</f>
        <v> </v>
      </c>
      <c r="K658" s="67">
        <f ca="1" t="shared" si="529"/>
        <v>0</v>
      </c>
      <c r="L658" s="67" t="str">
        <f ca="1" t="shared" si="530"/>
        <v>1900 - WEEK 00</v>
      </c>
      <c r="M658" s="67" t="str">
        <f ca="1" t="shared" si="531"/>
        <v>1900 - MONTH 01</v>
      </c>
      <c r="N658" s="83" t="str">
        <f ca="1" t="shared" ref="N658:O658" si="678">IFERROR(AVERAGEIF(L:L,L658,$J:$J)," ")</f>
        <v> </v>
      </c>
      <c r="O658" s="83" t="str">
        <f ca="1" t="shared" si="678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2">
        <f ca="1" t="shared" si="526"/>
        <v>6</v>
      </c>
      <c r="F659" s="67" t="str">
        <f ca="1">IF(ISBLANK(A659)," ",INDIRECT(ADDRESS(1,5+MOD(ROW()-2,COUNTA('Form Responses 1'!$1:$1)-4),,TRUE,"Form Responses 1")))</f>
        <v>Halaman [Tps]</v>
      </c>
      <c r="G659" s="67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527"/>
        <v>Halaman</v>
      </c>
      <c r="I659" s="83" t="str">
        <f ca="1" t="shared" si="528"/>
        <v>CLEANING SERVICE</v>
      </c>
      <c r="J659" s="83" t="str">
        <f ca="1" t="array" ref="J659">IFERROR(INDEX(MASTER!B:B,MATCH(G659,MASTER!A:A,0))/100," ")</f>
        <v> </v>
      </c>
      <c r="K659" s="67">
        <f ca="1" t="shared" si="529"/>
        <v>0</v>
      </c>
      <c r="L659" s="67" t="str">
        <f ca="1" t="shared" si="530"/>
        <v>1900 - WEEK 00</v>
      </c>
      <c r="M659" s="67" t="str">
        <f ca="1" t="shared" si="531"/>
        <v>1900 - MONTH 01</v>
      </c>
      <c r="N659" s="83" t="str">
        <f ca="1" t="shared" ref="N659:O659" si="679">IFERROR(AVERAGEIF(L:L,L659,$J:$J)," ")</f>
        <v> </v>
      </c>
      <c r="O659" s="83" t="str">
        <f ca="1" t="shared" si="679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2">
        <f ca="1" t="shared" si="526"/>
        <v>6</v>
      </c>
      <c r="F660" s="67" t="str">
        <f ca="1">IF(ISBLANK(A660)," ",INDIRECT(ADDRESS(1,5+MOD(ROW()-2,COUNTA('Form Responses 1'!$1:$1)-4),,TRUE,"Form Responses 1")))</f>
        <v>Wisma [Koridor ]</v>
      </c>
      <c r="G660" s="67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527"/>
        <v>Wisma</v>
      </c>
      <c r="I660" s="83" t="str">
        <f ca="1" t="shared" si="528"/>
        <v>CLEANING SERVICE</v>
      </c>
      <c r="J660" s="83" t="str">
        <f ca="1" t="array" ref="J660">IFERROR(INDEX(MASTER!B:B,MATCH(G660,MASTER!A:A,0))/100," ")</f>
        <v> </v>
      </c>
      <c r="K660" s="67">
        <f ca="1" t="shared" si="529"/>
        <v>0</v>
      </c>
      <c r="L660" s="67" t="str">
        <f ca="1" t="shared" si="530"/>
        <v>1900 - WEEK 00</v>
      </c>
      <c r="M660" s="67" t="str">
        <f ca="1" t="shared" si="531"/>
        <v>1900 - MONTH 01</v>
      </c>
      <c r="N660" s="83" t="str">
        <f ca="1" t="shared" ref="N660:O660" si="680">IFERROR(AVERAGEIF(L:L,L660,$J:$J)," ")</f>
        <v> </v>
      </c>
      <c r="O660" s="83" t="str">
        <f ca="1" t="shared" si="680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2">
        <f ca="1" t="shared" si="526"/>
        <v>6</v>
      </c>
      <c r="F661" s="67" t="str">
        <f ca="1">IF(ISBLANK(A661)," ",INDIRECT(ADDRESS(1,5+MOD(ROW()-2,COUNTA('Form Responses 1'!$1:$1)-4),,TRUE,"Form Responses 1")))</f>
        <v>Wisma [Ruang Rapat/Pendopo]</v>
      </c>
      <c r="G661" s="67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527"/>
        <v>Wisma</v>
      </c>
      <c r="I661" s="83" t="str">
        <f ca="1" t="shared" si="528"/>
        <v>CLEANING SERVICE</v>
      </c>
      <c r="J661" s="83" t="str">
        <f ca="1" t="array" ref="J661">IFERROR(INDEX(MASTER!B:B,MATCH(G661,MASTER!A:A,0))/100," ")</f>
        <v> </v>
      </c>
      <c r="K661" s="67">
        <f ca="1" t="shared" si="529"/>
        <v>0</v>
      </c>
      <c r="L661" s="67" t="str">
        <f ca="1" t="shared" si="530"/>
        <v>1900 - WEEK 00</v>
      </c>
      <c r="M661" s="67" t="str">
        <f ca="1" t="shared" si="531"/>
        <v>1900 - MONTH 01</v>
      </c>
      <c r="N661" s="83" t="str">
        <f ca="1" t="shared" ref="N661:O661" si="681">IFERROR(AVERAGEIF(L:L,L661,$J:$J)," ")</f>
        <v> </v>
      </c>
      <c r="O661" s="83" t="str">
        <f ca="1" t="shared" si="681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2">
        <f ca="1" t="shared" si="526"/>
        <v>6</v>
      </c>
      <c r="F662" s="67" t="str">
        <f ca="1">IF(ISBLANK(A662)," ",INDIRECT(ADDRESS(1,5+MOD(ROW()-2,COUNTA('Form Responses 1'!$1:$1)-4),,TRUE,"Form Responses 1")))</f>
        <v>Wisma [Gudang]</v>
      </c>
      <c r="G662" s="67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527"/>
        <v>Wisma</v>
      </c>
      <c r="I662" s="83" t="str">
        <f ca="1" t="shared" si="528"/>
        <v>CLEANING SERVICE</v>
      </c>
      <c r="J662" s="83" t="str">
        <f ca="1" t="array" ref="J662">IFERROR(INDEX(MASTER!B:B,MATCH(G662,MASTER!A:A,0))/100," ")</f>
        <v> </v>
      </c>
      <c r="K662" s="67">
        <f ca="1" t="shared" si="529"/>
        <v>0</v>
      </c>
      <c r="L662" s="67" t="str">
        <f ca="1" t="shared" si="530"/>
        <v>1900 - WEEK 00</v>
      </c>
      <c r="M662" s="67" t="str">
        <f ca="1" t="shared" si="531"/>
        <v>1900 - MONTH 01</v>
      </c>
      <c r="N662" s="83" t="str">
        <f ca="1" t="shared" ref="N662:O662" si="682">IFERROR(AVERAGEIF(L:L,L662,$J:$J)," ")</f>
        <v> </v>
      </c>
      <c r="O662" s="83" t="str">
        <f ca="1" t="shared" si="682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2">
        <f ca="1" t="shared" si="526"/>
        <v>6</v>
      </c>
      <c r="F663" s="67" t="str">
        <f ca="1">IF(ISBLANK(A663)," ",INDIRECT(ADDRESS(1,5+MOD(ROW()-2,COUNTA('Form Responses 1'!$1:$1)-4),,TRUE,"Form Responses 1")))</f>
        <v>Wisma [Ruang Genset]</v>
      </c>
      <c r="G663" s="67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527"/>
        <v>Wisma</v>
      </c>
      <c r="I663" s="83" t="str">
        <f ca="1" t="shared" si="528"/>
        <v>CLEANING SERVICE</v>
      </c>
      <c r="J663" s="83" t="str">
        <f ca="1" t="array" ref="J663">IFERROR(INDEX(MASTER!B:B,MATCH(G663,MASTER!A:A,0))/100," ")</f>
        <v> </v>
      </c>
      <c r="K663" s="67">
        <f ca="1" t="shared" si="529"/>
        <v>0</v>
      </c>
      <c r="L663" s="67" t="str">
        <f ca="1" t="shared" si="530"/>
        <v>1900 - WEEK 00</v>
      </c>
      <c r="M663" s="67" t="str">
        <f ca="1" t="shared" si="531"/>
        <v>1900 - MONTH 01</v>
      </c>
      <c r="N663" s="83" t="str">
        <f ca="1" t="shared" ref="N663:O663" si="683">IFERROR(AVERAGEIF(L:L,L663,$J:$J)," ")</f>
        <v> </v>
      </c>
      <c r="O663" s="83" t="str">
        <f ca="1" t="shared" si="683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2">
        <f ca="1" t="shared" si="526"/>
        <v>6</v>
      </c>
      <c r="F664" s="67" t="str">
        <f ca="1">IF(ISBLANK(A664)," ",INDIRECT(ADDRESS(1,5+MOD(ROW()-2,COUNTA('Form Responses 1'!$1:$1)-4),,TRUE,"Form Responses 1")))</f>
        <v>Wisma [Ruang Alat Meteorologi]</v>
      </c>
      <c r="G664" s="67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527"/>
        <v>Wisma</v>
      </c>
      <c r="I664" s="83" t="str">
        <f ca="1" t="shared" si="528"/>
        <v>CLEANING SERVICE</v>
      </c>
      <c r="J664" s="83" t="str">
        <f ca="1" t="array" ref="J664">IFERROR(INDEX(MASTER!B:B,MATCH(G664,MASTER!A:A,0))/100," ")</f>
        <v> </v>
      </c>
      <c r="K664" s="67">
        <f ca="1" t="shared" si="529"/>
        <v>0</v>
      </c>
      <c r="L664" s="67" t="str">
        <f ca="1" t="shared" si="530"/>
        <v>1900 - WEEK 00</v>
      </c>
      <c r="M664" s="67" t="str">
        <f ca="1" t="shared" si="531"/>
        <v>1900 - MONTH 01</v>
      </c>
      <c r="N664" s="83" t="str">
        <f ca="1" t="shared" ref="N664:O664" si="684">IFERROR(AVERAGEIF(L:L,L664,$J:$J)," ")</f>
        <v> </v>
      </c>
      <c r="O664" s="83" t="str">
        <f ca="1" t="shared" si="684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2">
        <f ca="1" t="shared" si="526"/>
        <v>6</v>
      </c>
      <c r="F665" s="67" t="str">
        <f ca="1">IF(ISBLANK(A665)," ",INDIRECT(ADDRESS(1,5+MOD(ROW()-2,COUNTA('Form Responses 1'!$1:$1)-4),,TRUE,"Form Responses 1")))</f>
        <v>Wisma [Ruang Kerja]</v>
      </c>
      <c r="G665" s="67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527"/>
        <v>Wisma</v>
      </c>
      <c r="I665" s="83" t="str">
        <f ca="1" t="shared" si="528"/>
        <v>CLEANING SERVICE</v>
      </c>
      <c r="J665" s="83" t="str">
        <f ca="1" t="array" ref="J665">IFERROR(INDEX(MASTER!B:B,MATCH(G665,MASTER!A:A,0))/100," ")</f>
        <v> </v>
      </c>
      <c r="K665" s="67">
        <f ca="1" t="shared" si="529"/>
        <v>0</v>
      </c>
      <c r="L665" s="67" t="str">
        <f ca="1" t="shared" si="530"/>
        <v>1900 - WEEK 00</v>
      </c>
      <c r="M665" s="67" t="str">
        <f ca="1" t="shared" si="531"/>
        <v>1900 - MONTH 01</v>
      </c>
      <c r="N665" s="83" t="str">
        <f ca="1" t="shared" ref="N665:O665" si="685">IFERROR(AVERAGEIF(L:L,L665,$J:$J)," ")</f>
        <v> </v>
      </c>
      <c r="O665" s="83" t="str">
        <f ca="1" t="shared" si="685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2">
        <f ca="1" t="shared" si="526"/>
        <v>6</v>
      </c>
      <c r="F666" s="67" t="str">
        <f ca="1">IF(ISBLANK(A666)," ",INDIRECT(ADDRESS(1,5+MOD(ROW()-2,COUNTA('Form Responses 1'!$1:$1)-4),,TRUE,"Form Responses 1")))</f>
        <v>Wisma [Pantry]</v>
      </c>
      <c r="G666" s="67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527"/>
        <v>Wisma</v>
      </c>
      <c r="I666" s="83" t="str">
        <f ca="1" t="shared" si="528"/>
        <v>CLEANING SERVICE</v>
      </c>
      <c r="J666" s="83" t="str">
        <f ca="1" t="array" ref="J666">IFERROR(INDEX(MASTER!B:B,MATCH(G666,MASTER!A:A,0))/100," ")</f>
        <v> </v>
      </c>
      <c r="K666" s="67">
        <f ca="1" t="shared" si="529"/>
        <v>0</v>
      </c>
      <c r="L666" s="67" t="str">
        <f ca="1" t="shared" si="530"/>
        <v>1900 - WEEK 00</v>
      </c>
      <c r="M666" s="67" t="str">
        <f ca="1" t="shared" si="531"/>
        <v>1900 - MONTH 01</v>
      </c>
      <c r="N666" s="83" t="str">
        <f ca="1" t="shared" ref="N666:O666" si="686">IFERROR(AVERAGEIF(L:L,L666,$J:$J)," ")</f>
        <v> </v>
      </c>
      <c r="O666" s="83" t="str">
        <f ca="1" t="shared" si="686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2">
        <f ca="1" t="shared" si="526"/>
        <v>6</v>
      </c>
      <c r="F667" s="67" t="str">
        <f ca="1">IF(ISBLANK(A667)," ",INDIRECT(ADDRESS(1,5+MOD(ROW()-2,COUNTA('Form Responses 1'!$1:$1)-4),,TRUE,"Form Responses 1")))</f>
        <v>Wisma [Musholla]</v>
      </c>
      <c r="G667" s="67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527"/>
        <v>Wisma</v>
      </c>
      <c r="I667" s="83" t="str">
        <f ca="1" t="shared" si="528"/>
        <v>CLEANING SERVICE</v>
      </c>
      <c r="J667" s="83" t="str">
        <f ca="1" t="array" ref="J667">IFERROR(INDEX(MASTER!B:B,MATCH(G667,MASTER!A:A,0))/100," ")</f>
        <v> </v>
      </c>
      <c r="K667" s="67">
        <f ca="1" t="shared" si="529"/>
        <v>0</v>
      </c>
      <c r="L667" s="67" t="str">
        <f ca="1" t="shared" si="530"/>
        <v>1900 - WEEK 00</v>
      </c>
      <c r="M667" s="67" t="str">
        <f ca="1" t="shared" si="531"/>
        <v>1900 - MONTH 01</v>
      </c>
      <c r="N667" s="83" t="str">
        <f ca="1" t="shared" ref="N667:O667" si="687">IFERROR(AVERAGEIF(L:L,L667,$J:$J)," ")</f>
        <v> </v>
      </c>
      <c r="O667" s="83" t="str">
        <f ca="1" t="shared" si="687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2">
        <f ca="1" t="shared" si="526"/>
        <v>6</v>
      </c>
      <c r="F668" s="67" t="str">
        <f ca="1">IF(ISBLANK(A668)," ",INDIRECT(ADDRESS(1,5+MOD(ROW()-2,COUNTA('Form Responses 1'!$1:$1)-4),,TRUE,"Form Responses 1")))</f>
        <v>Wisma [Toilet Pria / Wanita]</v>
      </c>
      <c r="G668" s="67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527"/>
        <v>Wisma</v>
      </c>
      <c r="I668" s="83" t="str">
        <f ca="1" t="shared" si="528"/>
        <v>CLEANING SERVICE</v>
      </c>
      <c r="J668" s="83" t="str">
        <f ca="1" t="array" ref="J668">IFERROR(INDEX(MASTER!B:B,MATCH(G668,MASTER!A:A,0))/100," ")</f>
        <v> </v>
      </c>
      <c r="K668" s="67">
        <f ca="1" t="shared" si="529"/>
        <v>0</v>
      </c>
      <c r="L668" s="67" t="str">
        <f ca="1" t="shared" si="530"/>
        <v>1900 - WEEK 00</v>
      </c>
      <c r="M668" s="67" t="str">
        <f ca="1" t="shared" si="531"/>
        <v>1900 - MONTH 01</v>
      </c>
      <c r="N668" s="83" t="str">
        <f ca="1" t="shared" ref="N668:O668" si="688">IFERROR(AVERAGEIF(L:L,L668,$J:$J)," ")</f>
        <v> </v>
      </c>
      <c r="O668" s="83" t="str">
        <f ca="1" t="shared" si="688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2">
        <f ca="1" t="shared" si="526"/>
        <v>6</v>
      </c>
      <c r="F669" s="67" t="str">
        <f ca="1">IF(ISBLANK(A669)," ",INDIRECT(ADDRESS(1,5+MOD(ROW()-2,COUNTA('Form Responses 1'!$1:$1)-4),,TRUE,"Form Responses 1")))</f>
        <v>Halaman Wisma [Taman ]</v>
      </c>
      <c r="G669" s="67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527"/>
        <v>Halaman Wisma</v>
      </c>
      <c r="I669" s="83" t="str">
        <f ca="1" t="shared" si="528"/>
        <v>CLEANING SERVICE</v>
      </c>
      <c r="J669" s="83" t="str">
        <f ca="1" t="array" ref="J669">IFERROR(INDEX(MASTER!B:B,MATCH(G669,MASTER!A:A,0))/100," ")</f>
        <v> </v>
      </c>
      <c r="K669" s="67">
        <f ca="1" t="shared" si="529"/>
        <v>0</v>
      </c>
      <c r="L669" s="67" t="str">
        <f ca="1" t="shared" si="530"/>
        <v>1900 - WEEK 00</v>
      </c>
      <c r="M669" s="67" t="str">
        <f ca="1" t="shared" si="531"/>
        <v>1900 - MONTH 01</v>
      </c>
      <c r="N669" s="83" t="str">
        <f ca="1" t="shared" ref="N669:O669" si="689">IFERROR(AVERAGEIF(L:L,L669,$J:$J)," ")</f>
        <v> </v>
      </c>
      <c r="O669" s="83" t="str">
        <f ca="1" t="shared" si="689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2">
        <f ca="1" t="shared" si="526"/>
        <v>6</v>
      </c>
      <c r="F670" s="67" t="str">
        <f ca="1">IF(ISBLANK(A670)," ",INDIRECT(ADDRESS(1,5+MOD(ROW()-2,COUNTA('Form Responses 1'!$1:$1)-4),,TRUE,"Form Responses 1")))</f>
        <v>Halaman Wisma [Pos Satpam]</v>
      </c>
      <c r="G670" s="67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527"/>
        <v>Halaman Wisma</v>
      </c>
      <c r="I670" s="83" t="str">
        <f ca="1" t="shared" si="528"/>
        <v>CLEANING SERVICE</v>
      </c>
      <c r="J670" s="83" t="str">
        <f ca="1" t="array" ref="J670">IFERROR(INDEX(MASTER!B:B,MATCH(G670,MASTER!A:A,0))/100," ")</f>
        <v> </v>
      </c>
      <c r="K670" s="67">
        <f ca="1" t="shared" si="529"/>
        <v>0</v>
      </c>
      <c r="L670" s="67" t="str">
        <f ca="1" t="shared" si="530"/>
        <v>1900 - WEEK 00</v>
      </c>
      <c r="M670" s="67" t="str">
        <f ca="1" t="shared" si="531"/>
        <v>1900 - MONTH 01</v>
      </c>
      <c r="N670" s="83" t="str">
        <f ca="1" t="shared" ref="N670:O670" si="690">IFERROR(AVERAGEIF(L:L,L670,$J:$J)," ")</f>
        <v> </v>
      </c>
      <c r="O670" s="83" t="str">
        <f ca="1" t="shared" si="690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2">
        <f ca="1" t="shared" si="526"/>
        <v>6</v>
      </c>
      <c r="F671" s="67" t="str">
        <f ca="1">IF(ISBLANK(A671)," ",INDIRECT(ADDRESS(1,5+MOD(ROW()-2,COUNTA('Form Responses 1'!$1:$1)-4),,TRUE,"Form Responses 1")))</f>
        <v>Halaman Wisma [Halaman Utama Depan]</v>
      </c>
      <c r="G671" s="67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527"/>
        <v>Halaman Wisma</v>
      </c>
      <c r="I671" s="83" t="str">
        <f ca="1" t="shared" si="528"/>
        <v>CLEANING SERVICE</v>
      </c>
      <c r="J671" s="83" t="str">
        <f ca="1" t="array" ref="J671">IFERROR(INDEX(MASTER!B:B,MATCH(G671,MASTER!A:A,0))/100," ")</f>
        <v> </v>
      </c>
      <c r="K671" s="67">
        <f ca="1" t="shared" si="529"/>
        <v>0</v>
      </c>
      <c r="L671" s="67" t="str">
        <f ca="1" t="shared" si="530"/>
        <v>1900 - WEEK 00</v>
      </c>
      <c r="M671" s="67" t="str">
        <f ca="1" t="shared" si="531"/>
        <v>1900 - MONTH 01</v>
      </c>
      <c r="N671" s="83" t="str">
        <f ca="1" t="shared" ref="N671:O671" si="691">IFERROR(AVERAGEIF(L:L,L671,$J:$J)," ")</f>
        <v> </v>
      </c>
      <c r="O671" s="83" t="str">
        <f ca="1" t="shared" si="691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2">
        <f ca="1" t="shared" si="526"/>
        <v>6</v>
      </c>
      <c r="F672" s="67" t="str">
        <f ca="1">IF(ISBLANK(A672)," ",INDIRECT(ADDRESS(1,5+MOD(ROW()-2,COUNTA('Form Responses 1'!$1:$1)-4),,TRUE,"Form Responses 1")))</f>
        <v>Halaman Wisma [Halaman Samping Dan Belakang]</v>
      </c>
      <c r="G672" s="67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527"/>
        <v>Halaman Wisma</v>
      </c>
      <c r="I672" s="83" t="str">
        <f ca="1" t="shared" si="528"/>
        <v>CLEANING SERVICE</v>
      </c>
      <c r="J672" s="83" t="str">
        <f ca="1" t="array" ref="J672">IFERROR(INDEX(MASTER!B:B,MATCH(G672,MASTER!A:A,0))/100," ")</f>
        <v> </v>
      </c>
      <c r="K672" s="67">
        <f ca="1" t="shared" si="529"/>
        <v>0</v>
      </c>
      <c r="L672" s="67" t="str">
        <f ca="1" t="shared" si="530"/>
        <v>1900 - WEEK 00</v>
      </c>
      <c r="M672" s="67" t="str">
        <f ca="1" t="shared" si="531"/>
        <v>1900 - MONTH 01</v>
      </c>
      <c r="N672" s="83" t="str">
        <f ca="1" t="shared" ref="N672:O672" si="692">IFERROR(AVERAGEIF(L:L,L672,$J:$J)," ")</f>
        <v> </v>
      </c>
      <c r="O672" s="83" t="str">
        <f ca="1" t="shared" si="692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2">
        <f ca="1" t="shared" si="526"/>
        <v>6</v>
      </c>
      <c r="F673" s="67" t="str">
        <f ca="1">IF(ISBLANK(A673)," ",INDIRECT(ADDRESS(1,5+MOD(ROW()-2,COUNTA('Form Responses 1'!$1:$1)-4),,TRUE,"Form Responses 1")))</f>
        <v>Halaman Wisma [Tps]</v>
      </c>
      <c r="G673" s="67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527"/>
        <v>Halaman Wisma</v>
      </c>
      <c r="I673" s="83" t="str">
        <f ca="1" t="shared" si="528"/>
        <v>CLEANING SERVICE</v>
      </c>
      <c r="J673" s="83" t="str">
        <f ca="1" t="array" ref="J673">IFERROR(INDEX(MASTER!B:B,MATCH(G673,MASTER!A:A,0))/100," ")</f>
        <v> </v>
      </c>
      <c r="K673" s="67">
        <f ca="1" t="shared" si="529"/>
        <v>0</v>
      </c>
      <c r="L673" s="67" t="str">
        <f ca="1" t="shared" si="530"/>
        <v>1900 - WEEK 00</v>
      </c>
      <c r="M673" s="67" t="str">
        <f ca="1" t="shared" si="531"/>
        <v>1900 - MONTH 01</v>
      </c>
      <c r="N673" s="83" t="str">
        <f ca="1" t="shared" ref="N673:O673" si="693">IFERROR(AVERAGEIF(L:L,L673,$J:$J)," ")</f>
        <v> </v>
      </c>
      <c r="O673" s="83" t="str">
        <f ca="1" t="shared" si="693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2">
        <f ca="1" t="shared" si="526"/>
        <v>6</v>
      </c>
      <c r="F674" s="67" t="str">
        <f ca="1">IF(ISBLANK(A674)," ",INDIRECT(ADDRESS(1,5+MOD(ROW()-2,COUNTA('Form Responses 1'!$1:$1)-4),,TRUE,"Form Responses 1")))</f>
        <v>Security [Security Functions]</v>
      </c>
      <c r="G674" s="67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527"/>
        <v>Security</v>
      </c>
      <c r="I674" s="83" t="str">
        <f ca="1" t="shared" si="528"/>
        <v>SECURITY SERVICE</v>
      </c>
      <c r="J674" s="83" t="str">
        <f ca="1" t="array" ref="J674">IFERROR(INDEX(MASTER!B:B,MATCH(G674,MASTER!A:A,0))/100," ")</f>
        <v> </v>
      </c>
      <c r="K674" s="67">
        <f ca="1" t="shared" si="529"/>
        <v>0</v>
      </c>
      <c r="L674" s="67" t="str">
        <f ca="1" t="shared" si="530"/>
        <v>1900 - WEEK 00</v>
      </c>
      <c r="M674" s="67" t="str">
        <f ca="1" t="shared" si="531"/>
        <v>1900 - MONTH 01</v>
      </c>
      <c r="N674" s="83" t="str">
        <f ca="1" t="shared" ref="N674:O674" si="694">IFERROR(AVERAGEIF(L:L,L674,$J:$J)," ")</f>
        <v> </v>
      </c>
      <c r="O674" s="83" t="str">
        <f ca="1" t="shared" si="694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2">
        <f ca="1" t="shared" si="526"/>
        <v>6</v>
      </c>
      <c r="F675" s="67" t="str">
        <f ca="1">IF(ISBLANK(A675)," ",INDIRECT(ADDRESS(1,5+MOD(ROW()-2,COUNTA('Form Responses 1'!$1:$1)-4),,TRUE,"Form Responses 1")))</f>
        <v>Lantai 1 [Pantry ]</v>
      </c>
      <c r="G675" s="67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527"/>
        <v>Lantai 1</v>
      </c>
      <c r="I675" s="83" t="str">
        <f ca="1" t="shared" si="528"/>
        <v>CLEANING SERVICE</v>
      </c>
      <c r="J675" s="83" t="str">
        <f ca="1" t="array" ref="J675">IFERROR(INDEX(MASTER!B:B,MATCH(G675,MASTER!A:A,0))/100," ")</f>
        <v> </v>
      </c>
      <c r="K675" s="67">
        <f ca="1" t="shared" si="529"/>
        <v>0</v>
      </c>
      <c r="L675" s="67" t="str">
        <f ca="1" t="shared" si="530"/>
        <v>1900 - WEEK 00</v>
      </c>
      <c r="M675" s="67" t="str">
        <f ca="1" t="shared" si="531"/>
        <v>1900 - MONTH 01</v>
      </c>
      <c r="N675" s="83" t="str">
        <f ca="1" t="shared" ref="N675:O675" si="695">IFERROR(AVERAGEIF(L:L,L675,$J:$J)," ")</f>
        <v> </v>
      </c>
      <c r="O675" s="83" t="str">
        <f ca="1" t="shared" si="695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2">
        <f ca="1" t="shared" si="526"/>
        <v>6</v>
      </c>
      <c r="F676" s="67" t="str">
        <f ca="1">IF(ISBLANK(A676)," ",INDIRECT(ADDRESS(1,5+MOD(ROW()-2,COUNTA('Form Responses 1'!$1:$1)-4),,TRUE,"Form Responses 1")))</f>
        <v>Lantai 1 [Kamar Depan]</v>
      </c>
      <c r="G676" s="67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527"/>
        <v>Lantai 1</v>
      </c>
      <c r="I676" s="83" t="str">
        <f ca="1" t="shared" si="528"/>
        <v>CLEANING SERVICE</v>
      </c>
      <c r="J676" s="83" t="str">
        <f ca="1" t="array" ref="J676">IFERROR(INDEX(MASTER!B:B,MATCH(G676,MASTER!A:A,0))/100," ")</f>
        <v> </v>
      </c>
      <c r="K676" s="67">
        <f ca="1" t="shared" si="529"/>
        <v>0</v>
      </c>
      <c r="L676" s="67" t="str">
        <f ca="1" t="shared" si="530"/>
        <v>1900 - WEEK 00</v>
      </c>
      <c r="M676" s="67" t="str">
        <f ca="1" t="shared" si="531"/>
        <v>1900 - MONTH 01</v>
      </c>
      <c r="N676" s="83" t="str">
        <f ca="1" t="shared" ref="N676:O676" si="696">IFERROR(AVERAGEIF(L:L,L676,$J:$J)," ")</f>
        <v> </v>
      </c>
      <c r="O676" s="83" t="str">
        <f ca="1" t="shared" si="696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2">
        <f ca="1" t="shared" si="526"/>
        <v>6</v>
      </c>
      <c r="F677" s="67" t="str">
        <f ca="1">IF(ISBLANK(A677)," ",INDIRECT(ADDRESS(1,5+MOD(ROW()-2,COUNTA('Form Responses 1'!$1:$1)-4),,TRUE,"Form Responses 1")))</f>
        <v>Lantai 1 [Kamar Belakang]</v>
      </c>
      <c r="G677" s="67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527"/>
        <v>Lantai 1</v>
      </c>
      <c r="I677" s="83" t="str">
        <f ca="1" t="shared" si="528"/>
        <v>CLEANING SERVICE</v>
      </c>
      <c r="J677" s="83" t="str">
        <f ca="1" t="array" ref="J677">IFERROR(INDEX(MASTER!B:B,MATCH(G677,MASTER!A:A,0))/100," ")</f>
        <v> </v>
      </c>
      <c r="K677" s="67">
        <f ca="1" t="shared" si="529"/>
        <v>0</v>
      </c>
      <c r="L677" s="67" t="str">
        <f ca="1" t="shared" si="530"/>
        <v>1900 - WEEK 00</v>
      </c>
      <c r="M677" s="67" t="str">
        <f ca="1" t="shared" si="531"/>
        <v>1900 - MONTH 01</v>
      </c>
      <c r="N677" s="83" t="str">
        <f ca="1" t="shared" ref="N677:O677" si="697">IFERROR(AVERAGEIF(L:L,L677,$J:$J)," ")</f>
        <v> </v>
      </c>
      <c r="O677" s="83" t="str">
        <f ca="1" t="shared" si="697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2">
        <f ca="1" t="shared" si="526"/>
        <v>6</v>
      </c>
      <c r="F678" s="67" t="str">
        <f ca="1">IF(ISBLANK(A678)," ",INDIRECT(ADDRESS(1,5+MOD(ROW()-2,COUNTA('Form Responses 1'!$1:$1)-4),,TRUE,"Form Responses 1")))</f>
        <v>Lantai 1 [Ruang Tamu]</v>
      </c>
      <c r="G678" s="67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527"/>
        <v>Lantai 1</v>
      </c>
      <c r="I678" s="83" t="str">
        <f ca="1" t="shared" si="528"/>
        <v>CLEANING SERVICE</v>
      </c>
      <c r="J678" s="83" t="str">
        <f ca="1" t="array" ref="J678">IFERROR(INDEX(MASTER!B:B,MATCH(G678,MASTER!A:A,0))/100," ")</f>
        <v> </v>
      </c>
      <c r="K678" s="67">
        <f ca="1" t="shared" si="529"/>
        <v>0</v>
      </c>
      <c r="L678" s="67" t="str">
        <f ca="1" t="shared" si="530"/>
        <v>1900 - WEEK 00</v>
      </c>
      <c r="M678" s="67" t="str">
        <f ca="1" t="shared" si="531"/>
        <v>1900 - MONTH 01</v>
      </c>
      <c r="N678" s="83" t="str">
        <f ca="1" t="shared" ref="N678:O678" si="698">IFERROR(AVERAGEIF(L:L,L678,$J:$J)," ")</f>
        <v> </v>
      </c>
      <c r="O678" s="83" t="str">
        <f ca="1" t="shared" si="698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2">
        <f ca="1" t="shared" si="526"/>
        <v>6</v>
      </c>
      <c r="F679" s="67" t="str">
        <f ca="1">IF(ISBLANK(A679)," ",INDIRECT(ADDRESS(1,5+MOD(ROW()-2,COUNTA('Form Responses 1'!$1:$1)-4),,TRUE,"Form Responses 1")))</f>
        <v>Lantai 1 [Toilet Pria / Wanita]</v>
      </c>
      <c r="G679" s="67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527"/>
        <v>Lantai 1</v>
      </c>
      <c r="I679" s="83" t="str">
        <f ca="1" t="shared" si="528"/>
        <v>CLEANING SERVICE</v>
      </c>
      <c r="J679" s="83" t="str">
        <f ca="1" t="array" ref="J679">IFERROR(INDEX(MASTER!B:B,MATCH(G679,MASTER!A:A,0))/100," ")</f>
        <v> </v>
      </c>
      <c r="K679" s="67">
        <f ca="1" t="shared" si="529"/>
        <v>0</v>
      </c>
      <c r="L679" s="67" t="str">
        <f ca="1" t="shared" si="530"/>
        <v>1900 - WEEK 00</v>
      </c>
      <c r="M679" s="67" t="str">
        <f ca="1" t="shared" si="531"/>
        <v>1900 - MONTH 01</v>
      </c>
      <c r="N679" s="83" t="str">
        <f ca="1" t="shared" ref="N679:O679" si="699">IFERROR(AVERAGEIF(L:L,L679,$J:$J)," ")</f>
        <v> </v>
      </c>
      <c r="O679" s="83" t="str">
        <f ca="1" t="shared" si="699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2">
        <f ca="1" t="shared" si="526"/>
        <v>6</v>
      </c>
      <c r="F680" s="67" t="str">
        <f ca="1">IF(ISBLANK(A680)," ",INDIRECT(ADDRESS(1,5+MOD(ROW()-2,COUNTA('Form Responses 1'!$1:$1)-4),,TRUE,"Form Responses 1")))</f>
        <v>Halaman [Taman ]</v>
      </c>
      <c r="G680" s="67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527"/>
        <v>Halaman</v>
      </c>
      <c r="I680" s="83" t="str">
        <f ca="1" t="shared" si="528"/>
        <v>CLEANING SERVICE</v>
      </c>
      <c r="J680" s="83" t="str">
        <f ca="1" t="array" ref="J680">IFERROR(INDEX(MASTER!B:B,MATCH(G680,MASTER!A:A,0))/100," ")</f>
        <v> </v>
      </c>
      <c r="K680" s="67">
        <f ca="1" t="shared" si="529"/>
        <v>0</v>
      </c>
      <c r="L680" s="67" t="str">
        <f ca="1" t="shared" si="530"/>
        <v>1900 - WEEK 00</v>
      </c>
      <c r="M680" s="67" t="str">
        <f ca="1" t="shared" si="531"/>
        <v>1900 - MONTH 01</v>
      </c>
      <c r="N680" s="83" t="str">
        <f ca="1" t="shared" ref="N680:O680" si="700">IFERROR(AVERAGEIF(L:L,L680,$J:$J)," ")</f>
        <v> </v>
      </c>
      <c r="O680" s="83" t="str">
        <f ca="1" t="shared" si="700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2">
        <f ca="1" t="shared" si="526"/>
        <v>6</v>
      </c>
      <c r="F681" s="67" t="str">
        <f ca="1">IF(ISBLANK(A681)," ",INDIRECT(ADDRESS(1,5+MOD(ROW()-2,COUNTA('Form Responses 1'!$1:$1)-4),,TRUE,"Form Responses 1")))</f>
        <v>Halaman [Halaman Utama Depan]</v>
      </c>
      <c r="G681" s="67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527"/>
        <v>Halaman</v>
      </c>
      <c r="I681" s="83" t="str">
        <f ca="1" t="shared" si="528"/>
        <v>CLEANING SERVICE</v>
      </c>
      <c r="J681" s="83" t="str">
        <f ca="1" t="array" ref="J681">IFERROR(INDEX(MASTER!B:B,MATCH(G681,MASTER!A:A,0))/100," ")</f>
        <v> </v>
      </c>
      <c r="K681" s="67">
        <f ca="1" t="shared" si="529"/>
        <v>0</v>
      </c>
      <c r="L681" s="67" t="str">
        <f ca="1" t="shared" si="530"/>
        <v>1900 - WEEK 00</v>
      </c>
      <c r="M681" s="67" t="str">
        <f ca="1" t="shared" si="531"/>
        <v>1900 - MONTH 01</v>
      </c>
      <c r="N681" s="83" t="str">
        <f ca="1" t="shared" ref="N681:O681" si="701">IFERROR(AVERAGEIF(L:L,L681,$J:$J)," ")</f>
        <v> </v>
      </c>
      <c r="O681" s="83" t="str">
        <f ca="1" t="shared" si="701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2">
        <f ca="1" t="shared" si="526"/>
        <v>6</v>
      </c>
      <c r="F682" s="67" t="str">
        <f ca="1">IF(ISBLANK(A682)," ",INDIRECT(ADDRESS(1,5+MOD(ROW()-2,COUNTA('Form Responses 1'!$1:$1)-4),,TRUE,"Form Responses 1")))</f>
        <v>Halaman [Halaman Samping Dan Belakang]</v>
      </c>
      <c r="G682" s="67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527"/>
        <v>Halaman</v>
      </c>
      <c r="I682" s="83" t="str">
        <f ca="1" t="shared" si="528"/>
        <v>CLEANING SERVICE</v>
      </c>
      <c r="J682" s="83" t="str">
        <f ca="1" t="array" ref="J682">IFERROR(INDEX(MASTER!B:B,MATCH(G682,MASTER!A:A,0))/100," ")</f>
        <v> </v>
      </c>
      <c r="K682" s="67">
        <f ca="1" t="shared" si="529"/>
        <v>0</v>
      </c>
      <c r="L682" s="67" t="str">
        <f ca="1" t="shared" si="530"/>
        <v>1900 - WEEK 00</v>
      </c>
      <c r="M682" s="67" t="str">
        <f ca="1" t="shared" si="531"/>
        <v>1900 - MONTH 01</v>
      </c>
      <c r="N682" s="83" t="str">
        <f ca="1" t="shared" ref="N682:O682" si="702">IFERROR(AVERAGEIF(L:L,L682,$J:$J)," ")</f>
        <v> </v>
      </c>
      <c r="O682" s="83" t="str">
        <f ca="1" t="shared" si="702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2">
        <f ca="1" t="shared" si="526"/>
        <v>6</v>
      </c>
      <c r="F683" s="67" t="str">
        <f ca="1">IF(ISBLANK(A683)," ",INDIRECT(ADDRESS(1,5+MOD(ROW()-2,COUNTA('Form Responses 1'!$1:$1)-4),,TRUE,"Form Responses 1")))</f>
        <v>Halaman [Tps]</v>
      </c>
      <c r="G683" s="67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527"/>
        <v>Halaman</v>
      </c>
      <c r="I683" s="83" t="str">
        <f ca="1" t="shared" si="528"/>
        <v>CLEANING SERVICE</v>
      </c>
      <c r="J683" s="83" t="str">
        <f ca="1" t="array" ref="J683">IFERROR(INDEX(MASTER!B:B,MATCH(G683,MASTER!A:A,0))/100," ")</f>
        <v> </v>
      </c>
      <c r="K683" s="67">
        <f ca="1" t="shared" si="529"/>
        <v>0</v>
      </c>
      <c r="L683" s="67" t="str">
        <f ca="1" t="shared" si="530"/>
        <v>1900 - WEEK 00</v>
      </c>
      <c r="M683" s="67" t="str">
        <f ca="1" t="shared" si="531"/>
        <v>1900 - MONTH 01</v>
      </c>
      <c r="N683" s="83" t="str">
        <f ca="1" t="shared" ref="N683:O683" si="703">IFERROR(AVERAGEIF(L:L,L683,$J:$J)," ")</f>
        <v> </v>
      </c>
      <c r="O683" s="83" t="str">
        <f ca="1" t="shared" si="703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2">
        <f ca="1" t="shared" si="526"/>
        <v>6</v>
      </c>
      <c r="F684" s="67" t="str">
        <f ca="1">IF(ISBLANK(A684)," ",INDIRECT(ADDRESS(1,5+MOD(ROW()-2,COUNTA('Form Responses 1'!$1:$1)-4),,TRUE,"Form Responses 1")))</f>
        <v>Wisma [Koridor ]</v>
      </c>
      <c r="G684" s="67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527"/>
        <v>Wisma</v>
      </c>
      <c r="I684" s="83" t="str">
        <f ca="1" t="shared" si="528"/>
        <v>CLEANING SERVICE</v>
      </c>
      <c r="J684" s="83" t="str">
        <f ca="1" t="array" ref="J684">IFERROR(INDEX(MASTER!B:B,MATCH(G684,MASTER!A:A,0))/100," ")</f>
        <v> </v>
      </c>
      <c r="K684" s="67">
        <f ca="1" t="shared" si="529"/>
        <v>0</v>
      </c>
      <c r="L684" s="67" t="str">
        <f ca="1" t="shared" si="530"/>
        <v>1900 - WEEK 00</v>
      </c>
      <c r="M684" s="67" t="str">
        <f ca="1" t="shared" si="531"/>
        <v>1900 - MONTH 01</v>
      </c>
      <c r="N684" s="83" t="str">
        <f ca="1" t="shared" ref="N684:O684" si="704">IFERROR(AVERAGEIF(L:L,L684,$J:$J)," ")</f>
        <v> </v>
      </c>
      <c r="O684" s="83" t="str">
        <f ca="1" t="shared" si="704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2">
        <f ca="1" t="shared" si="526"/>
        <v>6</v>
      </c>
      <c r="F685" s="67" t="str">
        <f ca="1">IF(ISBLANK(A685)," ",INDIRECT(ADDRESS(1,5+MOD(ROW()-2,COUNTA('Form Responses 1'!$1:$1)-4),,TRUE,"Form Responses 1")))</f>
        <v>Wisma [Ruang Rapat/Pendopo]</v>
      </c>
      <c r="G685" s="67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527"/>
        <v>Wisma</v>
      </c>
      <c r="I685" s="83" t="str">
        <f ca="1" t="shared" si="528"/>
        <v>CLEANING SERVICE</v>
      </c>
      <c r="J685" s="83" t="str">
        <f ca="1" t="array" ref="J685">IFERROR(INDEX(MASTER!B:B,MATCH(G685,MASTER!A:A,0))/100," ")</f>
        <v> </v>
      </c>
      <c r="K685" s="67">
        <f ca="1" t="shared" si="529"/>
        <v>0</v>
      </c>
      <c r="L685" s="67" t="str">
        <f ca="1" t="shared" si="530"/>
        <v>1900 - WEEK 00</v>
      </c>
      <c r="M685" s="67" t="str">
        <f ca="1" t="shared" si="531"/>
        <v>1900 - MONTH 01</v>
      </c>
      <c r="N685" s="83" t="str">
        <f ca="1" t="shared" ref="N685:O685" si="705">IFERROR(AVERAGEIF(L:L,L685,$J:$J)," ")</f>
        <v> </v>
      </c>
      <c r="O685" s="83" t="str">
        <f ca="1" t="shared" si="705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2">
        <f ca="1" t="shared" si="526"/>
        <v>6</v>
      </c>
      <c r="F686" s="67" t="str">
        <f ca="1">IF(ISBLANK(A686)," ",INDIRECT(ADDRESS(1,5+MOD(ROW()-2,COUNTA('Form Responses 1'!$1:$1)-4),,TRUE,"Form Responses 1")))</f>
        <v>Wisma [Gudang]</v>
      </c>
      <c r="G686" s="67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527"/>
        <v>Wisma</v>
      </c>
      <c r="I686" s="83" t="str">
        <f ca="1" t="shared" si="528"/>
        <v>CLEANING SERVICE</v>
      </c>
      <c r="J686" s="83" t="str">
        <f ca="1" t="array" ref="J686">IFERROR(INDEX(MASTER!B:B,MATCH(G686,MASTER!A:A,0))/100," ")</f>
        <v> </v>
      </c>
      <c r="K686" s="67">
        <f ca="1" t="shared" si="529"/>
        <v>0</v>
      </c>
      <c r="L686" s="67" t="str">
        <f ca="1" t="shared" si="530"/>
        <v>1900 - WEEK 00</v>
      </c>
      <c r="M686" s="67" t="str">
        <f ca="1" t="shared" si="531"/>
        <v>1900 - MONTH 01</v>
      </c>
      <c r="N686" s="83" t="str">
        <f ca="1" t="shared" ref="N686:O686" si="706">IFERROR(AVERAGEIF(L:L,L686,$J:$J)," ")</f>
        <v> </v>
      </c>
      <c r="O686" s="83" t="str">
        <f ca="1" t="shared" si="706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2">
        <f ca="1" t="shared" si="526"/>
        <v>6</v>
      </c>
      <c r="F687" s="67" t="str">
        <f ca="1">IF(ISBLANK(A687)," ",INDIRECT(ADDRESS(1,5+MOD(ROW()-2,COUNTA('Form Responses 1'!$1:$1)-4),,TRUE,"Form Responses 1")))</f>
        <v>Wisma [Ruang Genset]</v>
      </c>
      <c r="G687" s="67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527"/>
        <v>Wisma</v>
      </c>
      <c r="I687" s="83" t="str">
        <f ca="1" t="shared" si="528"/>
        <v>CLEANING SERVICE</v>
      </c>
      <c r="J687" s="83" t="str">
        <f ca="1" t="array" ref="J687">IFERROR(INDEX(MASTER!B:B,MATCH(G687,MASTER!A:A,0))/100," ")</f>
        <v> </v>
      </c>
      <c r="K687" s="67">
        <f ca="1" t="shared" si="529"/>
        <v>0</v>
      </c>
      <c r="L687" s="67" t="str">
        <f ca="1" t="shared" si="530"/>
        <v>1900 - WEEK 00</v>
      </c>
      <c r="M687" s="67" t="str">
        <f ca="1" t="shared" si="531"/>
        <v>1900 - MONTH 01</v>
      </c>
      <c r="N687" s="83" t="str">
        <f ca="1" t="shared" ref="N687:O687" si="707">IFERROR(AVERAGEIF(L:L,L687,$J:$J)," ")</f>
        <v> </v>
      </c>
      <c r="O687" s="83" t="str">
        <f ca="1" t="shared" si="707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2">
        <f ca="1" t="shared" si="526"/>
        <v>6</v>
      </c>
      <c r="F688" s="67" t="str">
        <f ca="1">IF(ISBLANK(A688)," ",INDIRECT(ADDRESS(1,5+MOD(ROW()-2,COUNTA('Form Responses 1'!$1:$1)-4),,TRUE,"Form Responses 1")))</f>
        <v>Wisma [Ruang Alat Meteorologi]</v>
      </c>
      <c r="G688" s="67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527"/>
        <v>Wisma</v>
      </c>
      <c r="I688" s="83" t="str">
        <f ca="1" t="shared" si="528"/>
        <v>CLEANING SERVICE</v>
      </c>
      <c r="J688" s="83" t="str">
        <f ca="1" t="array" ref="J688">IFERROR(INDEX(MASTER!B:B,MATCH(G688,MASTER!A:A,0))/100," ")</f>
        <v> </v>
      </c>
      <c r="K688" s="67">
        <f ca="1" t="shared" si="529"/>
        <v>0</v>
      </c>
      <c r="L688" s="67" t="str">
        <f ca="1" t="shared" si="530"/>
        <v>1900 - WEEK 00</v>
      </c>
      <c r="M688" s="67" t="str">
        <f ca="1" t="shared" si="531"/>
        <v>1900 - MONTH 01</v>
      </c>
      <c r="N688" s="83" t="str">
        <f ca="1" t="shared" ref="N688:O688" si="708">IFERROR(AVERAGEIF(L:L,L688,$J:$J)," ")</f>
        <v> </v>
      </c>
      <c r="O688" s="83" t="str">
        <f ca="1" t="shared" si="708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2">
        <f ca="1" t="shared" si="526"/>
        <v>6</v>
      </c>
      <c r="F689" s="67" t="str">
        <f ca="1">IF(ISBLANK(A689)," ",INDIRECT(ADDRESS(1,5+MOD(ROW()-2,COUNTA('Form Responses 1'!$1:$1)-4),,TRUE,"Form Responses 1")))</f>
        <v>Wisma [Ruang Kerja]</v>
      </c>
      <c r="G689" s="67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527"/>
        <v>Wisma</v>
      </c>
      <c r="I689" s="83" t="str">
        <f ca="1" t="shared" si="528"/>
        <v>CLEANING SERVICE</v>
      </c>
      <c r="J689" s="83" t="str">
        <f ca="1" t="array" ref="J689">IFERROR(INDEX(MASTER!B:B,MATCH(G689,MASTER!A:A,0))/100," ")</f>
        <v> </v>
      </c>
      <c r="K689" s="67">
        <f ca="1" t="shared" si="529"/>
        <v>0</v>
      </c>
      <c r="L689" s="67" t="str">
        <f ca="1" t="shared" si="530"/>
        <v>1900 - WEEK 00</v>
      </c>
      <c r="M689" s="67" t="str">
        <f ca="1" t="shared" si="531"/>
        <v>1900 - MONTH 01</v>
      </c>
      <c r="N689" s="83" t="str">
        <f ca="1" t="shared" ref="N689:O689" si="709">IFERROR(AVERAGEIF(L:L,L689,$J:$J)," ")</f>
        <v> </v>
      </c>
      <c r="O689" s="83" t="str">
        <f ca="1" t="shared" si="709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2">
        <f ca="1" t="shared" si="526"/>
        <v>6</v>
      </c>
      <c r="F690" s="67" t="str">
        <f ca="1">IF(ISBLANK(A690)," ",INDIRECT(ADDRESS(1,5+MOD(ROW()-2,COUNTA('Form Responses 1'!$1:$1)-4),,TRUE,"Form Responses 1")))</f>
        <v>Wisma [Pantry]</v>
      </c>
      <c r="G690" s="67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527"/>
        <v>Wisma</v>
      </c>
      <c r="I690" s="83" t="str">
        <f ca="1" t="shared" si="528"/>
        <v>CLEANING SERVICE</v>
      </c>
      <c r="J690" s="83" t="str">
        <f ca="1" t="array" ref="J690">IFERROR(INDEX(MASTER!B:B,MATCH(G690,MASTER!A:A,0))/100," ")</f>
        <v> </v>
      </c>
      <c r="K690" s="67">
        <f ca="1" t="shared" si="529"/>
        <v>0</v>
      </c>
      <c r="L690" s="67" t="str">
        <f ca="1" t="shared" si="530"/>
        <v>1900 - WEEK 00</v>
      </c>
      <c r="M690" s="67" t="str">
        <f ca="1" t="shared" si="531"/>
        <v>1900 - MONTH 01</v>
      </c>
      <c r="N690" s="83" t="str">
        <f ca="1" t="shared" ref="N690:O690" si="710">IFERROR(AVERAGEIF(L:L,L690,$J:$J)," ")</f>
        <v> </v>
      </c>
      <c r="O690" s="83" t="str">
        <f ca="1" t="shared" si="710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2">
        <f ca="1" t="shared" si="526"/>
        <v>6</v>
      </c>
      <c r="F691" s="67" t="str">
        <f ca="1">IF(ISBLANK(A691)," ",INDIRECT(ADDRESS(1,5+MOD(ROW()-2,COUNTA('Form Responses 1'!$1:$1)-4),,TRUE,"Form Responses 1")))</f>
        <v>Wisma [Musholla]</v>
      </c>
      <c r="G691" s="67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527"/>
        <v>Wisma</v>
      </c>
      <c r="I691" s="83" t="str">
        <f ca="1" t="shared" si="528"/>
        <v>CLEANING SERVICE</v>
      </c>
      <c r="J691" s="83" t="str">
        <f ca="1" t="array" ref="J691">IFERROR(INDEX(MASTER!B:B,MATCH(G691,MASTER!A:A,0))/100," ")</f>
        <v> </v>
      </c>
      <c r="K691" s="67">
        <f ca="1" t="shared" si="529"/>
        <v>0</v>
      </c>
      <c r="L691" s="67" t="str">
        <f ca="1" t="shared" si="530"/>
        <v>1900 - WEEK 00</v>
      </c>
      <c r="M691" s="67" t="str">
        <f ca="1" t="shared" si="531"/>
        <v>1900 - MONTH 01</v>
      </c>
      <c r="N691" s="83" t="str">
        <f ca="1" t="shared" ref="N691:O691" si="711">IFERROR(AVERAGEIF(L:L,L691,$J:$J)," ")</f>
        <v> </v>
      </c>
      <c r="O691" s="83" t="str">
        <f ca="1" t="shared" si="711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2">
        <f ca="1" t="shared" si="526"/>
        <v>6</v>
      </c>
      <c r="F692" s="67" t="str">
        <f ca="1">IF(ISBLANK(A692)," ",INDIRECT(ADDRESS(1,5+MOD(ROW()-2,COUNTA('Form Responses 1'!$1:$1)-4),,TRUE,"Form Responses 1")))</f>
        <v>Wisma [Toilet Pria / Wanita]</v>
      </c>
      <c r="G692" s="67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527"/>
        <v>Wisma</v>
      </c>
      <c r="I692" s="83" t="str">
        <f ca="1" t="shared" si="528"/>
        <v>CLEANING SERVICE</v>
      </c>
      <c r="J692" s="83" t="str">
        <f ca="1" t="array" ref="J692">IFERROR(INDEX(MASTER!B:B,MATCH(G692,MASTER!A:A,0))/100," ")</f>
        <v> </v>
      </c>
      <c r="K692" s="67">
        <f ca="1" t="shared" si="529"/>
        <v>0</v>
      </c>
      <c r="L692" s="67" t="str">
        <f ca="1" t="shared" si="530"/>
        <v>1900 - WEEK 00</v>
      </c>
      <c r="M692" s="67" t="str">
        <f ca="1" t="shared" si="531"/>
        <v>1900 - MONTH 01</v>
      </c>
      <c r="N692" s="83" t="str">
        <f ca="1" t="shared" ref="N692:O692" si="712">IFERROR(AVERAGEIF(L:L,L692,$J:$J)," ")</f>
        <v> </v>
      </c>
      <c r="O692" s="83" t="str">
        <f ca="1" t="shared" si="712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2">
        <f ca="1" t="shared" si="526"/>
        <v>6</v>
      </c>
      <c r="F693" s="67" t="str">
        <f ca="1">IF(ISBLANK(A693)," ",INDIRECT(ADDRESS(1,5+MOD(ROW()-2,COUNTA('Form Responses 1'!$1:$1)-4),,TRUE,"Form Responses 1")))</f>
        <v>Halaman Wisma [Taman ]</v>
      </c>
      <c r="G693" s="67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527"/>
        <v>Halaman Wisma</v>
      </c>
      <c r="I693" s="83" t="str">
        <f ca="1" t="shared" si="528"/>
        <v>CLEANING SERVICE</v>
      </c>
      <c r="J693" s="83" t="str">
        <f ca="1" t="array" ref="J693">IFERROR(INDEX(MASTER!B:B,MATCH(G693,MASTER!A:A,0))/100," ")</f>
        <v> </v>
      </c>
      <c r="K693" s="67">
        <f ca="1" t="shared" si="529"/>
        <v>0</v>
      </c>
      <c r="L693" s="67" t="str">
        <f ca="1" t="shared" si="530"/>
        <v>1900 - WEEK 00</v>
      </c>
      <c r="M693" s="67" t="str">
        <f ca="1" t="shared" si="531"/>
        <v>1900 - MONTH 01</v>
      </c>
      <c r="N693" s="83" t="str">
        <f ca="1" t="shared" ref="N693:O693" si="713">IFERROR(AVERAGEIF(L:L,L693,$J:$J)," ")</f>
        <v> </v>
      </c>
      <c r="O693" s="83" t="str">
        <f ca="1" t="shared" si="713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2">
        <f ca="1" t="shared" si="526"/>
        <v>6</v>
      </c>
      <c r="F694" s="67" t="str">
        <f ca="1">IF(ISBLANK(A694)," ",INDIRECT(ADDRESS(1,5+MOD(ROW()-2,COUNTA('Form Responses 1'!$1:$1)-4),,TRUE,"Form Responses 1")))</f>
        <v>Halaman Wisma [Pos Satpam]</v>
      </c>
      <c r="G694" s="67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527"/>
        <v>Halaman Wisma</v>
      </c>
      <c r="I694" s="83" t="str">
        <f ca="1" t="shared" si="528"/>
        <v>CLEANING SERVICE</v>
      </c>
      <c r="J694" s="83" t="str">
        <f ca="1" t="array" ref="J694">IFERROR(INDEX(MASTER!B:B,MATCH(G694,MASTER!A:A,0))/100," ")</f>
        <v> </v>
      </c>
      <c r="K694" s="67">
        <f ca="1" t="shared" si="529"/>
        <v>0</v>
      </c>
      <c r="L694" s="67" t="str">
        <f ca="1" t="shared" si="530"/>
        <v>1900 - WEEK 00</v>
      </c>
      <c r="M694" s="67" t="str">
        <f ca="1" t="shared" si="531"/>
        <v>1900 - MONTH 01</v>
      </c>
      <c r="N694" s="83" t="str">
        <f ca="1" t="shared" ref="N694:O694" si="714">IFERROR(AVERAGEIF(L:L,L694,$J:$J)," ")</f>
        <v> </v>
      </c>
      <c r="O694" s="83" t="str">
        <f ca="1" t="shared" si="714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2">
        <f ca="1" t="shared" si="526"/>
        <v>6</v>
      </c>
      <c r="F695" s="67" t="str">
        <f ca="1">IF(ISBLANK(A695)," ",INDIRECT(ADDRESS(1,5+MOD(ROW()-2,COUNTA('Form Responses 1'!$1:$1)-4),,TRUE,"Form Responses 1")))</f>
        <v>Halaman Wisma [Halaman Utama Depan]</v>
      </c>
      <c r="G695" s="67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527"/>
        <v>Halaman Wisma</v>
      </c>
      <c r="I695" s="83" t="str">
        <f ca="1" t="shared" si="528"/>
        <v>CLEANING SERVICE</v>
      </c>
      <c r="J695" s="83" t="str">
        <f ca="1" t="array" ref="J695">IFERROR(INDEX(MASTER!B:B,MATCH(G695,MASTER!A:A,0))/100," ")</f>
        <v> </v>
      </c>
      <c r="K695" s="67">
        <f ca="1" t="shared" si="529"/>
        <v>0</v>
      </c>
      <c r="L695" s="67" t="str">
        <f ca="1" t="shared" si="530"/>
        <v>1900 - WEEK 00</v>
      </c>
      <c r="M695" s="67" t="str">
        <f ca="1" t="shared" si="531"/>
        <v>1900 - MONTH 01</v>
      </c>
      <c r="N695" s="83" t="str">
        <f ca="1" t="shared" ref="N695:O695" si="715">IFERROR(AVERAGEIF(L:L,L695,$J:$J)," ")</f>
        <v> </v>
      </c>
      <c r="O695" s="83" t="str">
        <f ca="1" t="shared" si="715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2">
        <f ca="1" t="shared" si="526"/>
        <v>6</v>
      </c>
      <c r="F696" s="67" t="str">
        <f ca="1">IF(ISBLANK(A696)," ",INDIRECT(ADDRESS(1,5+MOD(ROW()-2,COUNTA('Form Responses 1'!$1:$1)-4),,TRUE,"Form Responses 1")))</f>
        <v>Halaman Wisma [Halaman Samping Dan Belakang]</v>
      </c>
      <c r="G696" s="67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527"/>
        <v>Halaman Wisma</v>
      </c>
      <c r="I696" s="83" t="str">
        <f ca="1" t="shared" si="528"/>
        <v>CLEANING SERVICE</v>
      </c>
      <c r="J696" s="83" t="str">
        <f ca="1" t="array" ref="J696">IFERROR(INDEX(MASTER!B:B,MATCH(G696,MASTER!A:A,0))/100," ")</f>
        <v> </v>
      </c>
      <c r="K696" s="67">
        <f ca="1" t="shared" si="529"/>
        <v>0</v>
      </c>
      <c r="L696" s="67" t="str">
        <f ca="1" t="shared" si="530"/>
        <v>1900 - WEEK 00</v>
      </c>
      <c r="M696" s="67" t="str">
        <f ca="1" t="shared" si="531"/>
        <v>1900 - MONTH 01</v>
      </c>
      <c r="N696" s="83" t="str">
        <f ca="1" t="shared" ref="N696:O696" si="716">IFERROR(AVERAGEIF(L:L,L696,$J:$J)," ")</f>
        <v> </v>
      </c>
      <c r="O696" s="83" t="str">
        <f ca="1" t="shared" si="716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2">
        <f ca="1" t="shared" si="526"/>
        <v>6</v>
      </c>
      <c r="F697" s="67" t="str">
        <f ca="1">IF(ISBLANK(A697)," ",INDIRECT(ADDRESS(1,5+MOD(ROW()-2,COUNTA('Form Responses 1'!$1:$1)-4),,TRUE,"Form Responses 1")))</f>
        <v>Halaman Wisma [Tps]</v>
      </c>
      <c r="G697" s="67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527"/>
        <v>Halaman Wisma</v>
      </c>
      <c r="I697" s="83" t="str">
        <f ca="1" t="shared" si="528"/>
        <v>CLEANING SERVICE</v>
      </c>
      <c r="J697" s="83" t="str">
        <f ca="1" t="array" ref="J697">IFERROR(INDEX(MASTER!B:B,MATCH(G697,MASTER!A:A,0))/100," ")</f>
        <v> </v>
      </c>
      <c r="K697" s="67">
        <f ca="1" t="shared" si="529"/>
        <v>0</v>
      </c>
      <c r="L697" s="67" t="str">
        <f ca="1" t="shared" si="530"/>
        <v>1900 - WEEK 00</v>
      </c>
      <c r="M697" s="67" t="str">
        <f ca="1" t="shared" si="531"/>
        <v>1900 - MONTH 01</v>
      </c>
      <c r="N697" s="83" t="str">
        <f ca="1" t="shared" ref="N697:O697" si="717">IFERROR(AVERAGEIF(L:L,L697,$J:$J)," ")</f>
        <v> </v>
      </c>
      <c r="O697" s="83" t="str">
        <f ca="1" t="shared" si="717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2">
        <f ca="1" t="shared" si="526"/>
        <v>6</v>
      </c>
      <c r="F698" s="67" t="str">
        <f ca="1">IF(ISBLANK(A698)," ",INDIRECT(ADDRESS(1,5+MOD(ROW()-2,COUNTA('Form Responses 1'!$1:$1)-4),,TRUE,"Form Responses 1")))</f>
        <v>Security [Security Functions]</v>
      </c>
      <c r="G698" s="67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527"/>
        <v>Security</v>
      </c>
      <c r="I698" s="83" t="str">
        <f ca="1" t="shared" si="528"/>
        <v>SECURITY SERVICE</v>
      </c>
      <c r="J698" s="83" t="str">
        <f ca="1" t="array" ref="J698">IFERROR(INDEX(MASTER!B:B,MATCH(G698,MASTER!A:A,0))/100," ")</f>
        <v> </v>
      </c>
      <c r="K698" s="67">
        <f ca="1" t="shared" si="529"/>
        <v>0</v>
      </c>
      <c r="L698" s="67" t="str">
        <f ca="1" t="shared" si="530"/>
        <v>1900 - WEEK 00</v>
      </c>
      <c r="M698" s="67" t="str">
        <f ca="1" t="shared" si="531"/>
        <v>1900 - MONTH 01</v>
      </c>
      <c r="N698" s="83" t="str">
        <f ca="1" t="shared" ref="N698:O698" si="718">IFERROR(AVERAGEIF(L:L,L698,$J:$J)," ")</f>
        <v> </v>
      </c>
      <c r="O698" s="83" t="str">
        <f ca="1" t="shared" si="718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2">
        <f ca="1" t="shared" si="526"/>
        <v>6</v>
      </c>
      <c r="F699" s="67" t="str">
        <f ca="1">IF(ISBLANK(A699)," ",INDIRECT(ADDRESS(1,5+MOD(ROW()-2,COUNTA('Form Responses 1'!$1:$1)-4),,TRUE,"Form Responses 1")))</f>
        <v>Lantai 1 [Pantry ]</v>
      </c>
      <c r="G699" s="67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527"/>
        <v>Lantai 1</v>
      </c>
      <c r="I699" s="83" t="str">
        <f ca="1" t="shared" si="528"/>
        <v>CLEANING SERVICE</v>
      </c>
      <c r="J699" s="83" t="str">
        <f ca="1" t="array" ref="J699">IFERROR(INDEX(MASTER!B:B,MATCH(G699,MASTER!A:A,0))/100," ")</f>
        <v> </v>
      </c>
      <c r="K699" s="67">
        <f ca="1" t="shared" si="529"/>
        <v>0</v>
      </c>
      <c r="L699" s="67" t="str">
        <f ca="1" t="shared" si="530"/>
        <v>1900 - WEEK 00</v>
      </c>
      <c r="M699" s="67" t="str">
        <f ca="1" t="shared" si="531"/>
        <v>1900 - MONTH 01</v>
      </c>
      <c r="N699" s="83" t="str">
        <f ca="1" t="shared" ref="N699:O699" si="719">IFERROR(AVERAGEIF(L:L,L699,$J:$J)," ")</f>
        <v> </v>
      </c>
      <c r="O699" s="83" t="str">
        <f ca="1" t="shared" si="719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2">
        <f ca="1" t="shared" si="526"/>
        <v>6</v>
      </c>
      <c r="F700" s="67" t="str">
        <f ca="1">IF(ISBLANK(A700)," ",INDIRECT(ADDRESS(1,5+MOD(ROW()-2,COUNTA('Form Responses 1'!$1:$1)-4),,TRUE,"Form Responses 1")))</f>
        <v>Lantai 1 [Kamar Depan]</v>
      </c>
      <c r="G700" s="67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527"/>
        <v>Lantai 1</v>
      </c>
      <c r="I700" s="83" t="str">
        <f ca="1" t="shared" si="528"/>
        <v>CLEANING SERVICE</v>
      </c>
      <c r="J700" s="83" t="str">
        <f ca="1" t="array" ref="J700">IFERROR(INDEX(MASTER!B:B,MATCH(G700,MASTER!A:A,0))/100," ")</f>
        <v> </v>
      </c>
      <c r="K700" s="67">
        <f ca="1" t="shared" si="529"/>
        <v>0</v>
      </c>
      <c r="L700" s="67" t="str">
        <f ca="1" t="shared" si="530"/>
        <v>1900 - WEEK 00</v>
      </c>
      <c r="M700" s="67" t="str">
        <f ca="1" t="shared" si="531"/>
        <v>1900 - MONTH 01</v>
      </c>
      <c r="N700" s="83" t="str">
        <f ca="1" t="shared" ref="N700:O700" si="720">IFERROR(AVERAGEIF(L:L,L700,$J:$J)," ")</f>
        <v> </v>
      </c>
      <c r="O700" s="83" t="str">
        <f ca="1" t="shared" si="720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2">
        <f ca="1" t="shared" si="526"/>
        <v>6</v>
      </c>
      <c r="F701" s="67" t="str">
        <f ca="1">IF(ISBLANK(A701)," ",INDIRECT(ADDRESS(1,5+MOD(ROW()-2,COUNTA('Form Responses 1'!$1:$1)-4),,TRUE,"Form Responses 1")))</f>
        <v>Lantai 1 [Kamar Belakang]</v>
      </c>
      <c r="G701" s="67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527"/>
        <v>Lantai 1</v>
      </c>
      <c r="I701" s="83" t="str">
        <f ca="1" t="shared" si="528"/>
        <v>CLEANING SERVICE</v>
      </c>
      <c r="J701" s="83" t="str">
        <f ca="1" t="array" ref="J701">IFERROR(INDEX(MASTER!B:B,MATCH(G701,MASTER!A:A,0))/100," ")</f>
        <v> </v>
      </c>
      <c r="K701" s="67">
        <f ca="1" t="shared" si="529"/>
        <v>0</v>
      </c>
      <c r="L701" s="67" t="str">
        <f ca="1" t="shared" si="530"/>
        <v>1900 - WEEK 00</v>
      </c>
      <c r="M701" s="67" t="str">
        <f ca="1" t="shared" si="531"/>
        <v>1900 - MONTH 01</v>
      </c>
      <c r="N701" s="83" t="str">
        <f ca="1" t="shared" ref="N701:O701" si="721">IFERROR(AVERAGEIF(L:L,L701,$J:$J)," ")</f>
        <v> </v>
      </c>
      <c r="O701" s="83" t="str">
        <f ca="1" t="shared" si="721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2">
        <f ca="1" t="shared" si="526"/>
        <v>6</v>
      </c>
      <c r="F702" s="67" t="str">
        <f ca="1">IF(ISBLANK(A702)," ",INDIRECT(ADDRESS(1,5+MOD(ROW()-2,COUNTA('Form Responses 1'!$1:$1)-4),,TRUE,"Form Responses 1")))</f>
        <v>Lantai 1 [Ruang Tamu]</v>
      </c>
      <c r="G702" s="67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527"/>
        <v>Lantai 1</v>
      </c>
      <c r="I702" s="83" t="str">
        <f ca="1" t="shared" si="528"/>
        <v>CLEANING SERVICE</v>
      </c>
      <c r="J702" s="83" t="str">
        <f ca="1" t="array" ref="J702">IFERROR(INDEX(MASTER!B:B,MATCH(G702,MASTER!A:A,0))/100," ")</f>
        <v> </v>
      </c>
      <c r="K702" s="67">
        <f ca="1" t="shared" si="529"/>
        <v>0</v>
      </c>
      <c r="L702" s="67" t="str">
        <f ca="1" t="shared" si="530"/>
        <v>1900 - WEEK 00</v>
      </c>
      <c r="M702" s="67" t="str">
        <f ca="1" t="shared" si="531"/>
        <v>1900 - MONTH 01</v>
      </c>
      <c r="N702" s="83" t="str">
        <f ca="1" t="shared" ref="N702:O702" si="722">IFERROR(AVERAGEIF(L:L,L702,$J:$J)," ")</f>
        <v> </v>
      </c>
      <c r="O702" s="83" t="str">
        <f ca="1" t="shared" si="722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2">
        <f ca="1" t="shared" si="526"/>
        <v>6</v>
      </c>
      <c r="F703" s="67" t="str">
        <f ca="1">IF(ISBLANK(A703)," ",INDIRECT(ADDRESS(1,5+MOD(ROW()-2,COUNTA('Form Responses 1'!$1:$1)-4),,TRUE,"Form Responses 1")))</f>
        <v>Lantai 1 [Toilet Pria / Wanita]</v>
      </c>
      <c r="G703" s="67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527"/>
        <v>Lantai 1</v>
      </c>
      <c r="I703" s="83" t="str">
        <f ca="1" t="shared" si="528"/>
        <v>CLEANING SERVICE</v>
      </c>
      <c r="J703" s="83" t="str">
        <f ca="1" t="array" ref="J703">IFERROR(INDEX(MASTER!B:B,MATCH(G703,MASTER!A:A,0))/100," ")</f>
        <v> </v>
      </c>
      <c r="K703" s="67">
        <f ca="1" t="shared" si="529"/>
        <v>0</v>
      </c>
      <c r="L703" s="67" t="str">
        <f ca="1" t="shared" si="530"/>
        <v>1900 - WEEK 00</v>
      </c>
      <c r="M703" s="67" t="str">
        <f ca="1" t="shared" si="531"/>
        <v>1900 - MONTH 01</v>
      </c>
      <c r="N703" s="83" t="str">
        <f ca="1" t="shared" ref="N703:O703" si="723">IFERROR(AVERAGEIF(L:L,L703,$J:$J)," ")</f>
        <v> </v>
      </c>
      <c r="O703" s="83" t="str">
        <f ca="1" t="shared" si="723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2">
        <f ca="1" t="shared" si="526"/>
        <v>6</v>
      </c>
      <c r="F704" s="67" t="str">
        <f ca="1">IF(ISBLANK(A704)," ",INDIRECT(ADDRESS(1,5+MOD(ROW()-2,COUNTA('Form Responses 1'!$1:$1)-4),,TRUE,"Form Responses 1")))</f>
        <v>Halaman [Taman ]</v>
      </c>
      <c r="G704" s="67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527"/>
        <v>Halaman</v>
      </c>
      <c r="I704" s="83" t="str">
        <f ca="1" t="shared" si="528"/>
        <v>CLEANING SERVICE</v>
      </c>
      <c r="J704" s="83" t="str">
        <f ca="1" t="array" ref="J704">IFERROR(INDEX(MASTER!B:B,MATCH(G704,MASTER!A:A,0))/100," ")</f>
        <v> </v>
      </c>
      <c r="K704" s="67">
        <f ca="1" t="shared" si="529"/>
        <v>0</v>
      </c>
      <c r="L704" s="67" t="str">
        <f ca="1" t="shared" si="530"/>
        <v>1900 - WEEK 00</v>
      </c>
      <c r="M704" s="67" t="str">
        <f ca="1" t="shared" si="531"/>
        <v>1900 - MONTH 01</v>
      </c>
      <c r="N704" s="83" t="str">
        <f ca="1" t="shared" ref="N704:O704" si="724">IFERROR(AVERAGEIF(L:L,L704,$J:$J)," ")</f>
        <v> </v>
      </c>
      <c r="O704" s="83" t="str">
        <f ca="1" t="shared" si="724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2">
        <f ca="1" t="shared" si="526"/>
        <v>6</v>
      </c>
      <c r="F705" s="67" t="str">
        <f ca="1">IF(ISBLANK(A705)," ",INDIRECT(ADDRESS(1,5+MOD(ROW()-2,COUNTA('Form Responses 1'!$1:$1)-4),,TRUE,"Form Responses 1")))</f>
        <v>Halaman [Halaman Utama Depan]</v>
      </c>
      <c r="G705" s="67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527"/>
        <v>Halaman</v>
      </c>
      <c r="I705" s="83" t="str">
        <f ca="1" t="shared" si="528"/>
        <v>CLEANING SERVICE</v>
      </c>
      <c r="J705" s="83" t="str">
        <f ca="1" t="array" ref="J705">IFERROR(INDEX(MASTER!B:B,MATCH(G705,MASTER!A:A,0))/100," ")</f>
        <v> </v>
      </c>
      <c r="K705" s="67">
        <f ca="1" t="shared" si="529"/>
        <v>0</v>
      </c>
      <c r="L705" s="67" t="str">
        <f ca="1" t="shared" si="530"/>
        <v>1900 - WEEK 00</v>
      </c>
      <c r="M705" s="67" t="str">
        <f ca="1" t="shared" si="531"/>
        <v>1900 - MONTH 01</v>
      </c>
      <c r="N705" s="83" t="str">
        <f ca="1" t="shared" ref="N705:O705" si="725">IFERROR(AVERAGEIF(L:L,L705,$J:$J)," ")</f>
        <v> </v>
      </c>
      <c r="O705" s="83" t="str">
        <f ca="1" t="shared" si="725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2">
        <f ca="1" t="shared" si="526"/>
        <v>6</v>
      </c>
      <c r="F706" s="67" t="str">
        <f ca="1">IF(ISBLANK(A706)," ",INDIRECT(ADDRESS(1,5+MOD(ROW()-2,COUNTA('Form Responses 1'!$1:$1)-4),,TRUE,"Form Responses 1")))</f>
        <v>Halaman [Halaman Samping Dan Belakang]</v>
      </c>
      <c r="G706" s="67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527"/>
        <v>Halaman</v>
      </c>
      <c r="I706" s="83" t="str">
        <f ca="1" t="shared" si="528"/>
        <v>CLEANING SERVICE</v>
      </c>
      <c r="J706" s="83" t="str">
        <f ca="1" t="array" ref="J706">IFERROR(INDEX(MASTER!B:B,MATCH(G706,MASTER!A:A,0))/100," ")</f>
        <v> </v>
      </c>
      <c r="K706" s="67">
        <f ca="1" t="shared" si="529"/>
        <v>0</v>
      </c>
      <c r="L706" s="67" t="str">
        <f ca="1" t="shared" si="530"/>
        <v>1900 - WEEK 00</v>
      </c>
      <c r="M706" s="67" t="str">
        <f ca="1" t="shared" si="531"/>
        <v>1900 - MONTH 01</v>
      </c>
      <c r="N706" s="83" t="str">
        <f ca="1" t="shared" ref="N706:O706" si="726">IFERROR(AVERAGEIF(L:L,L706,$J:$J)," ")</f>
        <v> </v>
      </c>
      <c r="O706" s="83" t="str">
        <f ca="1" t="shared" si="726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2">
        <f ca="1" t="shared" si="526"/>
        <v>6</v>
      </c>
      <c r="F707" s="67" t="str">
        <f ca="1">IF(ISBLANK(A707)," ",INDIRECT(ADDRESS(1,5+MOD(ROW()-2,COUNTA('Form Responses 1'!$1:$1)-4),,TRUE,"Form Responses 1")))</f>
        <v>Halaman [Tps]</v>
      </c>
      <c r="G707" s="67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527"/>
        <v>Halaman</v>
      </c>
      <c r="I707" s="83" t="str">
        <f ca="1" t="shared" si="528"/>
        <v>CLEANING SERVICE</v>
      </c>
      <c r="J707" s="83" t="str">
        <f ca="1" t="array" ref="J707">IFERROR(INDEX(MASTER!B:B,MATCH(G707,MASTER!A:A,0))/100," ")</f>
        <v> </v>
      </c>
      <c r="K707" s="67">
        <f ca="1" t="shared" si="529"/>
        <v>0</v>
      </c>
      <c r="L707" s="67" t="str">
        <f ca="1" t="shared" si="530"/>
        <v>1900 - WEEK 00</v>
      </c>
      <c r="M707" s="67" t="str">
        <f ca="1" t="shared" si="531"/>
        <v>1900 - MONTH 01</v>
      </c>
      <c r="N707" s="83" t="str">
        <f ca="1" t="shared" ref="N707:O707" si="727">IFERROR(AVERAGEIF(L:L,L707,$J:$J)," ")</f>
        <v> </v>
      </c>
      <c r="O707" s="83" t="str">
        <f ca="1" t="shared" si="727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2">
        <f ca="1" t="shared" si="526"/>
        <v>6</v>
      </c>
      <c r="F708" s="67" t="str">
        <f ca="1">IF(ISBLANK(A708)," ",INDIRECT(ADDRESS(1,5+MOD(ROW()-2,COUNTA('Form Responses 1'!$1:$1)-4),,TRUE,"Form Responses 1")))</f>
        <v>Wisma [Koridor ]</v>
      </c>
      <c r="G708" s="67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527"/>
        <v>Wisma</v>
      </c>
      <c r="I708" s="83" t="str">
        <f ca="1" t="shared" si="528"/>
        <v>CLEANING SERVICE</v>
      </c>
      <c r="J708" s="83" t="str">
        <f ca="1" t="array" ref="J708">IFERROR(INDEX(MASTER!B:B,MATCH(G708,MASTER!A:A,0))/100," ")</f>
        <v> </v>
      </c>
      <c r="K708" s="67">
        <f ca="1" t="shared" si="529"/>
        <v>0</v>
      </c>
      <c r="L708" s="67" t="str">
        <f ca="1" t="shared" si="530"/>
        <v>1900 - WEEK 00</v>
      </c>
      <c r="M708" s="67" t="str">
        <f ca="1" t="shared" si="531"/>
        <v>1900 - MONTH 01</v>
      </c>
      <c r="N708" s="83" t="str">
        <f ca="1" t="shared" ref="N708:O708" si="728">IFERROR(AVERAGEIF(L:L,L708,$J:$J)," ")</f>
        <v> </v>
      </c>
      <c r="O708" s="83" t="str">
        <f ca="1" t="shared" si="728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2">
        <f ca="1" t="shared" si="526"/>
        <v>6</v>
      </c>
      <c r="F709" s="67" t="str">
        <f ca="1">IF(ISBLANK(A709)," ",INDIRECT(ADDRESS(1,5+MOD(ROW()-2,COUNTA('Form Responses 1'!$1:$1)-4),,TRUE,"Form Responses 1")))</f>
        <v>Wisma [Ruang Rapat/Pendopo]</v>
      </c>
      <c r="G709" s="67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527"/>
        <v>Wisma</v>
      </c>
      <c r="I709" s="83" t="str">
        <f ca="1" t="shared" si="528"/>
        <v>CLEANING SERVICE</v>
      </c>
      <c r="J709" s="83" t="str">
        <f ca="1" t="array" ref="J709">IFERROR(INDEX(MASTER!B:B,MATCH(G709,MASTER!A:A,0))/100," ")</f>
        <v> </v>
      </c>
      <c r="K709" s="67">
        <f ca="1" t="shared" si="529"/>
        <v>0</v>
      </c>
      <c r="L709" s="67" t="str">
        <f ca="1" t="shared" si="530"/>
        <v>1900 - WEEK 00</v>
      </c>
      <c r="M709" s="67" t="str">
        <f ca="1" t="shared" si="531"/>
        <v>1900 - MONTH 01</v>
      </c>
      <c r="N709" s="83" t="str">
        <f ca="1" t="shared" ref="N709:O709" si="729">IFERROR(AVERAGEIF(L:L,L709,$J:$J)," ")</f>
        <v> </v>
      </c>
      <c r="O709" s="83" t="str">
        <f ca="1" t="shared" si="729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2">
        <f ca="1" t="shared" si="526"/>
        <v>6</v>
      </c>
      <c r="F710" s="67" t="str">
        <f ca="1">IF(ISBLANK(A710)," ",INDIRECT(ADDRESS(1,5+MOD(ROW()-2,COUNTA('Form Responses 1'!$1:$1)-4),,TRUE,"Form Responses 1")))</f>
        <v>Wisma [Gudang]</v>
      </c>
      <c r="G710" s="67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527"/>
        <v>Wisma</v>
      </c>
      <c r="I710" s="83" t="str">
        <f ca="1" t="shared" si="528"/>
        <v>CLEANING SERVICE</v>
      </c>
      <c r="J710" s="83" t="str">
        <f ca="1" t="array" ref="J710">IFERROR(INDEX(MASTER!B:B,MATCH(G710,MASTER!A:A,0))/100," ")</f>
        <v> </v>
      </c>
      <c r="K710" s="67">
        <f ca="1" t="shared" si="529"/>
        <v>0</v>
      </c>
      <c r="L710" s="67" t="str">
        <f ca="1" t="shared" si="530"/>
        <v>1900 - WEEK 00</v>
      </c>
      <c r="M710" s="67" t="str">
        <f ca="1" t="shared" si="531"/>
        <v>1900 - MONTH 01</v>
      </c>
      <c r="N710" s="83" t="str">
        <f ca="1" t="shared" ref="N710:O710" si="730">IFERROR(AVERAGEIF(L:L,L710,$J:$J)," ")</f>
        <v> </v>
      </c>
      <c r="O710" s="83" t="str">
        <f ca="1" t="shared" si="730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2">
        <f ca="1" t="shared" si="526"/>
        <v>6</v>
      </c>
      <c r="F711" s="67" t="str">
        <f ca="1">IF(ISBLANK(A711)," ",INDIRECT(ADDRESS(1,5+MOD(ROW()-2,COUNTA('Form Responses 1'!$1:$1)-4),,TRUE,"Form Responses 1")))</f>
        <v>Wisma [Ruang Genset]</v>
      </c>
      <c r="G711" s="67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527"/>
        <v>Wisma</v>
      </c>
      <c r="I711" s="83" t="str">
        <f ca="1" t="shared" si="528"/>
        <v>CLEANING SERVICE</v>
      </c>
      <c r="J711" s="83" t="str">
        <f ca="1" t="array" ref="J711">IFERROR(INDEX(MASTER!B:B,MATCH(G711,MASTER!A:A,0))/100," ")</f>
        <v> </v>
      </c>
      <c r="K711" s="67">
        <f ca="1" t="shared" si="529"/>
        <v>0</v>
      </c>
      <c r="L711" s="67" t="str">
        <f ca="1" t="shared" si="530"/>
        <v>1900 - WEEK 00</v>
      </c>
      <c r="M711" s="67" t="str">
        <f ca="1" t="shared" si="531"/>
        <v>1900 - MONTH 01</v>
      </c>
      <c r="N711" s="83" t="str">
        <f ca="1" t="shared" ref="N711:O711" si="731">IFERROR(AVERAGEIF(L:L,L711,$J:$J)," ")</f>
        <v> </v>
      </c>
      <c r="O711" s="83" t="str">
        <f ca="1" t="shared" si="731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2">
        <f ca="1" t="shared" si="526"/>
        <v>6</v>
      </c>
      <c r="F712" s="67" t="str">
        <f ca="1">IF(ISBLANK(A712)," ",INDIRECT(ADDRESS(1,5+MOD(ROW()-2,COUNTA('Form Responses 1'!$1:$1)-4),,TRUE,"Form Responses 1")))</f>
        <v>Wisma [Ruang Alat Meteorologi]</v>
      </c>
      <c r="G712" s="67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527"/>
        <v>Wisma</v>
      </c>
      <c r="I712" s="83" t="str">
        <f ca="1" t="shared" si="528"/>
        <v>CLEANING SERVICE</v>
      </c>
      <c r="J712" s="83" t="str">
        <f ca="1" t="array" ref="J712">IFERROR(INDEX(MASTER!B:B,MATCH(G712,MASTER!A:A,0))/100," ")</f>
        <v> </v>
      </c>
      <c r="K712" s="67">
        <f ca="1" t="shared" si="529"/>
        <v>0</v>
      </c>
      <c r="L712" s="67" t="str">
        <f ca="1" t="shared" si="530"/>
        <v>1900 - WEEK 00</v>
      </c>
      <c r="M712" s="67" t="str">
        <f ca="1" t="shared" si="531"/>
        <v>1900 - MONTH 01</v>
      </c>
      <c r="N712" s="83" t="str">
        <f ca="1" t="shared" ref="N712:O712" si="732">IFERROR(AVERAGEIF(L:L,L712,$J:$J)," ")</f>
        <v> </v>
      </c>
      <c r="O712" s="83" t="str">
        <f ca="1" t="shared" si="732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2">
        <f ca="1" t="shared" si="526"/>
        <v>6</v>
      </c>
      <c r="F713" s="67" t="str">
        <f ca="1">IF(ISBLANK(A713)," ",INDIRECT(ADDRESS(1,5+MOD(ROW()-2,COUNTA('Form Responses 1'!$1:$1)-4),,TRUE,"Form Responses 1")))</f>
        <v>Wisma [Ruang Kerja]</v>
      </c>
      <c r="G713" s="67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527"/>
        <v>Wisma</v>
      </c>
      <c r="I713" s="83" t="str">
        <f ca="1" t="shared" si="528"/>
        <v>CLEANING SERVICE</v>
      </c>
      <c r="J713" s="83" t="str">
        <f ca="1" t="array" ref="J713">IFERROR(INDEX(MASTER!B:B,MATCH(G713,MASTER!A:A,0))/100," ")</f>
        <v> </v>
      </c>
      <c r="K713" s="67">
        <f ca="1" t="shared" si="529"/>
        <v>0</v>
      </c>
      <c r="L713" s="67" t="str">
        <f ca="1" t="shared" si="530"/>
        <v>1900 - WEEK 00</v>
      </c>
      <c r="M713" s="67" t="str">
        <f ca="1" t="shared" si="531"/>
        <v>1900 - MONTH 01</v>
      </c>
      <c r="N713" s="83" t="str">
        <f ca="1" t="shared" ref="N713:O713" si="733">IFERROR(AVERAGEIF(L:L,L713,$J:$J)," ")</f>
        <v> </v>
      </c>
      <c r="O713" s="83" t="str">
        <f ca="1" t="shared" si="733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2">
        <f ca="1" t="shared" si="526"/>
        <v>6</v>
      </c>
      <c r="F714" s="67" t="str">
        <f ca="1">IF(ISBLANK(A714)," ",INDIRECT(ADDRESS(1,5+MOD(ROW()-2,COUNTA('Form Responses 1'!$1:$1)-4),,TRUE,"Form Responses 1")))</f>
        <v>Wisma [Pantry]</v>
      </c>
      <c r="G714" s="67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527"/>
        <v>Wisma</v>
      </c>
      <c r="I714" s="83" t="str">
        <f ca="1" t="shared" si="528"/>
        <v>CLEANING SERVICE</v>
      </c>
      <c r="J714" s="83" t="str">
        <f ca="1" t="array" ref="J714">IFERROR(INDEX(MASTER!B:B,MATCH(G714,MASTER!A:A,0))/100," ")</f>
        <v> </v>
      </c>
      <c r="K714" s="67">
        <f ca="1" t="shared" si="529"/>
        <v>0</v>
      </c>
      <c r="L714" s="67" t="str">
        <f ca="1" t="shared" si="530"/>
        <v>1900 - WEEK 00</v>
      </c>
      <c r="M714" s="67" t="str">
        <f ca="1" t="shared" si="531"/>
        <v>1900 - MONTH 01</v>
      </c>
      <c r="N714" s="83" t="str">
        <f ca="1" t="shared" ref="N714:O714" si="734">IFERROR(AVERAGEIF(L:L,L714,$J:$J)," ")</f>
        <v> </v>
      </c>
      <c r="O714" s="83" t="str">
        <f ca="1" t="shared" si="734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2">
        <f ca="1" t="shared" si="526"/>
        <v>6</v>
      </c>
      <c r="F715" s="67" t="str">
        <f ca="1">IF(ISBLANK(A715)," ",INDIRECT(ADDRESS(1,5+MOD(ROW()-2,COUNTA('Form Responses 1'!$1:$1)-4),,TRUE,"Form Responses 1")))</f>
        <v>Wisma [Musholla]</v>
      </c>
      <c r="G715" s="67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527"/>
        <v>Wisma</v>
      </c>
      <c r="I715" s="83" t="str">
        <f ca="1" t="shared" si="528"/>
        <v>CLEANING SERVICE</v>
      </c>
      <c r="J715" s="83" t="str">
        <f ca="1" t="array" ref="J715">IFERROR(INDEX(MASTER!B:B,MATCH(G715,MASTER!A:A,0))/100," ")</f>
        <v> </v>
      </c>
      <c r="K715" s="67">
        <f ca="1" t="shared" si="529"/>
        <v>0</v>
      </c>
      <c r="L715" s="67" t="str">
        <f ca="1" t="shared" si="530"/>
        <v>1900 - WEEK 00</v>
      </c>
      <c r="M715" s="67" t="str">
        <f ca="1" t="shared" si="531"/>
        <v>1900 - MONTH 01</v>
      </c>
      <c r="N715" s="83" t="str">
        <f ca="1" t="shared" ref="N715:O715" si="735">IFERROR(AVERAGEIF(L:L,L715,$J:$J)," ")</f>
        <v> </v>
      </c>
      <c r="O715" s="83" t="str">
        <f ca="1" t="shared" si="735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2">
        <f ca="1" t="shared" si="526"/>
        <v>6</v>
      </c>
      <c r="F716" s="67" t="str">
        <f ca="1">IF(ISBLANK(A716)," ",INDIRECT(ADDRESS(1,5+MOD(ROW()-2,COUNTA('Form Responses 1'!$1:$1)-4),,TRUE,"Form Responses 1")))</f>
        <v>Wisma [Toilet Pria / Wanita]</v>
      </c>
      <c r="G716" s="67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527"/>
        <v>Wisma</v>
      </c>
      <c r="I716" s="83" t="str">
        <f ca="1" t="shared" si="528"/>
        <v>CLEANING SERVICE</v>
      </c>
      <c r="J716" s="83" t="str">
        <f ca="1" t="array" ref="J716">IFERROR(INDEX(MASTER!B:B,MATCH(G716,MASTER!A:A,0))/100," ")</f>
        <v> </v>
      </c>
      <c r="K716" s="67">
        <f ca="1" t="shared" si="529"/>
        <v>0</v>
      </c>
      <c r="L716" s="67" t="str">
        <f ca="1" t="shared" si="530"/>
        <v>1900 - WEEK 00</v>
      </c>
      <c r="M716" s="67" t="str">
        <f ca="1" t="shared" si="531"/>
        <v>1900 - MONTH 01</v>
      </c>
      <c r="N716" s="83" t="str">
        <f ca="1" t="shared" ref="N716:O716" si="736">IFERROR(AVERAGEIF(L:L,L716,$J:$J)," ")</f>
        <v> </v>
      </c>
      <c r="O716" s="83" t="str">
        <f ca="1" t="shared" si="736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2">
        <f ca="1" t="shared" si="526"/>
        <v>6</v>
      </c>
      <c r="F717" s="67" t="str">
        <f ca="1">IF(ISBLANK(A717)," ",INDIRECT(ADDRESS(1,5+MOD(ROW()-2,COUNTA('Form Responses 1'!$1:$1)-4),,TRUE,"Form Responses 1")))</f>
        <v>Halaman Wisma [Taman ]</v>
      </c>
      <c r="G717" s="67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527"/>
        <v>Halaman Wisma</v>
      </c>
      <c r="I717" s="83" t="str">
        <f ca="1" t="shared" si="528"/>
        <v>CLEANING SERVICE</v>
      </c>
      <c r="J717" s="83" t="str">
        <f ca="1" t="array" ref="J717">IFERROR(INDEX(MASTER!B:B,MATCH(G717,MASTER!A:A,0))/100," ")</f>
        <v> </v>
      </c>
      <c r="K717" s="67">
        <f ca="1" t="shared" si="529"/>
        <v>0</v>
      </c>
      <c r="L717" s="67" t="str">
        <f ca="1" t="shared" si="530"/>
        <v>1900 - WEEK 00</v>
      </c>
      <c r="M717" s="67" t="str">
        <f ca="1" t="shared" si="531"/>
        <v>1900 - MONTH 01</v>
      </c>
      <c r="N717" s="83" t="str">
        <f ca="1" t="shared" ref="N717:O717" si="737">IFERROR(AVERAGEIF(L:L,L717,$J:$J)," ")</f>
        <v> </v>
      </c>
      <c r="O717" s="83" t="str">
        <f ca="1" t="shared" si="737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2">
        <f ca="1" t="shared" si="526"/>
        <v>6</v>
      </c>
      <c r="F718" s="67" t="str">
        <f ca="1">IF(ISBLANK(A718)," ",INDIRECT(ADDRESS(1,5+MOD(ROW()-2,COUNTA('Form Responses 1'!$1:$1)-4),,TRUE,"Form Responses 1")))</f>
        <v>Halaman Wisma [Pos Satpam]</v>
      </c>
      <c r="G718" s="67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527"/>
        <v>Halaman Wisma</v>
      </c>
      <c r="I718" s="83" t="str">
        <f ca="1" t="shared" si="528"/>
        <v>CLEANING SERVICE</v>
      </c>
      <c r="J718" s="83" t="str">
        <f ca="1" t="array" ref="J718">IFERROR(INDEX(MASTER!B:B,MATCH(G718,MASTER!A:A,0))/100," ")</f>
        <v> </v>
      </c>
      <c r="K718" s="67">
        <f ca="1" t="shared" si="529"/>
        <v>0</v>
      </c>
      <c r="L718" s="67" t="str">
        <f ca="1" t="shared" si="530"/>
        <v>1900 - WEEK 00</v>
      </c>
      <c r="M718" s="67" t="str">
        <f ca="1" t="shared" si="531"/>
        <v>1900 - MONTH 01</v>
      </c>
      <c r="N718" s="83" t="str">
        <f ca="1" t="shared" ref="N718:O718" si="738">IFERROR(AVERAGEIF(L:L,L718,$J:$J)," ")</f>
        <v> </v>
      </c>
      <c r="O718" s="83" t="str">
        <f ca="1" t="shared" si="738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2">
        <f ca="1" t="shared" si="526"/>
        <v>6</v>
      </c>
      <c r="F719" s="67" t="str">
        <f ca="1">IF(ISBLANK(A719)," ",INDIRECT(ADDRESS(1,5+MOD(ROW()-2,COUNTA('Form Responses 1'!$1:$1)-4),,TRUE,"Form Responses 1")))</f>
        <v>Halaman Wisma [Halaman Utama Depan]</v>
      </c>
      <c r="G719" s="67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527"/>
        <v>Halaman Wisma</v>
      </c>
      <c r="I719" s="83" t="str">
        <f ca="1" t="shared" si="528"/>
        <v>CLEANING SERVICE</v>
      </c>
      <c r="J719" s="83" t="str">
        <f ca="1" t="array" ref="J719">IFERROR(INDEX(MASTER!B:B,MATCH(G719,MASTER!A:A,0))/100," ")</f>
        <v> </v>
      </c>
      <c r="K719" s="67">
        <f ca="1" t="shared" si="529"/>
        <v>0</v>
      </c>
      <c r="L719" s="67" t="str">
        <f ca="1" t="shared" si="530"/>
        <v>1900 - WEEK 00</v>
      </c>
      <c r="M719" s="67" t="str">
        <f ca="1" t="shared" si="531"/>
        <v>1900 - MONTH 01</v>
      </c>
      <c r="N719" s="83" t="str">
        <f ca="1" t="shared" ref="N719:O719" si="739">IFERROR(AVERAGEIF(L:L,L719,$J:$J)," ")</f>
        <v> </v>
      </c>
      <c r="O719" s="83" t="str">
        <f ca="1" t="shared" si="739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2">
        <f ca="1" t="shared" si="526"/>
        <v>6</v>
      </c>
      <c r="F720" s="67" t="str">
        <f ca="1">IF(ISBLANK(A720)," ",INDIRECT(ADDRESS(1,5+MOD(ROW()-2,COUNTA('Form Responses 1'!$1:$1)-4),,TRUE,"Form Responses 1")))</f>
        <v>Halaman Wisma [Halaman Samping Dan Belakang]</v>
      </c>
      <c r="G720" s="67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527"/>
        <v>Halaman Wisma</v>
      </c>
      <c r="I720" s="83" t="str">
        <f ca="1" t="shared" si="528"/>
        <v>CLEANING SERVICE</v>
      </c>
      <c r="J720" s="83" t="str">
        <f ca="1" t="array" ref="J720">IFERROR(INDEX(MASTER!B:B,MATCH(G720,MASTER!A:A,0))/100," ")</f>
        <v> </v>
      </c>
      <c r="K720" s="67">
        <f ca="1" t="shared" si="529"/>
        <v>0</v>
      </c>
      <c r="L720" s="67" t="str">
        <f ca="1" t="shared" si="530"/>
        <v>1900 - WEEK 00</v>
      </c>
      <c r="M720" s="67" t="str">
        <f ca="1" t="shared" si="531"/>
        <v>1900 - MONTH 01</v>
      </c>
      <c r="N720" s="83" t="str">
        <f ca="1" t="shared" ref="N720:O720" si="740">IFERROR(AVERAGEIF(L:L,L720,$J:$J)," ")</f>
        <v> </v>
      </c>
      <c r="O720" s="83" t="str">
        <f ca="1" t="shared" si="740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2">
        <f ca="1" t="shared" si="526"/>
        <v>6</v>
      </c>
      <c r="F721" s="67" t="str">
        <f ca="1">IF(ISBLANK(A721)," ",INDIRECT(ADDRESS(1,5+MOD(ROW()-2,COUNTA('Form Responses 1'!$1:$1)-4),,TRUE,"Form Responses 1")))</f>
        <v>Halaman Wisma [Tps]</v>
      </c>
      <c r="G721" s="67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527"/>
        <v>Halaman Wisma</v>
      </c>
      <c r="I721" s="83" t="str">
        <f ca="1" t="shared" si="528"/>
        <v>CLEANING SERVICE</v>
      </c>
      <c r="J721" s="83" t="str">
        <f ca="1" t="array" ref="J721">IFERROR(INDEX(MASTER!B:B,MATCH(G721,MASTER!A:A,0))/100," ")</f>
        <v> </v>
      </c>
      <c r="K721" s="67">
        <f ca="1" t="shared" si="529"/>
        <v>0</v>
      </c>
      <c r="L721" s="67" t="str">
        <f ca="1" t="shared" si="530"/>
        <v>1900 - WEEK 00</v>
      </c>
      <c r="M721" s="67" t="str">
        <f ca="1" t="shared" si="531"/>
        <v>1900 - MONTH 01</v>
      </c>
      <c r="N721" s="83" t="str">
        <f ca="1" t="shared" ref="N721:O721" si="741">IFERROR(AVERAGEIF(L:L,L721,$J:$J)," ")</f>
        <v> </v>
      </c>
      <c r="O721" s="83" t="str">
        <f ca="1" t="shared" si="741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2">
        <f ca="1" t="shared" si="526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527"/>
        <v>Security</v>
      </c>
      <c r="I722" s="83" t="str">
        <f ca="1" t="shared" si="528"/>
        <v>SECURITY SERVICE</v>
      </c>
      <c r="J722" s="83" t="str">
        <f ca="1" t="array" ref="J722">IFERROR(INDEX(MASTER!B:B,MATCH(G722,MASTER!A:A,0))/100," ")</f>
        <v> </v>
      </c>
      <c r="K722" s="67">
        <f ca="1" t="shared" si="529"/>
        <v>0</v>
      </c>
      <c r="L722" s="67" t="str">
        <f ca="1" t="shared" si="530"/>
        <v>1900 - WEEK 00</v>
      </c>
      <c r="M722" s="67" t="str">
        <f ca="1" t="shared" si="531"/>
        <v>1900 - MONTH 01</v>
      </c>
      <c r="N722" s="83" t="str">
        <f ca="1" t="shared" ref="N722:O722" si="742">IFERROR(AVERAGEIF(L:L,L722,$J:$J)," ")</f>
        <v> </v>
      </c>
      <c r="O722" s="83" t="str">
        <f ca="1" t="shared" si="742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2">
        <f ca="1" t="shared" si="526"/>
        <v>6</v>
      </c>
      <c r="F723" s="67" t="str">
        <f ca="1">IF(ISBLANK(A723)," ",INDIRECT(ADDRESS(1,5+MOD(ROW()-2,COUNTA('Form Responses 1'!$1:$1)-4),,TRUE,"Form Responses 1")))</f>
        <v>Lantai 1 [Pantry ]</v>
      </c>
      <c r="G723" s="67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527"/>
        <v>Lantai 1</v>
      </c>
      <c r="I723" s="83" t="str">
        <f ca="1" t="shared" si="528"/>
        <v>CLEANING SERVICE</v>
      </c>
      <c r="J723" s="83" t="str">
        <f ca="1" t="array" ref="J723">IFERROR(INDEX(MASTER!B:B,MATCH(G723,MASTER!A:A,0))/100," ")</f>
        <v> </v>
      </c>
      <c r="K723" s="67">
        <f ca="1" t="shared" si="529"/>
        <v>0</v>
      </c>
      <c r="L723" s="67" t="str">
        <f ca="1" t="shared" si="530"/>
        <v>1900 - WEEK 00</v>
      </c>
      <c r="M723" s="67" t="str">
        <f ca="1" t="shared" si="531"/>
        <v>1900 - MONTH 01</v>
      </c>
      <c r="N723" s="83" t="str">
        <f ca="1" t="shared" ref="N723:O723" si="743">IFERROR(AVERAGEIF(L:L,L723,$J:$J)," ")</f>
        <v> </v>
      </c>
      <c r="O723" s="83" t="str">
        <f ca="1" t="shared" si="743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2">
        <f ca="1" t="shared" si="526"/>
        <v>6</v>
      </c>
      <c r="F724" s="67" t="str">
        <f ca="1">IF(ISBLANK(A724)," ",INDIRECT(ADDRESS(1,5+MOD(ROW()-2,COUNTA('Form Responses 1'!$1:$1)-4),,TRUE,"Form Responses 1")))</f>
        <v>Lantai 1 [Kamar Depan]</v>
      </c>
      <c r="G724" s="67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527"/>
        <v>Lantai 1</v>
      </c>
      <c r="I724" s="83" t="str">
        <f ca="1" t="shared" si="528"/>
        <v>CLEANING SERVICE</v>
      </c>
      <c r="J724" s="83" t="str">
        <f ca="1" t="array" ref="J724">IFERROR(INDEX(MASTER!B:B,MATCH(G724,MASTER!A:A,0))/100," ")</f>
        <v> </v>
      </c>
      <c r="K724" s="67">
        <f ca="1" t="shared" si="529"/>
        <v>0</v>
      </c>
      <c r="L724" s="67" t="str">
        <f ca="1" t="shared" si="530"/>
        <v>1900 - WEEK 00</v>
      </c>
      <c r="M724" s="67" t="str">
        <f ca="1" t="shared" si="531"/>
        <v>1900 - MONTH 01</v>
      </c>
      <c r="N724" s="83" t="str">
        <f ca="1" t="shared" ref="N724:O724" si="744">IFERROR(AVERAGEIF(L:L,L724,$J:$J)," ")</f>
        <v> </v>
      </c>
      <c r="O724" s="83" t="str">
        <f ca="1" t="shared" si="744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2">
        <f ca="1" t="shared" si="526"/>
        <v>6</v>
      </c>
      <c r="F725" s="67" t="str">
        <f ca="1">IF(ISBLANK(A725)," ",INDIRECT(ADDRESS(1,5+MOD(ROW()-2,COUNTA('Form Responses 1'!$1:$1)-4),,TRUE,"Form Responses 1")))</f>
        <v>Lantai 1 [Kamar Belakang]</v>
      </c>
      <c r="G725" s="67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527"/>
        <v>Lantai 1</v>
      </c>
      <c r="I725" s="83" t="str">
        <f ca="1" t="shared" si="528"/>
        <v>CLEANING SERVICE</v>
      </c>
      <c r="J725" s="83" t="str">
        <f ca="1" t="array" ref="J725">IFERROR(INDEX(MASTER!B:B,MATCH(G725,MASTER!A:A,0))/100," ")</f>
        <v> </v>
      </c>
      <c r="K725" s="67">
        <f ca="1" t="shared" si="529"/>
        <v>0</v>
      </c>
      <c r="L725" s="67" t="str">
        <f ca="1" t="shared" si="530"/>
        <v>1900 - WEEK 00</v>
      </c>
      <c r="M725" s="67" t="str">
        <f ca="1" t="shared" si="531"/>
        <v>1900 - MONTH 01</v>
      </c>
      <c r="N725" s="83" t="str">
        <f ca="1" t="shared" ref="N725:O725" si="745">IFERROR(AVERAGEIF(L:L,L725,$J:$J)," ")</f>
        <v> </v>
      </c>
      <c r="O725" s="83" t="str">
        <f ca="1" t="shared" si="745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2">
        <f ca="1" t="shared" si="526"/>
        <v>6</v>
      </c>
      <c r="F726" s="67" t="str">
        <f ca="1">IF(ISBLANK(A726)," ",INDIRECT(ADDRESS(1,5+MOD(ROW()-2,COUNTA('Form Responses 1'!$1:$1)-4),,TRUE,"Form Responses 1")))</f>
        <v>Lantai 1 [Ruang Tamu]</v>
      </c>
      <c r="G726" s="67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527"/>
        <v>Lantai 1</v>
      </c>
      <c r="I726" s="83" t="str">
        <f ca="1" t="shared" si="528"/>
        <v>CLEANING SERVICE</v>
      </c>
      <c r="J726" s="83" t="str">
        <f ca="1" t="array" ref="J726">IFERROR(INDEX(MASTER!B:B,MATCH(G726,MASTER!A:A,0))/100," ")</f>
        <v> </v>
      </c>
      <c r="K726" s="67">
        <f ca="1" t="shared" si="529"/>
        <v>0</v>
      </c>
      <c r="L726" s="67" t="str">
        <f ca="1" t="shared" si="530"/>
        <v>1900 - WEEK 00</v>
      </c>
      <c r="M726" s="67" t="str">
        <f ca="1" t="shared" si="531"/>
        <v>1900 - MONTH 01</v>
      </c>
      <c r="N726" s="83" t="str">
        <f ca="1" t="shared" ref="N726:O726" si="746">IFERROR(AVERAGEIF(L:L,L726,$J:$J)," ")</f>
        <v> </v>
      </c>
      <c r="O726" s="83" t="str">
        <f ca="1" t="shared" si="746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2">
        <f ca="1" t="shared" si="526"/>
        <v>6</v>
      </c>
      <c r="F727" s="67" t="str">
        <f ca="1">IF(ISBLANK(A727)," ",INDIRECT(ADDRESS(1,5+MOD(ROW()-2,COUNTA('Form Responses 1'!$1:$1)-4),,TRUE,"Form Responses 1")))</f>
        <v>Lantai 1 [Toilet Pria / Wanita]</v>
      </c>
      <c r="G727" s="67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527"/>
        <v>Lantai 1</v>
      </c>
      <c r="I727" s="83" t="str">
        <f ca="1" t="shared" si="528"/>
        <v>CLEANING SERVICE</v>
      </c>
      <c r="J727" s="83" t="str">
        <f ca="1" t="array" ref="J727">IFERROR(INDEX(MASTER!B:B,MATCH(G727,MASTER!A:A,0))/100," ")</f>
        <v> </v>
      </c>
      <c r="K727" s="67">
        <f ca="1" t="shared" si="529"/>
        <v>0</v>
      </c>
      <c r="L727" s="67" t="str">
        <f ca="1" t="shared" si="530"/>
        <v>1900 - WEEK 00</v>
      </c>
      <c r="M727" s="67" t="str">
        <f ca="1" t="shared" si="531"/>
        <v>1900 - MONTH 01</v>
      </c>
      <c r="N727" s="83" t="str">
        <f ca="1" t="shared" ref="N727:O727" si="747">IFERROR(AVERAGEIF(L:L,L727,$J:$J)," ")</f>
        <v> </v>
      </c>
      <c r="O727" s="83" t="str">
        <f ca="1" t="shared" si="747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2">
        <f ca="1" t="shared" si="526"/>
        <v>6</v>
      </c>
      <c r="F728" s="67" t="str">
        <f ca="1">IF(ISBLANK(A728)," ",INDIRECT(ADDRESS(1,5+MOD(ROW()-2,COUNTA('Form Responses 1'!$1:$1)-4),,TRUE,"Form Responses 1")))</f>
        <v>Halaman [Taman ]</v>
      </c>
      <c r="G728" s="67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527"/>
        <v>Halaman</v>
      </c>
      <c r="I728" s="83" t="str">
        <f ca="1" t="shared" si="528"/>
        <v>CLEANING SERVICE</v>
      </c>
      <c r="J728" s="83" t="str">
        <f ca="1" t="array" ref="J728">IFERROR(INDEX(MASTER!B:B,MATCH(G728,MASTER!A:A,0))/100," ")</f>
        <v> </v>
      </c>
      <c r="K728" s="67">
        <f ca="1" t="shared" si="529"/>
        <v>0</v>
      </c>
      <c r="L728" s="67" t="str">
        <f ca="1" t="shared" si="530"/>
        <v>1900 - WEEK 00</v>
      </c>
      <c r="M728" s="67" t="str">
        <f ca="1" t="shared" si="531"/>
        <v>1900 - MONTH 01</v>
      </c>
      <c r="N728" s="83" t="str">
        <f ca="1" t="shared" ref="N728:O728" si="748">IFERROR(AVERAGEIF(L:L,L728,$J:$J)," ")</f>
        <v> </v>
      </c>
      <c r="O728" s="83" t="str">
        <f ca="1" t="shared" si="748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2">
        <f ca="1" t="shared" si="526"/>
        <v>6</v>
      </c>
      <c r="F729" s="67" t="str">
        <f ca="1">IF(ISBLANK(A729)," ",INDIRECT(ADDRESS(1,5+MOD(ROW()-2,COUNTA('Form Responses 1'!$1:$1)-4),,TRUE,"Form Responses 1")))</f>
        <v>Halaman [Halaman Utama Depan]</v>
      </c>
      <c r="G729" s="67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527"/>
        <v>Halaman</v>
      </c>
      <c r="I729" s="83" t="str">
        <f ca="1" t="shared" si="528"/>
        <v>CLEANING SERVICE</v>
      </c>
      <c r="J729" s="83" t="str">
        <f ca="1" t="array" ref="J729">IFERROR(INDEX(MASTER!B:B,MATCH(G729,MASTER!A:A,0))/100," ")</f>
        <v> </v>
      </c>
      <c r="K729" s="67">
        <f ca="1" t="shared" si="529"/>
        <v>0</v>
      </c>
      <c r="L729" s="67" t="str">
        <f ca="1" t="shared" si="530"/>
        <v>1900 - WEEK 00</v>
      </c>
      <c r="M729" s="67" t="str">
        <f ca="1" t="shared" si="531"/>
        <v>1900 - MONTH 01</v>
      </c>
      <c r="N729" s="83" t="str">
        <f ca="1" t="shared" ref="N729:O729" si="749">IFERROR(AVERAGEIF(L:L,L729,$J:$J)," ")</f>
        <v> </v>
      </c>
      <c r="O729" s="83" t="str">
        <f ca="1" t="shared" si="749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2">
        <f ca="1" t="shared" si="526"/>
        <v>6</v>
      </c>
      <c r="F730" s="67" t="str">
        <f ca="1">IF(ISBLANK(A730)," ",INDIRECT(ADDRESS(1,5+MOD(ROW()-2,COUNTA('Form Responses 1'!$1:$1)-4),,TRUE,"Form Responses 1")))</f>
        <v>Halaman [Halaman Samping Dan Belakang]</v>
      </c>
      <c r="G730" s="67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527"/>
        <v>Halaman</v>
      </c>
      <c r="I730" s="83" t="str">
        <f ca="1" t="shared" si="528"/>
        <v>CLEANING SERVICE</v>
      </c>
      <c r="J730" s="83" t="str">
        <f ca="1" t="array" ref="J730">IFERROR(INDEX(MASTER!B:B,MATCH(G730,MASTER!A:A,0))/100," ")</f>
        <v> </v>
      </c>
      <c r="K730" s="67">
        <f ca="1" t="shared" si="529"/>
        <v>0</v>
      </c>
      <c r="L730" s="67" t="str">
        <f ca="1" t="shared" si="530"/>
        <v>1900 - WEEK 00</v>
      </c>
      <c r="M730" s="67" t="str">
        <f ca="1" t="shared" si="531"/>
        <v>1900 - MONTH 01</v>
      </c>
      <c r="N730" s="83" t="str">
        <f ca="1" t="shared" ref="N730:O730" si="750">IFERROR(AVERAGEIF(L:L,L730,$J:$J)," ")</f>
        <v> </v>
      </c>
      <c r="O730" s="83" t="str">
        <f ca="1" t="shared" si="750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2">
        <f ca="1" t="shared" si="526"/>
        <v>6</v>
      </c>
      <c r="F731" s="67" t="str">
        <f ca="1">IF(ISBLANK(A731)," ",INDIRECT(ADDRESS(1,5+MOD(ROW()-2,COUNTA('Form Responses 1'!$1:$1)-4),,TRUE,"Form Responses 1")))</f>
        <v>Halaman [Tps]</v>
      </c>
      <c r="G731" s="67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527"/>
        <v>Halaman</v>
      </c>
      <c r="I731" s="83" t="str">
        <f ca="1" t="shared" si="528"/>
        <v>CLEANING SERVICE</v>
      </c>
      <c r="J731" s="83" t="str">
        <f ca="1" t="array" ref="J731">IFERROR(INDEX(MASTER!B:B,MATCH(G731,MASTER!A:A,0))/100," ")</f>
        <v> </v>
      </c>
      <c r="K731" s="67">
        <f ca="1" t="shared" si="529"/>
        <v>0</v>
      </c>
      <c r="L731" s="67" t="str">
        <f ca="1" t="shared" si="530"/>
        <v>1900 - WEEK 00</v>
      </c>
      <c r="M731" s="67" t="str">
        <f ca="1" t="shared" si="531"/>
        <v>1900 - MONTH 01</v>
      </c>
      <c r="N731" s="83" t="str">
        <f ca="1" t="shared" ref="N731:O731" si="751">IFERROR(AVERAGEIF(L:L,L731,$J:$J)," ")</f>
        <v> </v>
      </c>
      <c r="O731" s="83" t="str">
        <f ca="1" t="shared" si="751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2">
        <f ca="1" t="shared" si="526"/>
        <v>6</v>
      </c>
      <c r="F732" s="67" t="str">
        <f ca="1">IF(ISBLANK(A732)," ",INDIRECT(ADDRESS(1,5+MOD(ROW()-2,COUNTA('Form Responses 1'!$1:$1)-4),,TRUE,"Form Responses 1")))</f>
        <v>Wisma [Koridor ]</v>
      </c>
      <c r="G732" s="67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527"/>
        <v>Wisma</v>
      </c>
      <c r="I732" s="83" t="str">
        <f ca="1" t="shared" si="528"/>
        <v>CLEANING SERVICE</v>
      </c>
      <c r="J732" s="83" t="str">
        <f ca="1" t="array" ref="J732">IFERROR(INDEX(MASTER!B:B,MATCH(G732,MASTER!A:A,0))/100," ")</f>
        <v> </v>
      </c>
      <c r="K732" s="67">
        <f ca="1" t="shared" si="529"/>
        <v>0</v>
      </c>
      <c r="L732" s="67" t="str">
        <f ca="1" t="shared" si="530"/>
        <v>1900 - WEEK 00</v>
      </c>
      <c r="M732" s="67" t="str">
        <f ca="1" t="shared" si="531"/>
        <v>1900 - MONTH 01</v>
      </c>
      <c r="N732" s="83" t="str">
        <f ca="1" t="shared" ref="N732:O732" si="752">IFERROR(AVERAGEIF(L:L,L732,$J:$J)," ")</f>
        <v> </v>
      </c>
      <c r="O732" s="83" t="str">
        <f ca="1" t="shared" si="752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2">
        <f ca="1" t="shared" si="526"/>
        <v>6</v>
      </c>
      <c r="F733" s="67" t="str">
        <f ca="1">IF(ISBLANK(A733)," ",INDIRECT(ADDRESS(1,5+MOD(ROW()-2,COUNTA('Form Responses 1'!$1:$1)-4),,TRUE,"Form Responses 1")))</f>
        <v>Wisma [Ruang Rapat/Pendopo]</v>
      </c>
      <c r="G733" s="67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527"/>
        <v>Wisma</v>
      </c>
      <c r="I733" s="83" t="str">
        <f ca="1" t="shared" si="528"/>
        <v>CLEANING SERVICE</v>
      </c>
      <c r="J733" s="83" t="str">
        <f ca="1" t="array" ref="J733">IFERROR(INDEX(MASTER!B:B,MATCH(G733,MASTER!A:A,0))/100," ")</f>
        <v> </v>
      </c>
      <c r="K733" s="67">
        <f ca="1" t="shared" si="529"/>
        <v>0</v>
      </c>
      <c r="L733" s="67" t="str">
        <f ca="1" t="shared" si="530"/>
        <v>1900 - WEEK 00</v>
      </c>
      <c r="M733" s="67" t="str">
        <f ca="1" t="shared" si="531"/>
        <v>1900 - MONTH 01</v>
      </c>
      <c r="N733" s="83" t="str">
        <f ca="1" t="shared" ref="N733:O733" si="753">IFERROR(AVERAGEIF(L:L,L733,$J:$J)," ")</f>
        <v> </v>
      </c>
      <c r="O733" s="83" t="str">
        <f ca="1" t="shared" si="753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2">
        <f ca="1" t="shared" si="526"/>
        <v>6</v>
      </c>
      <c r="F734" s="67" t="str">
        <f ca="1">IF(ISBLANK(A734)," ",INDIRECT(ADDRESS(1,5+MOD(ROW()-2,COUNTA('Form Responses 1'!$1:$1)-4),,TRUE,"Form Responses 1")))</f>
        <v>Wisma [Gudang]</v>
      </c>
      <c r="G734" s="67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527"/>
        <v>Wisma</v>
      </c>
      <c r="I734" s="83" t="str">
        <f ca="1" t="shared" si="528"/>
        <v>CLEANING SERVICE</v>
      </c>
      <c r="J734" s="83" t="str">
        <f ca="1" t="array" ref="J734">IFERROR(INDEX(MASTER!B:B,MATCH(G734,MASTER!A:A,0))/100," ")</f>
        <v> </v>
      </c>
      <c r="K734" s="67">
        <f ca="1" t="shared" si="529"/>
        <v>0</v>
      </c>
      <c r="L734" s="67" t="str">
        <f ca="1" t="shared" si="530"/>
        <v>1900 - WEEK 00</v>
      </c>
      <c r="M734" s="67" t="str">
        <f ca="1" t="shared" si="531"/>
        <v>1900 - MONTH 01</v>
      </c>
      <c r="N734" s="83" t="str">
        <f ca="1" t="shared" ref="N734:O734" si="754">IFERROR(AVERAGEIF(L:L,L734,$J:$J)," ")</f>
        <v> </v>
      </c>
      <c r="O734" s="83" t="str">
        <f ca="1" t="shared" si="754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2">
        <f ca="1" t="shared" si="526"/>
        <v>6</v>
      </c>
      <c r="F735" s="67" t="str">
        <f ca="1">IF(ISBLANK(A735)," ",INDIRECT(ADDRESS(1,5+MOD(ROW()-2,COUNTA('Form Responses 1'!$1:$1)-4),,TRUE,"Form Responses 1")))</f>
        <v>Wisma [Ruang Genset]</v>
      </c>
      <c r="G735" s="67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527"/>
        <v>Wisma</v>
      </c>
      <c r="I735" s="83" t="str">
        <f ca="1" t="shared" si="528"/>
        <v>CLEANING SERVICE</v>
      </c>
      <c r="J735" s="83" t="str">
        <f ca="1" t="array" ref="J735">IFERROR(INDEX(MASTER!B:B,MATCH(G735,MASTER!A:A,0))/100," ")</f>
        <v> </v>
      </c>
      <c r="K735" s="67">
        <f ca="1" t="shared" si="529"/>
        <v>0</v>
      </c>
      <c r="L735" s="67" t="str">
        <f ca="1" t="shared" si="530"/>
        <v>1900 - WEEK 00</v>
      </c>
      <c r="M735" s="67" t="str">
        <f ca="1" t="shared" si="531"/>
        <v>1900 - MONTH 01</v>
      </c>
      <c r="N735" s="83" t="str">
        <f ca="1" t="shared" ref="N735:O735" si="755">IFERROR(AVERAGEIF(L:L,L735,$J:$J)," ")</f>
        <v> </v>
      </c>
      <c r="O735" s="83" t="str">
        <f ca="1" t="shared" si="755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2">
        <f ca="1" t="shared" si="526"/>
        <v>6</v>
      </c>
      <c r="F736" s="67" t="str">
        <f ca="1">IF(ISBLANK(A736)," ",INDIRECT(ADDRESS(1,5+MOD(ROW()-2,COUNTA('Form Responses 1'!$1:$1)-4),,TRUE,"Form Responses 1")))</f>
        <v>Wisma [Ruang Alat Meteorologi]</v>
      </c>
      <c r="G736" s="67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527"/>
        <v>Wisma</v>
      </c>
      <c r="I736" s="83" t="str">
        <f ca="1" t="shared" si="528"/>
        <v>CLEANING SERVICE</v>
      </c>
      <c r="J736" s="83" t="str">
        <f ca="1" t="array" ref="J736">IFERROR(INDEX(MASTER!B:B,MATCH(G736,MASTER!A:A,0))/100," ")</f>
        <v> </v>
      </c>
      <c r="K736" s="67">
        <f ca="1" t="shared" si="529"/>
        <v>0</v>
      </c>
      <c r="L736" s="67" t="str">
        <f ca="1" t="shared" si="530"/>
        <v>1900 - WEEK 00</v>
      </c>
      <c r="M736" s="67" t="str">
        <f ca="1" t="shared" si="531"/>
        <v>1900 - MONTH 01</v>
      </c>
      <c r="N736" s="83" t="str">
        <f ca="1" t="shared" ref="N736:O736" si="756">IFERROR(AVERAGEIF(L:L,L736,$J:$J)," ")</f>
        <v> </v>
      </c>
      <c r="O736" s="83" t="str">
        <f ca="1" t="shared" si="756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2">
        <f ca="1" t="shared" si="526"/>
        <v>6</v>
      </c>
      <c r="F737" s="67" t="str">
        <f ca="1">IF(ISBLANK(A737)," ",INDIRECT(ADDRESS(1,5+MOD(ROW()-2,COUNTA('Form Responses 1'!$1:$1)-4),,TRUE,"Form Responses 1")))</f>
        <v>Wisma [Ruang Kerja]</v>
      </c>
      <c r="G737" s="67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527"/>
        <v>Wisma</v>
      </c>
      <c r="I737" s="83" t="str">
        <f ca="1" t="shared" si="528"/>
        <v>CLEANING SERVICE</v>
      </c>
      <c r="J737" s="83" t="str">
        <f ca="1" t="array" ref="J737">IFERROR(INDEX(MASTER!B:B,MATCH(G737,MASTER!A:A,0))/100," ")</f>
        <v> </v>
      </c>
      <c r="K737" s="67">
        <f ca="1" t="shared" si="529"/>
        <v>0</v>
      </c>
      <c r="L737" s="67" t="str">
        <f ca="1" t="shared" si="530"/>
        <v>1900 - WEEK 00</v>
      </c>
      <c r="M737" s="67" t="str">
        <f ca="1" t="shared" si="531"/>
        <v>1900 - MONTH 01</v>
      </c>
      <c r="N737" s="83" t="str">
        <f ca="1" t="shared" ref="N737:O737" si="757">IFERROR(AVERAGEIF(L:L,L737,$J:$J)," ")</f>
        <v> </v>
      </c>
      <c r="O737" s="83" t="str">
        <f ca="1" t="shared" si="757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2">
        <f ca="1" t="shared" si="526"/>
        <v>6</v>
      </c>
      <c r="F738" s="67" t="str">
        <f ca="1">IF(ISBLANK(A738)," ",INDIRECT(ADDRESS(1,5+MOD(ROW()-2,COUNTA('Form Responses 1'!$1:$1)-4),,TRUE,"Form Responses 1")))</f>
        <v>Wisma [Pantry]</v>
      </c>
      <c r="G738" s="67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527"/>
        <v>Wisma</v>
      </c>
      <c r="I738" s="83" t="str">
        <f ca="1" t="shared" si="528"/>
        <v>CLEANING SERVICE</v>
      </c>
      <c r="J738" s="83" t="str">
        <f ca="1" t="array" ref="J738">IFERROR(INDEX(MASTER!B:B,MATCH(G738,MASTER!A:A,0))/100," ")</f>
        <v> </v>
      </c>
      <c r="K738" s="67">
        <f ca="1" t="shared" si="529"/>
        <v>0</v>
      </c>
      <c r="L738" s="67" t="str">
        <f ca="1" t="shared" si="530"/>
        <v>1900 - WEEK 00</v>
      </c>
      <c r="M738" s="67" t="str">
        <f ca="1" t="shared" si="531"/>
        <v>1900 - MONTH 01</v>
      </c>
      <c r="N738" s="83" t="str">
        <f ca="1" t="shared" ref="N738:O738" si="758">IFERROR(AVERAGEIF(L:L,L738,$J:$J)," ")</f>
        <v> </v>
      </c>
      <c r="O738" s="83" t="str">
        <f ca="1" t="shared" si="758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2">
        <f ca="1" t="shared" si="526"/>
        <v>6</v>
      </c>
      <c r="F739" s="67" t="str">
        <f ca="1">IF(ISBLANK(A739)," ",INDIRECT(ADDRESS(1,5+MOD(ROW()-2,COUNTA('Form Responses 1'!$1:$1)-4),,TRUE,"Form Responses 1")))</f>
        <v>Wisma [Musholla]</v>
      </c>
      <c r="G739" s="67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527"/>
        <v>Wisma</v>
      </c>
      <c r="I739" s="83" t="str">
        <f ca="1" t="shared" si="528"/>
        <v>CLEANING SERVICE</v>
      </c>
      <c r="J739" s="83" t="str">
        <f ca="1" t="array" ref="J739">IFERROR(INDEX(MASTER!B:B,MATCH(G739,MASTER!A:A,0))/100," ")</f>
        <v> </v>
      </c>
      <c r="K739" s="67">
        <f ca="1" t="shared" si="529"/>
        <v>0</v>
      </c>
      <c r="L739" s="67" t="str">
        <f ca="1" t="shared" si="530"/>
        <v>1900 - WEEK 00</v>
      </c>
      <c r="M739" s="67" t="str">
        <f ca="1" t="shared" si="531"/>
        <v>1900 - MONTH 01</v>
      </c>
      <c r="N739" s="83" t="str">
        <f ca="1" t="shared" ref="N739:O739" si="759">IFERROR(AVERAGEIF(L:L,L739,$J:$J)," ")</f>
        <v> </v>
      </c>
      <c r="O739" s="83" t="str">
        <f ca="1" t="shared" si="759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2">
        <f ca="1" t="shared" si="526"/>
        <v>6</v>
      </c>
      <c r="F740" s="67" t="str">
        <f ca="1">IF(ISBLANK(A740)," ",INDIRECT(ADDRESS(1,5+MOD(ROW()-2,COUNTA('Form Responses 1'!$1:$1)-4),,TRUE,"Form Responses 1")))</f>
        <v>Wisma [Toilet Pria / Wanita]</v>
      </c>
      <c r="G740" s="67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527"/>
        <v>Wisma</v>
      </c>
      <c r="I740" s="83" t="str">
        <f ca="1" t="shared" si="528"/>
        <v>CLEANING SERVICE</v>
      </c>
      <c r="J740" s="83" t="str">
        <f ca="1" t="array" ref="J740">IFERROR(INDEX(MASTER!B:B,MATCH(G740,MASTER!A:A,0))/100," ")</f>
        <v> </v>
      </c>
      <c r="K740" s="67">
        <f ca="1" t="shared" si="529"/>
        <v>0</v>
      </c>
      <c r="L740" s="67" t="str">
        <f ca="1" t="shared" si="530"/>
        <v>1900 - WEEK 00</v>
      </c>
      <c r="M740" s="67" t="str">
        <f ca="1" t="shared" si="531"/>
        <v>1900 - MONTH 01</v>
      </c>
      <c r="N740" s="83" t="str">
        <f ca="1" t="shared" ref="N740:O740" si="760">IFERROR(AVERAGEIF(L:L,L740,$J:$J)," ")</f>
        <v> </v>
      </c>
      <c r="O740" s="83" t="str">
        <f ca="1" t="shared" si="760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2">
        <f ca="1" t="shared" si="526"/>
        <v>6</v>
      </c>
      <c r="F741" s="67" t="str">
        <f ca="1">IF(ISBLANK(A741)," ",INDIRECT(ADDRESS(1,5+MOD(ROW()-2,COUNTA('Form Responses 1'!$1:$1)-4),,TRUE,"Form Responses 1")))</f>
        <v>Halaman Wisma [Taman ]</v>
      </c>
      <c r="G741" s="67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527"/>
        <v>Halaman Wisma</v>
      </c>
      <c r="I741" s="83" t="str">
        <f ca="1" t="shared" si="528"/>
        <v>CLEANING SERVICE</v>
      </c>
      <c r="J741" s="83" t="str">
        <f ca="1" t="array" ref="J741">IFERROR(INDEX(MASTER!B:B,MATCH(G741,MASTER!A:A,0))/100," ")</f>
        <v> </v>
      </c>
      <c r="K741" s="67">
        <f ca="1" t="shared" si="529"/>
        <v>0</v>
      </c>
      <c r="L741" s="67" t="str">
        <f ca="1" t="shared" si="530"/>
        <v>1900 - WEEK 00</v>
      </c>
      <c r="M741" s="67" t="str">
        <f ca="1" t="shared" si="531"/>
        <v>1900 - MONTH 01</v>
      </c>
      <c r="N741" s="83" t="str">
        <f ca="1" t="shared" ref="N741:O741" si="761">IFERROR(AVERAGEIF(L:L,L741,$J:$J)," ")</f>
        <v> </v>
      </c>
      <c r="O741" s="83" t="str">
        <f ca="1" t="shared" si="761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2">
        <f ca="1" t="shared" si="526"/>
        <v>6</v>
      </c>
      <c r="F742" s="67" t="str">
        <f ca="1">IF(ISBLANK(A742)," ",INDIRECT(ADDRESS(1,5+MOD(ROW()-2,COUNTA('Form Responses 1'!$1:$1)-4),,TRUE,"Form Responses 1")))</f>
        <v>Halaman Wisma [Pos Satpam]</v>
      </c>
      <c r="G742" s="67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527"/>
        <v>Halaman Wisma</v>
      </c>
      <c r="I742" s="83" t="str">
        <f ca="1" t="shared" si="528"/>
        <v>CLEANING SERVICE</v>
      </c>
      <c r="J742" s="83" t="str">
        <f ca="1" t="array" ref="J742">IFERROR(INDEX(MASTER!B:B,MATCH(G742,MASTER!A:A,0))/100," ")</f>
        <v> </v>
      </c>
      <c r="K742" s="67">
        <f ca="1" t="shared" si="529"/>
        <v>0</v>
      </c>
      <c r="L742" s="67" t="str">
        <f ca="1" t="shared" si="530"/>
        <v>1900 - WEEK 00</v>
      </c>
      <c r="M742" s="67" t="str">
        <f ca="1" t="shared" si="531"/>
        <v>1900 - MONTH 01</v>
      </c>
      <c r="N742" s="83" t="str">
        <f ca="1" t="shared" ref="N742:O742" si="762">IFERROR(AVERAGEIF(L:L,L742,$J:$J)," ")</f>
        <v> </v>
      </c>
      <c r="O742" s="83" t="str">
        <f ca="1" t="shared" si="762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2">
        <f ca="1" t="shared" si="526"/>
        <v>6</v>
      </c>
      <c r="F743" s="67" t="str">
        <f ca="1">IF(ISBLANK(A743)," ",INDIRECT(ADDRESS(1,5+MOD(ROW()-2,COUNTA('Form Responses 1'!$1:$1)-4),,TRUE,"Form Responses 1")))</f>
        <v>Halaman Wisma [Halaman Utama Depan]</v>
      </c>
      <c r="G743" s="67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527"/>
        <v>Halaman Wisma</v>
      </c>
      <c r="I743" s="83" t="str">
        <f ca="1" t="shared" si="528"/>
        <v>CLEANING SERVICE</v>
      </c>
      <c r="J743" s="83" t="str">
        <f ca="1" t="array" ref="J743">IFERROR(INDEX(MASTER!B:B,MATCH(G743,MASTER!A:A,0))/100," ")</f>
        <v> </v>
      </c>
      <c r="K743" s="67">
        <f ca="1" t="shared" si="529"/>
        <v>0</v>
      </c>
      <c r="L743" s="67" t="str">
        <f ca="1" t="shared" si="530"/>
        <v>1900 - WEEK 00</v>
      </c>
      <c r="M743" s="67" t="str">
        <f ca="1" t="shared" si="531"/>
        <v>1900 - MONTH 01</v>
      </c>
      <c r="N743" s="83" t="str">
        <f ca="1" t="shared" ref="N743:O743" si="763">IFERROR(AVERAGEIF(L:L,L743,$J:$J)," ")</f>
        <v> </v>
      </c>
      <c r="O743" s="83" t="str">
        <f ca="1" t="shared" si="763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2">
        <f ca="1" t="shared" si="526"/>
        <v>6</v>
      </c>
      <c r="F744" s="67" t="str">
        <f ca="1">IF(ISBLANK(A744)," ",INDIRECT(ADDRESS(1,5+MOD(ROW()-2,COUNTA('Form Responses 1'!$1:$1)-4),,TRUE,"Form Responses 1")))</f>
        <v>Halaman Wisma [Halaman Samping Dan Belakang]</v>
      </c>
      <c r="G744" s="67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527"/>
        <v>Halaman Wisma</v>
      </c>
      <c r="I744" s="83" t="str">
        <f ca="1" t="shared" si="528"/>
        <v>CLEANING SERVICE</v>
      </c>
      <c r="J744" s="83" t="str">
        <f ca="1" t="array" ref="J744">IFERROR(INDEX(MASTER!B:B,MATCH(G744,MASTER!A:A,0))/100," ")</f>
        <v> </v>
      </c>
      <c r="K744" s="67">
        <f ca="1" t="shared" si="529"/>
        <v>0</v>
      </c>
      <c r="L744" s="67" t="str">
        <f ca="1" t="shared" si="530"/>
        <v>1900 - WEEK 00</v>
      </c>
      <c r="M744" s="67" t="str">
        <f ca="1" t="shared" si="531"/>
        <v>1900 - MONTH 01</v>
      </c>
      <c r="N744" s="83" t="str">
        <f ca="1" t="shared" ref="N744:O744" si="764">IFERROR(AVERAGEIF(L:L,L744,$J:$J)," ")</f>
        <v> </v>
      </c>
      <c r="O744" s="83" t="str">
        <f ca="1" t="shared" si="764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2">
        <f ca="1" t="shared" si="526"/>
        <v>6</v>
      </c>
      <c r="F745" s="67" t="str">
        <f ca="1">IF(ISBLANK(A745)," ",INDIRECT(ADDRESS(1,5+MOD(ROW()-2,COUNTA('Form Responses 1'!$1:$1)-4),,TRUE,"Form Responses 1")))</f>
        <v>Halaman Wisma [Tps]</v>
      </c>
      <c r="G745" s="67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527"/>
        <v>Halaman Wisma</v>
      </c>
      <c r="I745" s="83" t="str">
        <f ca="1" t="shared" si="528"/>
        <v>CLEANING SERVICE</v>
      </c>
      <c r="J745" s="83" t="str">
        <f ca="1" t="array" ref="J745">IFERROR(INDEX(MASTER!B:B,MATCH(G745,MASTER!A:A,0))/100," ")</f>
        <v> </v>
      </c>
      <c r="K745" s="67">
        <f ca="1" t="shared" si="529"/>
        <v>0</v>
      </c>
      <c r="L745" s="67" t="str">
        <f ca="1" t="shared" si="530"/>
        <v>1900 - WEEK 00</v>
      </c>
      <c r="M745" s="67" t="str">
        <f ca="1" t="shared" si="531"/>
        <v>1900 - MONTH 01</v>
      </c>
      <c r="N745" s="83" t="str">
        <f ca="1" t="shared" ref="N745:O745" si="765">IFERROR(AVERAGEIF(L:L,L745,$J:$J)," ")</f>
        <v> </v>
      </c>
      <c r="O745" s="83" t="str">
        <f ca="1" t="shared" si="765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2">
        <f ca="1" t="shared" si="526"/>
        <v>6</v>
      </c>
      <c r="F746" s="67" t="str">
        <f ca="1">IF(ISBLANK(A746)," ",INDIRECT(ADDRESS(1,5+MOD(ROW()-2,COUNTA('Form Responses 1'!$1:$1)-4),,TRUE,"Form Responses 1")))</f>
        <v>Security [Security Functions]</v>
      </c>
      <c r="G746" s="67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527"/>
        <v>Security</v>
      </c>
      <c r="I746" s="83" t="str">
        <f ca="1" t="shared" si="528"/>
        <v>SECURITY SERVICE</v>
      </c>
      <c r="J746" s="83" t="str">
        <f ca="1" t="array" ref="J746">IFERROR(INDEX(MASTER!B:B,MATCH(G746,MASTER!A:A,0))/100," ")</f>
        <v> </v>
      </c>
      <c r="K746" s="67">
        <f ca="1" t="shared" si="529"/>
        <v>0</v>
      </c>
      <c r="L746" s="67" t="str">
        <f ca="1" t="shared" si="530"/>
        <v>1900 - WEEK 00</v>
      </c>
      <c r="M746" s="67" t="str">
        <f ca="1" t="shared" si="531"/>
        <v>1900 - MONTH 01</v>
      </c>
      <c r="N746" s="83" t="str">
        <f ca="1" t="shared" ref="N746:O746" si="766">IFERROR(AVERAGEIF(L:L,L746,$J:$J)," ")</f>
        <v> </v>
      </c>
      <c r="O746" s="83" t="str">
        <f ca="1" t="shared" si="766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2">
        <f ca="1" t="shared" si="526"/>
        <v>6</v>
      </c>
      <c r="F747" s="67" t="str">
        <f ca="1">IF(ISBLANK(A747)," ",INDIRECT(ADDRESS(1,5+MOD(ROW()-2,COUNTA('Form Responses 1'!$1:$1)-4),,TRUE,"Form Responses 1")))</f>
        <v>Lantai 1 [Pantry ]</v>
      </c>
      <c r="G747" s="67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527"/>
        <v>Lantai 1</v>
      </c>
      <c r="I747" s="83" t="str">
        <f ca="1" t="shared" si="528"/>
        <v>CLEANING SERVICE</v>
      </c>
      <c r="J747" s="83" t="str">
        <f ca="1" t="array" ref="J747">IFERROR(INDEX(MASTER!B:B,MATCH(G747,MASTER!A:A,0))/100," ")</f>
        <v> </v>
      </c>
      <c r="K747" s="67">
        <f ca="1" t="shared" si="529"/>
        <v>0</v>
      </c>
      <c r="L747" s="67" t="str">
        <f ca="1" t="shared" si="530"/>
        <v>1900 - WEEK 00</v>
      </c>
      <c r="M747" s="67" t="str">
        <f ca="1" t="shared" si="531"/>
        <v>1900 - MONTH 01</v>
      </c>
      <c r="N747" s="83" t="str">
        <f ca="1" t="shared" ref="N747:O747" si="767">IFERROR(AVERAGEIF(L:L,L747,$J:$J)," ")</f>
        <v> </v>
      </c>
      <c r="O747" s="83" t="str">
        <f ca="1" t="shared" si="767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2">
        <f ca="1" t="shared" si="526"/>
        <v>6</v>
      </c>
      <c r="F748" s="67" t="str">
        <f ca="1">IF(ISBLANK(A748)," ",INDIRECT(ADDRESS(1,5+MOD(ROW()-2,COUNTA('Form Responses 1'!$1:$1)-4),,TRUE,"Form Responses 1")))</f>
        <v>Lantai 1 [Kamar Depan]</v>
      </c>
      <c r="G748" s="67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527"/>
        <v>Lantai 1</v>
      </c>
      <c r="I748" s="83" t="str">
        <f ca="1" t="shared" si="528"/>
        <v>CLEANING SERVICE</v>
      </c>
      <c r="J748" s="83" t="str">
        <f ca="1" t="array" ref="J748">IFERROR(INDEX(MASTER!B:B,MATCH(G748,MASTER!A:A,0))/100," ")</f>
        <v> </v>
      </c>
      <c r="K748" s="67">
        <f ca="1" t="shared" si="529"/>
        <v>0</v>
      </c>
      <c r="L748" s="67" t="str">
        <f ca="1" t="shared" si="530"/>
        <v>1900 - WEEK 00</v>
      </c>
      <c r="M748" s="67" t="str">
        <f ca="1" t="shared" si="531"/>
        <v>1900 - MONTH 01</v>
      </c>
      <c r="N748" s="83" t="str">
        <f ca="1" t="shared" ref="N748:O748" si="768">IFERROR(AVERAGEIF(L:L,L748,$J:$J)," ")</f>
        <v> </v>
      </c>
      <c r="O748" s="83" t="str">
        <f ca="1" t="shared" si="768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2">
        <f ca="1" t="shared" si="526"/>
        <v>6</v>
      </c>
      <c r="F749" s="67" t="str">
        <f ca="1">IF(ISBLANK(A749)," ",INDIRECT(ADDRESS(1,5+MOD(ROW()-2,COUNTA('Form Responses 1'!$1:$1)-4),,TRUE,"Form Responses 1")))</f>
        <v>Lantai 1 [Kamar Belakang]</v>
      </c>
      <c r="G749" s="67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527"/>
        <v>Lantai 1</v>
      </c>
      <c r="I749" s="83" t="str">
        <f ca="1" t="shared" si="528"/>
        <v>CLEANING SERVICE</v>
      </c>
      <c r="J749" s="83" t="str">
        <f ca="1" t="array" ref="J749">IFERROR(INDEX(MASTER!B:B,MATCH(G749,MASTER!A:A,0))/100," ")</f>
        <v> </v>
      </c>
      <c r="K749" s="67">
        <f ca="1" t="shared" si="529"/>
        <v>0</v>
      </c>
      <c r="L749" s="67" t="str">
        <f ca="1" t="shared" si="530"/>
        <v>1900 - WEEK 00</v>
      </c>
      <c r="M749" s="67" t="str">
        <f ca="1" t="shared" si="531"/>
        <v>1900 - MONTH 01</v>
      </c>
      <c r="N749" s="83" t="str">
        <f ca="1" t="shared" ref="N749:O749" si="769">IFERROR(AVERAGEIF(L:L,L749,$J:$J)," ")</f>
        <v> </v>
      </c>
      <c r="O749" s="83" t="str">
        <f ca="1" t="shared" si="769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2">
        <f ca="1" t="shared" si="526"/>
        <v>6</v>
      </c>
      <c r="F750" s="67" t="str">
        <f ca="1">IF(ISBLANK(A750)," ",INDIRECT(ADDRESS(1,5+MOD(ROW()-2,COUNTA('Form Responses 1'!$1:$1)-4),,TRUE,"Form Responses 1")))</f>
        <v>Lantai 1 [Ruang Tamu]</v>
      </c>
      <c r="G750" s="67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527"/>
        <v>Lantai 1</v>
      </c>
      <c r="I750" s="83" t="str">
        <f ca="1" t="shared" si="528"/>
        <v>CLEANING SERVICE</v>
      </c>
      <c r="J750" s="83" t="str">
        <f ca="1" t="array" ref="J750">IFERROR(INDEX(MASTER!B:B,MATCH(G750,MASTER!A:A,0))/100," ")</f>
        <v> </v>
      </c>
      <c r="K750" s="67">
        <f ca="1" t="shared" si="529"/>
        <v>0</v>
      </c>
      <c r="L750" s="67" t="str">
        <f ca="1" t="shared" si="530"/>
        <v>1900 - WEEK 00</v>
      </c>
      <c r="M750" s="67" t="str">
        <f ca="1" t="shared" si="531"/>
        <v>1900 - MONTH 01</v>
      </c>
      <c r="N750" s="83" t="str">
        <f ca="1" t="shared" ref="N750:O750" si="770">IFERROR(AVERAGEIF(L:L,L750,$J:$J)," ")</f>
        <v> </v>
      </c>
      <c r="O750" s="83" t="str">
        <f ca="1" t="shared" si="770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2">
        <f ca="1" t="shared" si="526"/>
        <v>6</v>
      </c>
      <c r="F751" s="67" t="str">
        <f ca="1">IF(ISBLANK(A751)," ",INDIRECT(ADDRESS(1,5+MOD(ROW()-2,COUNTA('Form Responses 1'!$1:$1)-4),,TRUE,"Form Responses 1")))</f>
        <v>Lantai 1 [Toilet Pria / Wanita]</v>
      </c>
      <c r="G751" s="67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527"/>
        <v>Lantai 1</v>
      </c>
      <c r="I751" s="83" t="str">
        <f ca="1" t="shared" si="528"/>
        <v>CLEANING SERVICE</v>
      </c>
      <c r="J751" s="83" t="str">
        <f ca="1" t="array" ref="J751">IFERROR(INDEX(MASTER!B:B,MATCH(G751,MASTER!A:A,0))/100," ")</f>
        <v> </v>
      </c>
      <c r="K751" s="67">
        <f ca="1" t="shared" si="529"/>
        <v>0</v>
      </c>
      <c r="L751" s="67" t="str">
        <f ca="1" t="shared" si="530"/>
        <v>1900 - WEEK 00</v>
      </c>
      <c r="M751" s="67" t="str">
        <f ca="1" t="shared" si="531"/>
        <v>1900 - MONTH 01</v>
      </c>
      <c r="N751" s="83" t="str">
        <f ca="1" t="shared" ref="N751:O751" si="771">IFERROR(AVERAGEIF(L:L,L751,$J:$J)," ")</f>
        <v> </v>
      </c>
      <c r="O751" s="83" t="str">
        <f ca="1" t="shared" si="771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2">
        <f ca="1" t="shared" si="526"/>
        <v>6</v>
      </c>
      <c r="F752" s="67" t="str">
        <f ca="1">IF(ISBLANK(A752)," ",INDIRECT(ADDRESS(1,5+MOD(ROW()-2,COUNTA('Form Responses 1'!$1:$1)-4),,TRUE,"Form Responses 1")))</f>
        <v>Halaman [Taman ]</v>
      </c>
      <c r="G752" s="67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527"/>
        <v>Halaman</v>
      </c>
      <c r="I752" s="83" t="str">
        <f ca="1" t="shared" si="528"/>
        <v>CLEANING SERVICE</v>
      </c>
      <c r="J752" s="83" t="str">
        <f ca="1" t="array" ref="J752">IFERROR(INDEX(MASTER!B:B,MATCH(G752,MASTER!A:A,0))/100," ")</f>
        <v> </v>
      </c>
      <c r="K752" s="67">
        <f ca="1" t="shared" si="529"/>
        <v>0</v>
      </c>
      <c r="L752" s="67" t="str">
        <f ca="1" t="shared" si="530"/>
        <v>1900 - WEEK 00</v>
      </c>
      <c r="M752" s="67" t="str">
        <f ca="1" t="shared" si="531"/>
        <v>1900 - MONTH 01</v>
      </c>
      <c r="N752" s="83" t="str">
        <f ca="1" t="shared" ref="N752:O752" si="772">IFERROR(AVERAGEIF(L:L,L752,$J:$J)," ")</f>
        <v> </v>
      </c>
      <c r="O752" s="83" t="str">
        <f ca="1" t="shared" si="772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2">
        <f ca="1" t="shared" si="526"/>
        <v>6</v>
      </c>
      <c r="F753" s="67" t="str">
        <f ca="1">IF(ISBLANK(A753)," ",INDIRECT(ADDRESS(1,5+MOD(ROW()-2,COUNTA('Form Responses 1'!$1:$1)-4),,TRUE,"Form Responses 1")))</f>
        <v>Halaman [Halaman Utama Depan]</v>
      </c>
      <c r="G753" s="67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527"/>
        <v>Halaman</v>
      </c>
      <c r="I753" s="83" t="str">
        <f ca="1" t="shared" si="528"/>
        <v>CLEANING SERVICE</v>
      </c>
      <c r="J753" s="83" t="str">
        <f ca="1" t="array" ref="J753">IFERROR(INDEX(MASTER!B:B,MATCH(G753,MASTER!A:A,0))/100," ")</f>
        <v> </v>
      </c>
      <c r="K753" s="67">
        <f ca="1" t="shared" si="529"/>
        <v>0</v>
      </c>
      <c r="L753" s="67" t="str">
        <f ca="1" t="shared" si="530"/>
        <v>1900 - WEEK 00</v>
      </c>
      <c r="M753" s="67" t="str">
        <f ca="1" t="shared" si="531"/>
        <v>1900 - MONTH 01</v>
      </c>
      <c r="N753" s="83" t="str">
        <f ca="1" t="shared" ref="N753:O753" si="773">IFERROR(AVERAGEIF(L:L,L753,$J:$J)," ")</f>
        <v> </v>
      </c>
      <c r="O753" s="83" t="str">
        <f ca="1" t="shared" si="773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2">
        <f ca="1" t="shared" si="526"/>
        <v>6</v>
      </c>
      <c r="F754" s="67" t="str">
        <f ca="1">IF(ISBLANK(A754)," ",INDIRECT(ADDRESS(1,5+MOD(ROW()-2,COUNTA('Form Responses 1'!$1:$1)-4),,TRUE,"Form Responses 1")))</f>
        <v>Halaman [Halaman Samping Dan Belakang]</v>
      </c>
      <c r="G754" s="67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527"/>
        <v>Halaman</v>
      </c>
      <c r="I754" s="83" t="str">
        <f ca="1" t="shared" si="528"/>
        <v>CLEANING SERVICE</v>
      </c>
      <c r="J754" s="83" t="str">
        <f ca="1" t="array" ref="J754">IFERROR(INDEX(MASTER!B:B,MATCH(G754,MASTER!A:A,0))/100," ")</f>
        <v> </v>
      </c>
      <c r="K754" s="67">
        <f ca="1" t="shared" si="529"/>
        <v>0</v>
      </c>
      <c r="L754" s="67" t="str">
        <f ca="1" t="shared" si="530"/>
        <v>1900 - WEEK 00</v>
      </c>
      <c r="M754" s="67" t="str">
        <f ca="1" t="shared" si="531"/>
        <v>1900 - MONTH 01</v>
      </c>
      <c r="N754" s="83" t="str">
        <f ca="1" t="shared" ref="N754:O754" si="774">IFERROR(AVERAGEIF(L:L,L754,$J:$J)," ")</f>
        <v> </v>
      </c>
      <c r="O754" s="83" t="str">
        <f ca="1" t="shared" si="774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2">
        <f ca="1" t="shared" si="526"/>
        <v>6</v>
      </c>
      <c r="F755" s="67" t="str">
        <f ca="1">IF(ISBLANK(A755)," ",INDIRECT(ADDRESS(1,5+MOD(ROW()-2,COUNTA('Form Responses 1'!$1:$1)-4),,TRUE,"Form Responses 1")))</f>
        <v>Halaman [Tps]</v>
      </c>
      <c r="G755" s="67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527"/>
        <v>Halaman</v>
      </c>
      <c r="I755" s="83" t="str">
        <f ca="1" t="shared" si="528"/>
        <v>CLEANING SERVICE</v>
      </c>
      <c r="J755" s="83" t="str">
        <f ca="1" t="array" ref="J755">IFERROR(INDEX(MASTER!B:B,MATCH(G755,MASTER!A:A,0))/100," ")</f>
        <v> </v>
      </c>
      <c r="K755" s="67">
        <f ca="1" t="shared" si="529"/>
        <v>0</v>
      </c>
      <c r="L755" s="67" t="str">
        <f ca="1" t="shared" si="530"/>
        <v>1900 - WEEK 00</v>
      </c>
      <c r="M755" s="67" t="str">
        <f ca="1" t="shared" si="531"/>
        <v>1900 - MONTH 01</v>
      </c>
      <c r="N755" s="83" t="str">
        <f ca="1" t="shared" ref="N755:O755" si="775">IFERROR(AVERAGEIF(L:L,L755,$J:$J)," ")</f>
        <v> </v>
      </c>
      <c r="O755" s="83" t="str">
        <f ca="1" t="shared" si="775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2">
        <f ca="1" t="shared" si="526"/>
        <v>6</v>
      </c>
      <c r="F756" s="67" t="str">
        <f ca="1">IF(ISBLANK(A756)," ",INDIRECT(ADDRESS(1,5+MOD(ROW()-2,COUNTA('Form Responses 1'!$1:$1)-4),,TRUE,"Form Responses 1")))</f>
        <v>Wisma [Koridor ]</v>
      </c>
      <c r="G756" s="67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527"/>
        <v>Wisma</v>
      </c>
      <c r="I756" s="83" t="str">
        <f ca="1" t="shared" si="528"/>
        <v>CLEANING SERVICE</v>
      </c>
      <c r="J756" s="83" t="str">
        <f ca="1" t="array" ref="J756">IFERROR(INDEX(MASTER!B:B,MATCH(G756,MASTER!A:A,0))/100," ")</f>
        <v> </v>
      </c>
      <c r="K756" s="67">
        <f ca="1" t="shared" si="529"/>
        <v>0</v>
      </c>
      <c r="L756" s="67" t="str">
        <f ca="1" t="shared" si="530"/>
        <v>1900 - WEEK 00</v>
      </c>
      <c r="M756" s="67" t="str">
        <f ca="1" t="shared" si="531"/>
        <v>1900 - MONTH 01</v>
      </c>
      <c r="N756" s="83" t="str">
        <f ca="1" t="shared" ref="N756:O756" si="776">IFERROR(AVERAGEIF(L:L,L756,$J:$J)," ")</f>
        <v> </v>
      </c>
      <c r="O756" s="83" t="str">
        <f ca="1" t="shared" si="776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2">
        <f ca="1" t="shared" si="526"/>
        <v>6</v>
      </c>
      <c r="F757" s="67" t="str">
        <f ca="1">IF(ISBLANK(A757)," ",INDIRECT(ADDRESS(1,5+MOD(ROW()-2,COUNTA('Form Responses 1'!$1:$1)-4),,TRUE,"Form Responses 1")))</f>
        <v>Wisma [Ruang Rapat/Pendopo]</v>
      </c>
      <c r="G757" s="67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527"/>
        <v>Wisma</v>
      </c>
      <c r="I757" s="83" t="str">
        <f ca="1" t="shared" si="528"/>
        <v>CLEANING SERVICE</v>
      </c>
      <c r="J757" s="83" t="str">
        <f ca="1" t="array" ref="J757">IFERROR(INDEX(MASTER!B:B,MATCH(G757,MASTER!A:A,0))/100," ")</f>
        <v> </v>
      </c>
      <c r="K757" s="67">
        <f ca="1" t="shared" si="529"/>
        <v>0</v>
      </c>
      <c r="L757" s="67" t="str">
        <f ca="1" t="shared" si="530"/>
        <v>1900 - WEEK 00</v>
      </c>
      <c r="M757" s="67" t="str">
        <f ca="1" t="shared" si="531"/>
        <v>1900 - MONTH 01</v>
      </c>
      <c r="N757" s="83" t="str">
        <f ca="1" t="shared" ref="N757:O757" si="777">IFERROR(AVERAGEIF(L:L,L757,$J:$J)," ")</f>
        <v> </v>
      </c>
      <c r="O757" s="83" t="str">
        <f ca="1" t="shared" si="777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2">
        <f ca="1" t="shared" si="526"/>
        <v>6</v>
      </c>
      <c r="F758" s="67" t="str">
        <f ca="1">IF(ISBLANK(A758)," ",INDIRECT(ADDRESS(1,5+MOD(ROW()-2,COUNTA('Form Responses 1'!$1:$1)-4),,TRUE,"Form Responses 1")))</f>
        <v>Wisma [Gudang]</v>
      </c>
      <c r="G758" s="67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527"/>
        <v>Wisma</v>
      </c>
      <c r="I758" s="83" t="str">
        <f ca="1" t="shared" si="528"/>
        <v>CLEANING SERVICE</v>
      </c>
      <c r="J758" s="83" t="str">
        <f ca="1" t="array" ref="J758">IFERROR(INDEX(MASTER!B:B,MATCH(G758,MASTER!A:A,0))/100," ")</f>
        <v> </v>
      </c>
      <c r="K758" s="67">
        <f ca="1" t="shared" si="529"/>
        <v>0</v>
      </c>
      <c r="L758" s="67" t="str">
        <f ca="1" t="shared" si="530"/>
        <v>1900 - WEEK 00</v>
      </c>
      <c r="M758" s="67" t="str">
        <f ca="1" t="shared" si="531"/>
        <v>1900 - MONTH 01</v>
      </c>
      <c r="N758" s="83" t="str">
        <f ca="1" t="shared" ref="N758:O758" si="778">IFERROR(AVERAGEIF(L:L,L758,$J:$J)," ")</f>
        <v> </v>
      </c>
      <c r="O758" s="83" t="str">
        <f ca="1" t="shared" si="778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2">
        <f ca="1" t="shared" si="526"/>
        <v>6</v>
      </c>
      <c r="F759" s="67" t="str">
        <f ca="1">IF(ISBLANK(A759)," ",INDIRECT(ADDRESS(1,5+MOD(ROW()-2,COUNTA('Form Responses 1'!$1:$1)-4),,TRUE,"Form Responses 1")))</f>
        <v>Wisma [Ruang Genset]</v>
      </c>
      <c r="G759" s="67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527"/>
        <v>Wisma</v>
      </c>
      <c r="I759" s="83" t="str">
        <f ca="1" t="shared" si="528"/>
        <v>CLEANING SERVICE</v>
      </c>
      <c r="J759" s="83" t="str">
        <f ca="1" t="array" ref="J759">IFERROR(INDEX(MASTER!B:B,MATCH(G759,MASTER!A:A,0))/100," ")</f>
        <v> </v>
      </c>
      <c r="K759" s="67">
        <f ca="1" t="shared" si="529"/>
        <v>0</v>
      </c>
      <c r="L759" s="67" t="str">
        <f ca="1" t="shared" si="530"/>
        <v>1900 - WEEK 00</v>
      </c>
      <c r="M759" s="67" t="str">
        <f ca="1" t="shared" si="531"/>
        <v>1900 - MONTH 01</v>
      </c>
      <c r="N759" s="83" t="str">
        <f ca="1" t="shared" ref="N759:O759" si="779">IFERROR(AVERAGEIF(L:L,L759,$J:$J)," ")</f>
        <v> </v>
      </c>
      <c r="O759" s="83" t="str">
        <f ca="1" t="shared" si="779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2">
        <f ca="1" t="shared" si="526"/>
        <v>6</v>
      </c>
      <c r="F760" s="67" t="str">
        <f ca="1">IF(ISBLANK(A760)," ",INDIRECT(ADDRESS(1,5+MOD(ROW()-2,COUNTA('Form Responses 1'!$1:$1)-4),,TRUE,"Form Responses 1")))</f>
        <v>Wisma [Ruang Alat Meteorologi]</v>
      </c>
      <c r="G760" s="67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527"/>
        <v>Wisma</v>
      </c>
      <c r="I760" s="83" t="str">
        <f ca="1" t="shared" si="528"/>
        <v>CLEANING SERVICE</v>
      </c>
      <c r="J760" s="83" t="str">
        <f ca="1" t="array" ref="J760">IFERROR(INDEX(MASTER!B:B,MATCH(G760,MASTER!A:A,0))/100," ")</f>
        <v> </v>
      </c>
      <c r="K760" s="67">
        <f ca="1" t="shared" si="529"/>
        <v>0</v>
      </c>
      <c r="L760" s="67" t="str">
        <f ca="1" t="shared" si="530"/>
        <v>1900 - WEEK 00</v>
      </c>
      <c r="M760" s="67" t="str">
        <f ca="1" t="shared" si="531"/>
        <v>1900 - MONTH 01</v>
      </c>
      <c r="N760" s="83" t="str">
        <f ca="1" t="shared" ref="N760:O760" si="780">IFERROR(AVERAGEIF(L:L,L760,$J:$J)," ")</f>
        <v> </v>
      </c>
      <c r="O760" s="83" t="str">
        <f ca="1" t="shared" si="780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2">
        <f ca="1" t="shared" si="526"/>
        <v>6</v>
      </c>
      <c r="F761" s="67" t="str">
        <f ca="1">IF(ISBLANK(A761)," ",INDIRECT(ADDRESS(1,5+MOD(ROW()-2,COUNTA('Form Responses 1'!$1:$1)-4),,TRUE,"Form Responses 1")))</f>
        <v>Wisma [Ruang Kerja]</v>
      </c>
      <c r="G761" s="67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527"/>
        <v>Wisma</v>
      </c>
      <c r="I761" s="83" t="str">
        <f ca="1" t="shared" si="528"/>
        <v>CLEANING SERVICE</v>
      </c>
      <c r="J761" s="83" t="str">
        <f ca="1" t="array" ref="J761">IFERROR(INDEX(MASTER!B:B,MATCH(G761,MASTER!A:A,0))/100," ")</f>
        <v> </v>
      </c>
      <c r="K761" s="67">
        <f ca="1" t="shared" si="529"/>
        <v>0</v>
      </c>
      <c r="L761" s="67" t="str">
        <f ca="1" t="shared" si="530"/>
        <v>1900 - WEEK 00</v>
      </c>
      <c r="M761" s="67" t="str">
        <f ca="1" t="shared" si="531"/>
        <v>1900 - MONTH 01</v>
      </c>
      <c r="N761" s="83" t="str">
        <f ca="1" t="shared" ref="N761:O761" si="781">IFERROR(AVERAGEIF(L:L,L761,$J:$J)," ")</f>
        <v> </v>
      </c>
      <c r="O761" s="83" t="str">
        <f ca="1" t="shared" si="781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2">
        <f ca="1" t="shared" si="526"/>
        <v>6</v>
      </c>
      <c r="F762" s="67" t="str">
        <f ca="1">IF(ISBLANK(A762)," ",INDIRECT(ADDRESS(1,5+MOD(ROW()-2,COUNTA('Form Responses 1'!$1:$1)-4),,TRUE,"Form Responses 1")))</f>
        <v>Wisma [Pantry]</v>
      </c>
      <c r="G762" s="67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527"/>
        <v>Wisma</v>
      </c>
      <c r="I762" s="83" t="str">
        <f ca="1" t="shared" si="528"/>
        <v>CLEANING SERVICE</v>
      </c>
      <c r="J762" s="83" t="str">
        <f ca="1" t="array" ref="J762">IFERROR(INDEX(MASTER!B:B,MATCH(G762,MASTER!A:A,0))/100," ")</f>
        <v> </v>
      </c>
      <c r="K762" s="67">
        <f ca="1" t="shared" si="529"/>
        <v>0</v>
      </c>
      <c r="L762" s="67" t="str">
        <f ca="1" t="shared" si="530"/>
        <v>1900 - WEEK 00</v>
      </c>
      <c r="M762" s="67" t="str">
        <f ca="1" t="shared" si="531"/>
        <v>1900 - MONTH 01</v>
      </c>
      <c r="N762" s="83" t="str">
        <f ca="1" t="shared" ref="N762:O762" si="782">IFERROR(AVERAGEIF(L:L,L762,$J:$J)," ")</f>
        <v> </v>
      </c>
      <c r="O762" s="83" t="str">
        <f ca="1" t="shared" si="782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2">
        <f ca="1" t="shared" si="526"/>
        <v>6</v>
      </c>
      <c r="F763" s="67" t="str">
        <f ca="1">IF(ISBLANK(A763)," ",INDIRECT(ADDRESS(1,5+MOD(ROW()-2,COUNTA('Form Responses 1'!$1:$1)-4),,TRUE,"Form Responses 1")))</f>
        <v>Wisma [Musholla]</v>
      </c>
      <c r="G763" s="67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527"/>
        <v>Wisma</v>
      </c>
      <c r="I763" s="83" t="str">
        <f ca="1" t="shared" si="528"/>
        <v>CLEANING SERVICE</v>
      </c>
      <c r="J763" s="83" t="str">
        <f ca="1" t="array" ref="J763">IFERROR(INDEX(MASTER!B:B,MATCH(G763,MASTER!A:A,0))/100," ")</f>
        <v> </v>
      </c>
      <c r="K763" s="67">
        <f ca="1" t="shared" si="529"/>
        <v>0</v>
      </c>
      <c r="L763" s="67" t="str">
        <f ca="1" t="shared" si="530"/>
        <v>1900 - WEEK 00</v>
      </c>
      <c r="M763" s="67" t="str">
        <f ca="1" t="shared" si="531"/>
        <v>1900 - MONTH 01</v>
      </c>
      <c r="N763" s="83" t="str">
        <f ca="1" t="shared" ref="N763:O763" si="783">IFERROR(AVERAGEIF(L:L,L763,$J:$J)," ")</f>
        <v> </v>
      </c>
      <c r="O763" s="83" t="str">
        <f ca="1" t="shared" si="783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2">
        <f ca="1" t="shared" si="526"/>
        <v>6</v>
      </c>
      <c r="F764" s="67" t="str">
        <f ca="1">IF(ISBLANK(A764)," ",INDIRECT(ADDRESS(1,5+MOD(ROW()-2,COUNTA('Form Responses 1'!$1:$1)-4),,TRUE,"Form Responses 1")))</f>
        <v>Wisma [Toilet Pria / Wanita]</v>
      </c>
      <c r="G764" s="67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527"/>
        <v>Wisma</v>
      </c>
      <c r="I764" s="83" t="str">
        <f ca="1" t="shared" si="528"/>
        <v>CLEANING SERVICE</v>
      </c>
      <c r="J764" s="83" t="str">
        <f ca="1" t="array" ref="J764">IFERROR(INDEX(MASTER!B:B,MATCH(G764,MASTER!A:A,0))/100," ")</f>
        <v> </v>
      </c>
      <c r="K764" s="67">
        <f ca="1" t="shared" si="529"/>
        <v>0</v>
      </c>
      <c r="L764" s="67" t="str">
        <f ca="1" t="shared" si="530"/>
        <v>1900 - WEEK 00</v>
      </c>
      <c r="M764" s="67" t="str">
        <f ca="1" t="shared" si="531"/>
        <v>1900 - MONTH 01</v>
      </c>
      <c r="N764" s="83" t="str">
        <f ca="1" t="shared" ref="N764:O764" si="784">IFERROR(AVERAGEIF(L:L,L764,$J:$J)," ")</f>
        <v> </v>
      </c>
      <c r="O764" s="83" t="str">
        <f ca="1" t="shared" si="784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2">
        <f ca="1" t="shared" si="526"/>
        <v>6</v>
      </c>
      <c r="F765" s="67" t="str">
        <f ca="1">IF(ISBLANK(A765)," ",INDIRECT(ADDRESS(1,5+MOD(ROW()-2,COUNTA('Form Responses 1'!$1:$1)-4),,TRUE,"Form Responses 1")))</f>
        <v>Halaman Wisma [Taman ]</v>
      </c>
      <c r="G765" s="67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527"/>
        <v>Halaman Wisma</v>
      </c>
      <c r="I765" s="83" t="str">
        <f ca="1" t="shared" si="528"/>
        <v>CLEANING SERVICE</v>
      </c>
      <c r="J765" s="83" t="str">
        <f ca="1" t="array" ref="J765">IFERROR(INDEX(MASTER!B:B,MATCH(G765,MASTER!A:A,0))/100," ")</f>
        <v> </v>
      </c>
      <c r="K765" s="67">
        <f ca="1" t="shared" si="529"/>
        <v>0</v>
      </c>
      <c r="L765" s="67" t="str">
        <f ca="1" t="shared" si="530"/>
        <v>1900 - WEEK 00</v>
      </c>
      <c r="M765" s="67" t="str">
        <f ca="1" t="shared" si="531"/>
        <v>1900 - MONTH 01</v>
      </c>
      <c r="N765" s="83" t="str">
        <f ca="1" t="shared" ref="N765:O765" si="785">IFERROR(AVERAGEIF(L:L,L765,$J:$J)," ")</f>
        <v> </v>
      </c>
      <c r="O765" s="83" t="str">
        <f ca="1" t="shared" si="785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2">
        <f ca="1" t="shared" si="526"/>
        <v>6</v>
      </c>
      <c r="F766" s="67" t="str">
        <f ca="1">IF(ISBLANK(A766)," ",INDIRECT(ADDRESS(1,5+MOD(ROW()-2,COUNTA('Form Responses 1'!$1:$1)-4),,TRUE,"Form Responses 1")))</f>
        <v>Halaman Wisma [Pos Satpam]</v>
      </c>
      <c r="G766" s="67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527"/>
        <v>Halaman Wisma</v>
      </c>
      <c r="I766" s="83" t="str">
        <f ca="1" t="shared" si="528"/>
        <v>CLEANING SERVICE</v>
      </c>
      <c r="J766" s="83" t="str">
        <f ca="1" t="array" ref="J766">IFERROR(INDEX(MASTER!B:B,MATCH(G766,MASTER!A:A,0))/100," ")</f>
        <v> </v>
      </c>
      <c r="K766" s="67">
        <f ca="1" t="shared" si="529"/>
        <v>0</v>
      </c>
      <c r="L766" s="67" t="str">
        <f ca="1" t="shared" si="530"/>
        <v>1900 - WEEK 00</v>
      </c>
      <c r="M766" s="67" t="str">
        <f ca="1" t="shared" si="531"/>
        <v>1900 - MONTH 01</v>
      </c>
      <c r="N766" s="83" t="str">
        <f ca="1" t="shared" ref="N766:O766" si="786">IFERROR(AVERAGEIF(L:L,L766,$J:$J)," ")</f>
        <v> </v>
      </c>
      <c r="O766" s="83" t="str">
        <f ca="1" t="shared" si="786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2">
        <f ca="1" t="shared" ref="E767:E1000" si="787">IF(ISBLANK(D767)," ",WEEKDAY(D767,2))</f>
        <v>6</v>
      </c>
      <c r="F767" s="67" t="str">
        <f ca="1">IF(ISBLANK(A767)," ",INDIRECT(ADDRESS(1,5+MOD(ROW()-2,COUNTA('Form Responses 1'!$1:$1)-4),,TRUE,"Form Responses 1")))</f>
        <v>Halaman Wisma [Halaman Utama Depan]</v>
      </c>
      <c r="G767" s="67" t="e">
        <f ca="1">IF(ISBLANK(A767)," ",INDIRECT(ADDRESS(MATCH(A767,'Form Responses 1'!A:A,0),5+MOD(ROW()-2,COUNTA('Form Responses 1'!$1:$1)-4),,TRUE,"Form Responses 1")))</f>
        <v>#N/A</v>
      </c>
      <c r="H767" s="83" t="str">
        <f ca="1" t="shared" ref="H767:H1000" si="788">IFERROR(LEFT(F767,FIND("[",F767)-2)," ")</f>
        <v>Halaman Wisma</v>
      </c>
      <c r="I767" s="83" t="str">
        <f ca="1" t="shared" ref="I767:I1000" si="789">IF(H767=" "," ",IF(UPPER(H767)="SECURITY","SECURITY SERVICE",IF(UPPER(H767)="DRIVER","LABOR SERVICE","CLEANING SERVICE")))</f>
        <v>CLEANING SERVICE</v>
      </c>
      <c r="J767" s="83" t="str">
        <f ca="1" t="array" ref="J767">IFERROR(INDEX(MASTER!B:B,MATCH(G767,MASTER!A:A,0))/100," ")</f>
        <v> </v>
      </c>
      <c r="K767" s="67">
        <f ca="1" t="shared" ref="K767:K1000" si="790">IF(ISBLANK(D767)," ",WEEKNUM(D767))</f>
        <v>0</v>
      </c>
      <c r="L767" s="67" t="str">
        <f ca="1" t="shared" ref="L767:L1000" si="791">IF(ISBLANK(A767)," ",CONCATENATE(TEXT($D767,"YYY")," - WEEK ",TEXT(WEEKNUM($D767),"00")))</f>
        <v>1900 - WEEK 00</v>
      </c>
      <c r="M767" s="67" t="str">
        <f ca="1" t="shared" ref="M767:M1000" si="792">IF(ISBLANK(A767)," ",CONCATENATE(TEXT($D767,"YYY")," - MONTH ",TEXT($D767,"MM")))</f>
        <v>1900 - MONTH 01</v>
      </c>
      <c r="N767" s="83" t="str">
        <f ca="1" t="shared" ref="N767:O767" si="793">IFERROR(AVERAGEIF(L:L,L767,$J:$J)," ")</f>
        <v> </v>
      </c>
      <c r="O767" s="83" t="str">
        <f ca="1" t="shared" si="793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2">
        <f ca="1" t="shared" si="787"/>
        <v>6</v>
      </c>
      <c r="F768" s="67" t="str">
        <f ca="1">IF(ISBLANK(A768)," ",INDIRECT(ADDRESS(1,5+MOD(ROW()-2,COUNTA('Form Responses 1'!$1:$1)-4),,TRUE,"Form Responses 1")))</f>
        <v>Halaman Wisma [Halaman Samping Dan Belakang]</v>
      </c>
      <c r="G768" s="67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788"/>
        <v>Halaman Wisma</v>
      </c>
      <c r="I768" s="83" t="str">
        <f ca="1" t="shared" si="789"/>
        <v>CLEANING SERVICE</v>
      </c>
      <c r="J768" s="83" t="str">
        <f ca="1" t="array" ref="J768">IFERROR(INDEX(MASTER!B:B,MATCH(G768,MASTER!A:A,0))/100," ")</f>
        <v> </v>
      </c>
      <c r="K768" s="67">
        <f ca="1" t="shared" si="790"/>
        <v>0</v>
      </c>
      <c r="L768" s="67" t="str">
        <f ca="1" t="shared" si="791"/>
        <v>1900 - WEEK 00</v>
      </c>
      <c r="M768" s="67" t="str">
        <f ca="1" t="shared" si="792"/>
        <v>1900 - MONTH 01</v>
      </c>
      <c r="N768" s="83" t="str">
        <f ca="1" t="shared" ref="N768:O768" si="794">IFERROR(AVERAGEIF(L:L,L768,$J:$J)," ")</f>
        <v> </v>
      </c>
      <c r="O768" s="83" t="str">
        <f ca="1" t="shared" si="794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2">
        <f ca="1" t="shared" si="787"/>
        <v>6</v>
      </c>
      <c r="F769" s="67" t="str">
        <f ca="1">IF(ISBLANK(A769)," ",INDIRECT(ADDRESS(1,5+MOD(ROW()-2,COUNTA('Form Responses 1'!$1:$1)-4),,TRUE,"Form Responses 1")))</f>
        <v>Halaman Wisma [Tps]</v>
      </c>
      <c r="G769" s="67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788"/>
        <v>Halaman Wisma</v>
      </c>
      <c r="I769" s="83" t="str">
        <f ca="1" t="shared" si="789"/>
        <v>CLEANING SERVICE</v>
      </c>
      <c r="J769" s="83" t="str">
        <f ca="1" t="array" ref="J769">IFERROR(INDEX(MASTER!B:B,MATCH(G769,MASTER!A:A,0))/100," ")</f>
        <v> </v>
      </c>
      <c r="K769" s="67">
        <f ca="1" t="shared" si="790"/>
        <v>0</v>
      </c>
      <c r="L769" s="67" t="str">
        <f ca="1" t="shared" si="791"/>
        <v>1900 - WEEK 00</v>
      </c>
      <c r="M769" s="67" t="str">
        <f ca="1" t="shared" si="792"/>
        <v>1900 - MONTH 01</v>
      </c>
      <c r="N769" s="83" t="str">
        <f ca="1" t="shared" ref="N769:O769" si="795">IFERROR(AVERAGEIF(L:L,L769,$J:$J)," ")</f>
        <v> </v>
      </c>
      <c r="O769" s="83" t="str">
        <f ca="1" t="shared" si="795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2">
        <f ca="1" t="shared" si="787"/>
        <v>6</v>
      </c>
      <c r="F770" s="67" t="str">
        <f ca="1">IF(ISBLANK(A770)," ",INDIRECT(ADDRESS(1,5+MOD(ROW()-2,COUNTA('Form Responses 1'!$1:$1)-4),,TRUE,"Form Responses 1")))</f>
        <v>Security [Security Functions]</v>
      </c>
      <c r="G770" s="67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788"/>
        <v>Security</v>
      </c>
      <c r="I770" s="83" t="str">
        <f ca="1" t="shared" si="789"/>
        <v>SECURITY SERVICE</v>
      </c>
      <c r="J770" s="83" t="str">
        <f ca="1" t="array" ref="J770">IFERROR(INDEX(MASTER!B:B,MATCH(G770,MASTER!A:A,0))/100," ")</f>
        <v> </v>
      </c>
      <c r="K770" s="67">
        <f ca="1" t="shared" si="790"/>
        <v>0</v>
      </c>
      <c r="L770" s="67" t="str">
        <f ca="1" t="shared" si="791"/>
        <v>1900 - WEEK 00</v>
      </c>
      <c r="M770" s="67" t="str">
        <f ca="1" t="shared" si="792"/>
        <v>1900 - MONTH 01</v>
      </c>
      <c r="N770" s="83" t="str">
        <f ca="1" t="shared" ref="N770:O770" si="796">IFERROR(AVERAGEIF(L:L,L770,$J:$J)," ")</f>
        <v> </v>
      </c>
      <c r="O770" s="83" t="str">
        <f ca="1" t="shared" si="796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2">
        <f ca="1" t="shared" si="787"/>
        <v>6</v>
      </c>
      <c r="F771" s="67" t="str">
        <f ca="1">IF(ISBLANK(A771)," ",INDIRECT(ADDRESS(1,5+MOD(ROW()-2,COUNTA('Form Responses 1'!$1:$1)-4),,TRUE,"Form Responses 1")))</f>
        <v>Lantai 1 [Pantry ]</v>
      </c>
      <c r="G771" s="67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788"/>
        <v>Lantai 1</v>
      </c>
      <c r="I771" s="83" t="str">
        <f ca="1" t="shared" si="789"/>
        <v>CLEANING SERVICE</v>
      </c>
      <c r="J771" s="83" t="str">
        <f ca="1" t="array" ref="J771">IFERROR(INDEX(MASTER!B:B,MATCH(G771,MASTER!A:A,0))/100," ")</f>
        <v> </v>
      </c>
      <c r="K771" s="67">
        <f ca="1" t="shared" si="790"/>
        <v>0</v>
      </c>
      <c r="L771" s="67" t="str">
        <f ca="1" t="shared" si="791"/>
        <v>1900 - WEEK 00</v>
      </c>
      <c r="M771" s="67" t="str">
        <f ca="1" t="shared" si="792"/>
        <v>1900 - MONTH 01</v>
      </c>
      <c r="N771" s="83" t="str">
        <f ca="1" t="shared" ref="N771:O771" si="797">IFERROR(AVERAGEIF(L:L,L771,$J:$J)," ")</f>
        <v> </v>
      </c>
      <c r="O771" s="83" t="str">
        <f ca="1" t="shared" si="797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2">
        <f ca="1" t="shared" si="787"/>
        <v>6</v>
      </c>
      <c r="F772" s="67" t="str">
        <f ca="1">IF(ISBLANK(A772)," ",INDIRECT(ADDRESS(1,5+MOD(ROW()-2,COUNTA('Form Responses 1'!$1:$1)-4),,TRUE,"Form Responses 1")))</f>
        <v>Lantai 1 [Kamar Depan]</v>
      </c>
      <c r="G772" s="67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788"/>
        <v>Lantai 1</v>
      </c>
      <c r="I772" s="83" t="str">
        <f ca="1" t="shared" si="789"/>
        <v>CLEANING SERVICE</v>
      </c>
      <c r="J772" s="83" t="str">
        <f ca="1" t="array" ref="J772">IFERROR(INDEX(MASTER!B:B,MATCH(G772,MASTER!A:A,0))/100," ")</f>
        <v> </v>
      </c>
      <c r="K772" s="67">
        <f ca="1" t="shared" si="790"/>
        <v>0</v>
      </c>
      <c r="L772" s="67" t="str">
        <f ca="1" t="shared" si="791"/>
        <v>1900 - WEEK 00</v>
      </c>
      <c r="M772" s="67" t="str">
        <f ca="1" t="shared" si="792"/>
        <v>1900 - MONTH 01</v>
      </c>
      <c r="N772" s="83" t="str">
        <f ca="1" t="shared" ref="N772:O772" si="798">IFERROR(AVERAGEIF(L:L,L772,$J:$J)," ")</f>
        <v> </v>
      </c>
      <c r="O772" s="83" t="str">
        <f ca="1" t="shared" si="798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2">
        <f ca="1" t="shared" si="787"/>
        <v>6</v>
      </c>
      <c r="F773" s="67" t="str">
        <f ca="1">IF(ISBLANK(A773)," ",INDIRECT(ADDRESS(1,5+MOD(ROW()-2,COUNTA('Form Responses 1'!$1:$1)-4),,TRUE,"Form Responses 1")))</f>
        <v>Lantai 1 [Kamar Belakang]</v>
      </c>
      <c r="G773" s="67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788"/>
        <v>Lantai 1</v>
      </c>
      <c r="I773" s="83" t="str">
        <f ca="1" t="shared" si="789"/>
        <v>CLEANING SERVICE</v>
      </c>
      <c r="J773" s="83" t="str">
        <f ca="1" t="array" ref="J773">IFERROR(INDEX(MASTER!B:B,MATCH(G773,MASTER!A:A,0))/100," ")</f>
        <v> </v>
      </c>
      <c r="K773" s="67">
        <f ca="1" t="shared" si="790"/>
        <v>0</v>
      </c>
      <c r="L773" s="67" t="str">
        <f ca="1" t="shared" si="791"/>
        <v>1900 - WEEK 00</v>
      </c>
      <c r="M773" s="67" t="str">
        <f ca="1" t="shared" si="792"/>
        <v>1900 - MONTH 01</v>
      </c>
      <c r="N773" s="83" t="str">
        <f ca="1" t="shared" ref="N773:O773" si="799">IFERROR(AVERAGEIF(L:L,L773,$J:$J)," ")</f>
        <v> </v>
      </c>
      <c r="O773" s="83" t="str">
        <f ca="1" t="shared" si="799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2">
        <f ca="1" t="shared" si="787"/>
        <v>6</v>
      </c>
      <c r="F774" s="67" t="str">
        <f ca="1">IF(ISBLANK(A774)," ",INDIRECT(ADDRESS(1,5+MOD(ROW()-2,COUNTA('Form Responses 1'!$1:$1)-4),,TRUE,"Form Responses 1")))</f>
        <v>Lantai 1 [Ruang Tamu]</v>
      </c>
      <c r="G774" s="67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788"/>
        <v>Lantai 1</v>
      </c>
      <c r="I774" s="83" t="str">
        <f ca="1" t="shared" si="789"/>
        <v>CLEANING SERVICE</v>
      </c>
      <c r="J774" s="83" t="str">
        <f ca="1" t="array" ref="J774">IFERROR(INDEX(MASTER!B:B,MATCH(G774,MASTER!A:A,0))/100," ")</f>
        <v> </v>
      </c>
      <c r="K774" s="67">
        <f ca="1" t="shared" si="790"/>
        <v>0</v>
      </c>
      <c r="L774" s="67" t="str">
        <f ca="1" t="shared" si="791"/>
        <v>1900 - WEEK 00</v>
      </c>
      <c r="M774" s="67" t="str">
        <f ca="1" t="shared" si="792"/>
        <v>1900 - MONTH 01</v>
      </c>
      <c r="N774" s="83" t="str">
        <f ca="1" t="shared" ref="N774:O774" si="800">IFERROR(AVERAGEIF(L:L,L774,$J:$J)," ")</f>
        <v> </v>
      </c>
      <c r="O774" s="83" t="str">
        <f ca="1" t="shared" si="800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2">
        <f ca="1" t="shared" si="787"/>
        <v>6</v>
      </c>
      <c r="F775" s="67" t="str">
        <f ca="1">IF(ISBLANK(A775)," ",INDIRECT(ADDRESS(1,5+MOD(ROW()-2,COUNTA('Form Responses 1'!$1:$1)-4),,TRUE,"Form Responses 1")))</f>
        <v>Lantai 1 [Toilet Pria / Wanita]</v>
      </c>
      <c r="G775" s="67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788"/>
        <v>Lantai 1</v>
      </c>
      <c r="I775" s="83" t="str">
        <f ca="1" t="shared" si="789"/>
        <v>CLEANING SERVICE</v>
      </c>
      <c r="J775" s="83" t="str">
        <f ca="1" t="array" ref="J775">IFERROR(INDEX(MASTER!B:B,MATCH(G775,MASTER!A:A,0))/100," ")</f>
        <v> </v>
      </c>
      <c r="K775" s="67">
        <f ca="1" t="shared" si="790"/>
        <v>0</v>
      </c>
      <c r="L775" s="67" t="str">
        <f ca="1" t="shared" si="791"/>
        <v>1900 - WEEK 00</v>
      </c>
      <c r="M775" s="67" t="str">
        <f ca="1" t="shared" si="792"/>
        <v>1900 - MONTH 01</v>
      </c>
      <c r="N775" s="83" t="str">
        <f ca="1" t="shared" ref="N775:O775" si="801">IFERROR(AVERAGEIF(L:L,L775,$J:$J)," ")</f>
        <v> </v>
      </c>
      <c r="O775" s="83" t="str">
        <f ca="1" t="shared" si="801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2">
        <f ca="1" t="shared" si="787"/>
        <v>6</v>
      </c>
      <c r="F776" s="67" t="str">
        <f ca="1">IF(ISBLANK(A776)," ",INDIRECT(ADDRESS(1,5+MOD(ROW()-2,COUNTA('Form Responses 1'!$1:$1)-4),,TRUE,"Form Responses 1")))</f>
        <v>Halaman [Taman ]</v>
      </c>
      <c r="G776" s="67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788"/>
        <v>Halaman</v>
      </c>
      <c r="I776" s="83" t="str">
        <f ca="1" t="shared" si="789"/>
        <v>CLEANING SERVICE</v>
      </c>
      <c r="J776" s="83" t="str">
        <f ca="1" t="array" ref="J776">IFERROR(INDEX(MASTER!B:B,MATCH(G776,MASTER!A:A,0))/100," ")</f>
        <v> </v>
      </c>
      <c r="K776" s="67">
        <f ca="1" t="shared" si="790"/>
        <v>0</v>
      </c>
      <c r="L776" s="67" t="str">
        <f ca="1" t="shared" si="791"/>
        <v>1900 - WEEK 00</v>
      </c>
      <c r="M776" s="67" t="str">
        <f ca="1" t="shared" si="792"/>
        <v>1900 - MONTH 01</v>
      </c>
      <c r="N776" s="83" t="str">
        <f ca="1" t="shared" ref="N776:O776" si="802">IFERROR(AVERAGEIF(L:L,L776,$J:$J)," ")</f>
        <v> </v>
      </c>
      <c r="O776" s="83" t="str">
        <f ca="1" t="shared" si="802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2">
        <f ca="1" t="shared" si="787"/>
        <v>6</v>
      </c>
      <c r="F777" s="67" t="str">
        <f ca="1">IF(ISBLANK(A777)," ",INDIRECT(ADDRESS(1,5+MOD(ROW()-2,COUNTA('Form Responses 1'!$1:$1)-4),,TRUE,"Form Responses 1")))</f>
        <v>Halaman [Halaman Utama Depan]</v>
      </c>
      <c r="G777" s="67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788"/>
        <v>Halaman</v>
      </c>
      <c r="I777" s="83" t="str">
        <f ca="1" t="shared" si="789"/>
        <v>CLEANING SERVICE</v>
      </c>
      <c r="J777" s="83" t="str">
        <f ca="1" t="array" ref="J777">IFERROR(INDEX(MASTER!B:B,MATCH(G777,MASTER!A:A,0))/100," ")</f>
        <v> </v>
      </c>
      <c r="K777" s="67">
        <f ca="1" t="shared" si="790"/>
        <v>0</v>
      </c>
      <c r="L777" s="67" t="str">
        <f ca="1" t="shared" si="791"/>
        <v>1900 - WEEK 00</v>
      </c>
      <c r="M777" s="67" t="str">
        <f ca="1" t="shared" si="792"/>
        <v>1900 - MONTH 01</v>
      </c>
      <c r="N777" s="83" t="str">
        <f ca="1" t="shared" ref="N777:O777" si="803">IFERROR(AVERAGEIF(L:L,L777,$J:$J)," ")</f>
        <v> </v>
      </c>
      <c r="O777" s="83" t="str">
        <f ca="1" t="shared" si="803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2">
        <f ca="1" t="shared" si="787"/>
        <v>6</v>
      </c>
      <c r="F778" s="67" t="str">
        <f ca="1">IF(ISBLANK(A778)," ",INDIRECT(ADDRESS(1,5+MOD(ROW()-2,COUNTA('Form Responses 1'!$1:$1)-4),,TRUE,"Form Responses 1")))</f>
        <v>Halaman [Halaman Samping Dan Belakang]</v>
      </c>
      <c r="G778" s="67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788"/>
        <v>Halaman</v>
      </c>
      <c r="I778" s="83" t="str">
        <f ca="1" t="shared" si="789"/>
        <v>CLEANING SERVICE</v>
      </c>
      <c r="J778" s="83" t="str">
        <f ca="1" t="array" ref="J778">IFERROR(INDEX(MASTER!B:B,MATCH(G778,MASTER!A:A,0))/100," ")</f>
        <v> </v>
      </c>
      <c r="K778" s="67">
        <f ca="1" t="shared" si="790"/>
        <v>0</v>
      </c>
      <c r="L778" s="67" t="str">
        <f ca="1" t="shared" si="791"/>
        <v>1900 - WEEK 00</v>
      </c>
      <c r="M778" s="67" t="str">
        <f ca="1" t="shared" si="792"/>
        <v>1900 - MONTH 01</v>
      </c>
      <c r="N778" s="83" t="str">
        <f ca="1" t="shared" ref="N778:O778" si="804">IFERROR(AVERAGEIF(L:L,L778,$J:$J)," ")</f>
        <v> </v>
      </c>
      <c r="O778" s="83" t="str">
        <f ca="1" t="shared" si="804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2">
        <f ca="1" t="shared" si="787"/>
        <v>6</v>
      </c>
      <c r="F779" s="67" t="str">
        <f ca="1">IF(ISBLANK(A779)," ",INDIRECT(ADDRESS(1,5+MOD(ROW()-2,COUNTA('Form Responses 1'!$1:$1)-4),,TRUE,"Form Responses 1")))</f>
        <v>Halaman [Tps]</v>
      </c>
      <c r="G779" s="67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788"/>
        <v>Halaman</v>
      </c>
      <c r="I779" s="83" t="str">
        <f ca="1" t="shared" si="789"/>
        <v>CLEANING SERVICE</v>
      </c>
      <c r="J779" s="83" t="str">
        <f ca="1" t="array" ref="J779">IFERROR(INDEX(MASTER!B:B,MATCH(G779,MASTER!A:A,0))/100," ")</f>
        <v> </v>
      </c>
      <c r="K779" s="67">
        <f ca="1" t="shared" si="790"/>
        <v>0</v>
      </c>
      <c r="L779" s="67" t="str">
        <f ca="1" t="shared" si="791"/>
        <v>1900 - WEEK 00</v>
      </c>
      <c r="M779" s="67" t="str">
        <f ca="1" t="shared" si="792"/>
        <v>1900 - MONTH 01</v>
      </c>
      <c r="N779" s="83" t="str">
        <f ca="1" t="shared" ref="N779:O779" si="805">IFERROR(AVERAGEIF(L:L,L779,$J:$J)," ")</f>
        <v> </v>
      </c>
      <c r="O779" s="83" t="str">
        <f ca="1" t="shared" si="805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2">
        <f ca="1" t="shared" si="787"/>
        <v>6</v>
      </c>
      <c r="F780" s="67" t="str">
        <f ca="1">IF(ISBLANK(A780)," ",INDIRECT(ADDRESS(1,5+MOD(ROW()-2,COUNTA('Form Responses 1'!$1:$1)-4),,TRUE,"Form Responses 1")))</f>
        <v>Wisma [Koridor ]</v>
      </c>
      <c r="G780" s="67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788"/>
        <v>Wisma</v>
      </c>
      <c r="I780" s="83" t="str">
        <f ca="1" t="shared" si="789"/>
        <v>CLEANING SERVICE</v>
      </c>
      <c r="J780" s="83" t="str">
        <f ca="1" t="array" ref="J780">IFERROR(INDEX(MASTER!B:B,MATCH(G780,MASTER!A:A,0))/100," ")</f>
        <v> </v>
      </c>
      <c r="K780" s="67">
        <f ca="1" t="shared" si="790"/>
        <v>0</v>
      </c>
      <c r="L780" s="67" t="str">
        <f ca="1" t="shared" si="791"/>
        <v>1900 - WEEK 00</v>
      </c>
      <c r="M780" s="67" t="str">
        <f ca="1" t="shared" si="792"/>
        <v>1900 - MONTH 01</v>
      </c>
      <c r="N780" s="83" t="str">
        <f ca="1" t="shared" ref="N780:O780" si="806">IFERROR(AVERAGEIF(L:L,L780,$J:$J)," ")</f>
        <v> </v>
      </c>
      <c r="O780" s="83" t="str">
        <f ca="1" t="shared" si="806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2">
        <f ca="1" t="shared" si="787"/>
        <v>6</v>
      </c>
      <c r="F781" s="67" t="str">
        <f ca="1">IF(ISBLANK(A781)," ",INDIRECT(ADDRESS(1,5+MOD(ROW()-2,COUNTA('Form Responses 1'!$1:$1)-4),,TRUE,"Form Responses 1")))</f>
        <v>Wisma [Ruang Rapat/Pendopo]</v>
      </c>
      <c r="G781" s="67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788"/>
        <v>Wisma</v>
      </c>
      <c r="I781" s="83" t="str">
        <f ca="1" t="shared" si="789"/>
        <v>CLEANING SERVICE</v>
      </c>
      <c r="J781" s="83" t="str">
        <f ca="1" t="array" ref="J781">IFERROR(INDEX(MASTER!B:B,MATCH(G781,MASTER!A:A,0))/100," ")</f>
        <v> </v>
      </c>
      <c r="K781" s="67">
        <f ca="1" t="shared" si="790"/>
        <v>0</v>
      </c>
      <c r="L781" s="67" t="str">
        <f ca="1" t="shared" si="791"/>
        <v>1900 - WEEK 00</v>
      </c>
      <c r="M781" s="67" t="str">
        <f ca="1" t="shared" si="792"/>
        <v>1900 - MONTH 01</v>
      </c>
      <c r="N781" s="83" t="str">
        <f ca="1" t="shared" ref="N781:O781" si="807">IFERROR(AVERAGEIF(L:L,L781,$J:$J)," ")</f>
        <v> </v>
      </c>
      <c r="O781" s="83" t="str">
        <f ca="1" t="shared" si="807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2">
        <f ca="1" t="shared" si="787"/>
        <v>6</v>
      </c>
      <c r="F782" s="67" t="str">
        <f ca="1">IF(ISBLANK(A782)," ",INDIRECT(ADDRESS(1,5+MOD(ROW()-2,COUNTA('Form Responses 1'!$1:$1)-4),,TRUE,"Form Responses 1")))</f>
        <v>Wisma [Gudang]</v>
      </c>
      <c r="G782" s="67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788"/>
        <v>Wisma</v>
      </c>
      <c r="I782" s="83" t="str">
        <f ca="1" t="shared" si="789"/>
        <v>CLEANING SERVICE</v>
      </c>
      <c r="J782" s="83" t="str">
        <f ca="1" t="array" ref="J782">IFERROR(INDEX(MASTER!B:B,MATCH(G782,MASTER!A:A,0))/100," ")</f>
        <v> </v>
      </c>
      <c r="K782" s="67">
        <f ca="1" t="shared" si="790"/>
        <v>0</v>
      </c>
      <c r="L782" s="67" t="str">
        <f ca="1" t="shared" si="791"/>
        <v>1900 - WEEK 00</v>
      </c>
      <c r="M782" s="67" t="str">
        <f ca="1" t="shared" si="792"/>
        <v>1900 - MONTH 01</v>
      </c>
      <c r="N782" s="83" t="str">
        <f ca="1" t="shared" ref="N782:O782" si="808">IFERROR(AVERAGEIF(L:L,L782,$J:$J)," ")</f>
        <v> </v>
      </c>
      <c r="O782" s="83" t="str">
        <f ca="1" t="shared" si="808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2">
        <f ca="1" t="shared" si="787"/>
        <v>6</v>
      </c>
      <c r="F783" s="67" t="str">
        <f ca="1">IF(ISBLANK(A783)," ",INDIRECT(ADDRESS(1,5+MOD(ROW()-2,COUNTA('Form Responses 1'!$1:$1)-4),,TRUE,"Form Responses 1")))</f>
        <v>Wisma [Ruang Genset]</v>
      </c>
      <c r="G783" s="67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788"/>
        <v>Wisma</v>
      </c>
      <c r="I783" s="83" t="str">
        <f ca="1" t="shared" si="789"/>
        <v>CLEANING SERVICE</v>
      </c>
      <c r="J783" s="83" t="str">
        <f ca="1" t="array" ref="J783">IFERROR(INDEX(MASTER!B:B,MATCH(G783,MASTER!A:A,0))/100," ")</f>
        <v> </v>
      </c>
      <c r="K783" s="67">
        <f ca="1" t="shared" si="790"/>
        <v>0</v>
      </c>
      <c r="L783" s="67" t="str">
        <f ca="1" t="shared" si="791"/>
        <v>1900 - WEEK 00</v>
      </c>
      <c r="M783" s="67" t="str">
        <f ca="1" t="shared" si="792"/>
        <v>1900 - MONTH 01</v>
      </c>
      <c r="N783" s="83" t="str">
        <f ca="1" t="shared" ref="N783:O783" si="809">IFERROR(AVERAGEIF(L:L,L783,$J:$J)," ")</f>
        <v> </v>
      </c>
      <c r="O783" s="83" t="str">
        <f ca="1" t="shared" si="809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2">
        <f ca="1" t="shared" si="787"/>
        <v>6</v>
      </c>
      <c r="F784" s="67" t="str">
        <f ca="1">IF(ISBLANK(A784)," ",INDIRECT(ADDRESS(1,5+MOD(ROW()-2,COUNTA('Form Responses 1'!$1:$1)-4),,TRUE,"Form Responses 1")))</f>
        <v>Wisma [Ruang Alat Meteorologi]</v>
      </c>
      <c r="G784" s="67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788"/>
        <v>Wisma</v>
      </c>
      <c r="I784" s="83" t="str">
        <f ca="1" t="shared" si="789"/>
        <v>CLEANING SERVICE</v>
      </c>
      <c r="J784" s="83" t="str">
        <f ca="1" t="array" ref="J784">IFERROR(INDEX(MASTER!B:B,MATCH(G784,MASTER!A:A,0))/100," ")</f>
        <v> </v>
      </c>
      <c r="K784" s="67">
        <f ca="1" t="shared" si="790"/>
        <v>0</v>
      </c>
      <c r="L784" s="67" t="str">
        <f ca="1" t="shared" si="791"/>
        <v>1900 - WEEK 00</v>
      </c>
      <c r="M784" s="67" t="str">
        <f ca="1" t="shared" si="792"/>
        <v>1900 - MONTH 01</v>
      </c>
      <c r="N784" s="83" t="str">
        <f ca="1" t="shared" ref="N784:O784" si="810">IFERROR(AVERAGEIF(L:L,L784,$J:$J)," ")</f>
        <v> </v>
      </c>
      <c r="O784" s="83" t="str">
        <f ca="1" t="shared" si="810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2">
        <f ca="1" t="shared" si="787"/>
        <v>6</v>
      </c>
      <c r="F785" s="67" t="str">
        <f ca="1">IF(ISBLANK(A785)," ",INDIRECT(ADDRESS(1,5+MOD(ROW()-2,COUNTA('Form Responses 1'!$1:$1)-4),,TRUE,"Form Responses 1")))</f>
        <v>Wisma [Ruang Kerja]</v>
      </c>
      <c r="G785" s="67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788"/>
        <v>Wisma</v>
      </c>
      <c r="I785" s="83" t="str">
        <f ca="1" t="shared" si="789"/>
        <v>CLEANING SERVICE</v>
      </c>
      <c r="J785" s="83" t="str">
        <f ca="1" t="array" ref="J785">IFERROR(INDEX(MASTER!B:B,MATCH(G785,MASTER!A:A,0))/100," ")</f>
        <v> </v>
      </c>
      <c r="K785" s="67">
        <f ca="1" t="shared" si="790"/>
        <v>0</v>
      </c>
      <c r="L785" s="67" t="str">
        <f ca="1" t="shared" si="791"/>
        <v>1900 - WEEK 00</v>
      </c>
      <c r="M785" s="67" t="str">
        <f ca="1" t="shared" si="792"/>
        <v>1900 - MONTH 01</v>
      </c>
      <c r="N785" s="83" t="str">
        <f ca="1" t="shared" ref="N785:O785" si="811">IFERROR(AVERAGEIF(L:L,L785,$J:$J)," ")</f>
        <v> </v>
      </c>
      <c r="O785" s="83" t="str">
        <f ca="1" t="shared" si="811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2">
        <f ca="1" t="shared" si="787"/>
        <v>6</v>
      </c>
      <c r="F786" s="67" t="str">
        <f ca="1">IF(ISBLANK(A786)," ",INDIRECT(ADDRESS(1,5+MOD(ROW()-2,COUNTA('Form Responses 1'!$1:$1)-4),,TRUE,"Form Responses 1")))</f>
        <v>Wisma [Pantry]</v>
      </c>
      <c r="G786" s="67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788"/>
        <v>Wisma</v>
      </c>
      <c r="I786" s="83" t="str">
        <f ca="1" t="shared" si="789"/>
        <v>CLEANING SERVICE</v>
      </c>
      <c r="J786" s="83" t="str">
        <f ca="1" t="array" ref="J786">IFERROR(INDEX(MASTER!B:B,MATCH(G786,MASTER!A:A,0))/100," ")</f>
        <v> </v>
      </c>
      <c r="K786" s="67">
        <f ca="1" t="shared" si="790"/>
        <v>0</v>
      </c>
      <c r="L786" s="67" t="str">
        <f ca="1" t="shared" si="791"/>
        <v>1900 - WEEK 00</v>
      </c>
      <c r="M786" s="67" t="str">
        <f ca="1" t="shared" si="792"/>
        <v>1900 - MONTH 01</v>
      </c>
      <c r="N786" s="83" t="str">
        <f ca="1" t="shared" ref="N786:O786" si="812">IFERROR(AVERAGEIF(L:L,L786,$J:$J)," ")</f>
        <v> </v>
      </c>
      <c r="O786" s="83" t="str">
        <f ca="1" t="shared" si="812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2">
        <f ca="1" t="shared" si="787"/>
        <v>6</v>
      </c>
      <c r="F787" s="67" t="str">
        <f ca="1">IF(ISBLANK(A787)," ",INDIRECT(ADDRESS(1,5+MOD(ROW()-2,COUNTA('Form Responses 1'!$1:$1)-4),,TRUE,"Form Responses 1")))</f>
        <v>Wisma [Musholla]</v>
      </c>
      <c r="G787" s="67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788"/>
        <v>Wisma</v>
      </c>
      <c r="I787" s="83" t="str">
        <f ca="1" t="shared" si="789"/>
        <v>CLEANING SERVICE</v>
      </c>
      <c r="J787" s="83" t="str">
        <f ca="1" t="array" ref="J787">IFERROR(INDEX(MASTER!B:B,MATCH(G787,MASTER!A:A,0))/100," ")</f>
        <v> </v>
      </c>
      <c r="K787" s="67">
        <f ca="1" t="shared" si="790"/>
        <v>0</v>
      </c>
      <c r="L787" s="67" t="str">
        <f ca="1" t="shared" si="791"/>
        <v>1900 - WEEK 00</v>
      </c>
      <c r="M787" s="67" t="str">
        <f ca="1" t="shared" si="792"/>
        <v>1900 - MONTH 01</v>
      </c>
      <c r="N787" s="83" t="str">
        <f ca="1" t="shared" ref="N787:O787" si="813">IFERROR(AVERAGEIF(L:L,L787,$J:$J)," ")</f>
        <v> </v>
      </c>
      <c r="O787" s="83" t="str">
        <f ca="1" t="shared" si="813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2">
        <f ca="1" t="shared" si="787"/>
        <v>6</v>
      </c>
      <c r="F788" s="67" t="str">
        <f ca="1">IF(ISBLANK(A788)," ",INDIRECT(ADDRESS(1,5+MOD(ROW()-2,COUNTA('Form Responses 1'!$1:$1)-4),,TRUE,"Form Responses 1")))</f>
        <v>Wisma [Toilet Pria / Wanita]</v>
      </c>
      <c r="G788" s="67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788"/>
        <v>Wisma</v>
      </c>
      <c r="I788" s="83" t="str">
        <f ca="1" t="shared" si="789"/>
        <v>CLEANING SERVICE</v>
      </c>
      <c r="J788" s="83" t="str">
        <f ca="1" t="array" ref="J788">IFERROR(INDEX(MASTER!B:B,MATCH(G788,MASTER!A:A,0))/100," ")</f>
        <v> </v>
      </c>
      <c r="K788" s="67">
        <f ca="1" t="shared" si="790"/>
        <v>0</v>
      </c>
      <c r="L788" s="67" t="str">
        <f ca="1" t="shared" si="791"/>
        <v>1900 - WEEK 00</v>
      </c>
      <c r="M788" s="67" t="str">
        <f ca="1" t="shared" si="792"/>
        <v>1900 - MONTH 01</v>
      </c>
      <c r="N788" s="83" t="str">
        <f ca="1" t="shared" ref="N788:O788" si="814">IFERROR(AVERAGEIF(L:L,L788,$J:$J)," ")</f>
        <v> </v>
      </c>
      <c r="O788" s="83" t="str">
        <f ca="1" t="shared" si="814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2">
        <f ca="1" t="shared" si="787"/>
        <v>6</v>
      </c>
      <c r="F789" s="67" t="str">
        <f ca="1">IF(ISBLANK(A789)," ",INDIRECT(ADDRESS(1,5+MOD(ROW()-2,COUNTA('Form Responses 1'!$1:$1)-4),,TRUE,"Form Responses 1")))</f>
        <v>Halaman Wisma [Taman ]</v>
      </c>
      <c r="G789" s="67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788"/>
        <v>Halaman Wisma</v>
      </c>
      <c r="I789" s="83" t="str">
        <f ca="1" t="shared" si="789"/>
        <v>CLEANING SERVICE</v>
      </c>
      <c r="J789" s="83" t="str">
        <f ca="1" t="array" ref="J789">IFERROR(INDEX(MASTER!B:B,MATCH(G789,MASTER!A:A,0))/100," ")</f>
        <v> </v>
      </c>
      <c r="K789" s="67">
        <f ca="1" t="shared" si="790"/>
        <v>0</v>
      </c>
      <c r="L789" s="67" t="str">
        <f ca="1" t="shared" si="791"/>
        <v>1900 - WEEK 00</v>
      </c>
      <c r="M789" s="67" t="str">
        <f ca="1" t="shared" si="792"/>
        <v>1900 - MONTH 01</v>
      </c>
      <c r="N789" s="83" t="str">
        <f ca="1" t="shared" ref="N789:O789" si="815">IFERROR(AVERAGEIF(L:L,L789,$J:$J)," ")</f>
        <v> </v>
      </c>
      <c r="O789" s="83" t="str">
        <f ca="1" t="shared" si="815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2">
        <f ca="1" t="shared" si="787"/>
        <v>6</v>
      </c>
      <c r="F790" s="67" t="str">
        <f ca="1">IF(ISBLANK(A790)," ",INDIRECT(ADDRESS(1,5+MOD(ROW()-2,COUNTA('Form Responses 1'!$1:$1)-4),,TRUE,"Form Responses 1")))</f>
        <v>Halaman Wisma [Pos Satpam]</v>
      </c>
      <c r="G790" s="67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788"/>
        <v>Halaman Wisma</v>
      </c>
      <c r="I790" s="83" t="str">
        <f ca="1" t="shared" si="789"/>
        <v>CLEANING SERVICE</v>
      </c>
      <c r="J790" s="83" t="str">
        <f ca="1" t="array" ref="J790">IFERROR(INDEX(MASTER!B:B,MATCH(G790,MASTER!A:A,0))/100," ")</f>
        <v> </v>
      </c>
      <c r="K790" s="67">
        <f ca="1" t="shared" si="790"/>
        <v>0</v>
      </c>
      <c r="L790" s="67" t="str">
        <f ca="1" t="shared" si="791"/>
        <v>1900 - WEEK 00</v>
      </c>
      <c r="M790" s="67" t="str">
        <f ca="1" t="shared" si="792"/>
        <v>1900 - MONTH 01</v>
      </c>
      <c r="N790" s="83" t="str">
        <f ca="1" t="shared" ref="N790:O790" si="816">IFERROR(AVERAGEIF(L:L,L790,$J:$J)," ")</f>
        <v> </v>
      </c>
      <c r="O790" s="83" t="str">
        <f ca="1" t="shared" si="816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2">
        <f ca="1" t="shared" si="787"/>
        <v>6</v>
      </c>
      <c r="F791" s="67" t="str">
        <f ca="1">IF(ISBLANK(A791)," ",INDIRECT(ADDRESS(1,5+MOD(ROW()-2,COUNTA('Form Responses 1'!$1:$1)-4),,TRUE,"Form Responses 1")))</f>
        <v>Halaman Wisma [Halaman Utama Depan]</v>
      </c>
      <c r="G791" s="67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788"/>
        <v>Halaman Wisma</v>
      </c>
      <c r="I791" s="83" t="str">
        <f ca="1" t="shared" si="789"/>
        <v>CLEANING SERVICE</v>
      </c>
      <c r="J791" s="83" t="str">
        <f ca="1" t="array" ref="J791">IFERROR(INDEX(MASTER!B:B,MATCH(G791,MASTER!A:A,0))/100," ")</f>
        <v> </v>
      </c>
      <c r="K791" s="67">
        <f ca="1" t="shared" si="790"/>
        <v>0</v>
      </c>
      <c r="L791" s="67" t="str">
        <f ca="1" t="shared" si="791"/>
        <v>1900 - WEEK 00</v>
      </c>
      <c r="M791" s="67" t="str">
        <f ca="1" t="shared" si="792"/>
        <v>1900 - MONTH 01</v>
      </c>
      <c r="N791" s="83" t="str">
        <f ca="1" t="shared" ref="N791:O791" si="817">IFERROR(AVERAGEIF(L:L,L791,$J:$J)," ")</f>
        <v> </v>
      </c>
      <c r="O791" s="83" t="str">
        <f ca="1" t="shared" si="817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2">
        <f ca="1" t="shared" si="787"/>
        <v>6</v>
      </c>
      <c r="F792" s="67" t="str">
        <f ca="1">IF(ISBLANK(A792)," ",INDIRECT(ADDRESS(1,5+MOD(ROW()-2,COUNTA('Form Responses 1'!$1:$1)-4),,TRUE,"Form Responses 1")))</f>
        <v>Halaman Wisma [Halaman Samping Dan Belakang]</v>
      </c>
      <c r="G792" s="67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788"/>
        <v>Halaman Wisma</v>
      </c>
      <c r="I792" s="83" t="str">
        <f ca="1" t="shared" si="789"/>
        <v>CLEANING SERVICE</v>
      </c>
      <c r="J792" s="83" t="str">
        <f ca="1" t="array" ref="J792">IFERROR(INDEX(MASTER!B:B,MATCH(G792,MASTER!A:A,0))/100," ")</f>
        <v> </v>
      </c>
      <c r="K792" s="67">
        <f ca="1" t="shared" si="790"/>
        <v>0</v>
      </c>
      <c r="L792" s="67" t="str">
        <f ca="1" t="shared" si="791"/>
        <v>1900 - WEEK 00</v>
      </c>
      <c r="M792" s="67" t="str">
        <f ca="1" t="shared" si="792"/>
        <v>1900 - MONTH 01</v>
      </c>
      <c r="N792" s="83" t="str">
        <f ca="1" t="shared" ref="N792:O792" si="818">IFERROR(AVERAGEIF(L:L,L792,$J:$J)," ")</f>
        <v> </v>
      </c>
      <c r="O792" s="83" t="str">
        <f ca="1" t="shared" si="818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2">
        <f ca="1" t="shared" si="787"/>
        <v>6</v>
      </c>
      <c r="F793" s="67" t="str">
        <f ca="1">IF(ISBLANK(A793)," ",INDIRECT(ADDRESS(1,5+MOD(ROW()-2,COUNTA('Form Responses 1'!$1:$1)-4),,TRUE,"Form Responses 1")))</f>
        <v>Halaman Wisma [Tps]</v>
      </c>
      <c r="G793" s="67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788"/>
        <v>Halaman Wisma</v>
      </c>
      <c r="I793" s="83" t="str">
        <f ca="1" t="shared" si="789"/>
        <v>CLEANING SERVICE</v>
      </c>
      <c r="J793" s="83" t="str">
        <f ca="1" t="array" ref="J793">IFERROR(INDEX(MASTER!B:B,MATCH(G793,MASTER!A:A,0))/100," ")</f>
        <v> </v>
      </c>
      <c r="K793" s="67">
        <f ca="1" t="shared" si="790"/>
        <v>0</v>
      </c>
      <c r="L793" s="67" t="str">
        <f ca="1" t="shared" si="791"/>
        <v>1900 - WEEK 00</v>
      </c>
      <c r="M793" s="67" t="str">
        <f ca="1" t="shared" si="792"/>
        <v>1900 - MONTH 01</v>
      </c>
      <c r="N793" s="83" t="str">
        <f ca="1" t="shared" ref="N793:O793" si="819">IFERROR(AVERAGEIF(L:L,L793,$J:$J)," ")</f>
        <v> </v>
      </c>
      <c r="O793" s="83" t="str">
        <f ca="1" t="shared" si="819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2">
        <f ca="1" t="shared" si="787"/>
        <v>6</v>
      </c>
      <c r="F794" s="67" t="str">
        <f ca="1">IF(ISBLANK(A794)," ",INDIRECT(ADDRESS(1,5+MOD(ROW()-2,COUNTA('Form Responses 1'!$1:$1)-4),,TRUE,"Form Responses 1")))</f>
        <v>Security [Security Functions]</v>
      </c>
      <c r="G794" s="67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788"/>
        <v>Security</v>
      </c>
      <c r="I794" s="83" t="str">
        <f ca="1" t="shared" si="789"/>
        <v>SECURITY SERVICE</v>
      </c>
      <c r="J794" s="83" t="str">
        <f ca="1" t="array" ref="J794">IFERROR(INDEX(MASTER!B:B,MATCH(G794,MASTER!A:A,0))/100," ")</f>
        <v> </v>
      </c>
      <c r="K794" s="67">
        <f ca="1" t="shared" si="790"/>
        <v>0</v>
      </c>
      <c r="L794" s="67" t="str">
        <f ca="1" t="shared" si="791"/>
        <v>1900 - WEEK 00</v>
      </c>
      <c r="M794" s="67" t="str">
        <f ca="1" t="shared" si="792"/>
        <v>1900 - MONTH 01</v>
      </c>
      <c r="N794" s="83" t="str">
        <f ca="1" t="shared" ref="N794:O794" si="820">IFERROR(AVERAGEIF(L:L,L794,$J:$J)," ")</f>
        <v> </v>
      </c>
      <c r="O794" s="83" t="str">
        <f ca="1" t="shared" si="820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2">
        <f ca="1" t="shared" si="787"/>
        <v>6</v>
      </c>
      <c r="F795" s="67" t="str">
        <f ca="1">IF(ISBLANK(A795)," ",INDIRECT(ADDRESS(1,5+MOD(ROW()-2,COUNTA('Form Responses 1'!$1:$1)-4),,TRUE,"Form Responses 1")))</f>
        <v>Lantai 1 [Pantry ]</v>
      </c>
      <c r="G795" s="67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788"/>
        <v>Lantai 1</v>
      </c>
      <c r="I795" s="83" t="str">
        <f ca="1" t="shared" si="789"/>
        <v>CLEANING SERVICE</v>
      </c>
      <c r="J795" s="83" t="str">
        <f ca="1" t="array" ref="J795">IFERROR(INDEX(MASTER!B:B,MATCH(G795,MASTER!A:A,0))/100," ")</f>
        <v> </v>
      </c>
      <c r="K795" s="67">
        <f ca="1" t="shared" si="790"/>
        <v>0</v>
      </c>
      <c r="L795" s="67" t="str">
        <f ca="1" t="shared" si="791"/>
        <v>1900 - WEEK 00</v>
      </c>
      <c r="M795" s="67" t="str">
        <f ca="1" t="shared" si="792"/>
        <v>1900 - MONTH 01</v>
      </c>
      <c r="N795" s="83" t="str">
        <f ca="1" t="shared" ref="N795:O795" si="821">IFERROR(AVERAGEIF(L:L,L795,$J:$J)," ")</f>
        <v> </v>
      </c>
      <c r="O795" s="83" t="str">
        <f ca="1" t="shared" si="821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2">
        <f ca="1" t="shared" si="787"/>
        <v>6</v>
      </c>
      <c r="F796" s="67" t="str">
        <f ca="1">IF(ISBLANK(A796)," ",INDIRECT(ADDRESS(1,5+MOD(ROW()-2,COUNTA('Form Responses 1'!$1:$1)-4),,TRUE,"Form Responses 1")))</f>
        <v>Lantai 1 [Kamar Depan]</v>
      </c>
      <c r="G796" s="67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788"/>
        <v>Lantai 1</v>
      </c>
      <c r="I796" s="83" t="str">
        <f ca="1" t="shared" si="789"/>
        <v>CLEANING SERVICE</v>
      </c>
      <c r="J796" s="83" t="str">
        <f ca="1" t="array" ref="J796">IFERROR(INDEX(MASTER!B:B,MATCH(G796,MASTER!A:A,0))/100," ")</f>
        <v> </v>
      </c>
      <c r="K796" s="67">
        <f ca="1" t="shared" si="790"/>
        <v>0</v>
      </c>
      <c r="L796" s="67" t="str">
        <f ca="1" t="shared" si="791"/>
        <v>1900 - WEEK 00</v>
      </c>
      <c r="M796" s="67" t="str">
        <f ca="1" t="shared" si="792"/>
        <v>1900 - MONTH 01</v>
      </c>
      <c r="N796" s="83" t="str">
        <f ca="1" t="shared" ref="N796:O796" si="822">IFERROR(AVERAGEIF(L:L,L796,$J:$J)," ")</f>
        <v> </v>
      </c>
      <c r="O796" s="83" t="str">
        <f ca="1" t="shared" si="822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2">
        <f ca="1" t="shared" si="787"/>
        <v>6</v>
      </c>
      <c r="F797" s="67" t="str">
        <f ca="1">IF(ISBLANK(A797)," ",INDIRECT(ADDRESS(1,5+MOD(ROW()-2,COUNTA('Form Responses 1'!$1:$1)-4),,TRUE,"Form Responses 1")))</f>
        <v>Lantai 1 [Kamar Belakang]</v>
      </c>
      <c r="G797" s="67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788"/>
        <v>Lantai 1</v>
      </c>
      <c r="I797" s="83" t="str">
        <f ca="1" t="shared" si="789"/>
        <v>CLEANING SERVICE</v>
      </c>
      <c r="J797" s="83" t="str">
        <f ca="1" t="array" ref="J797">IFERROR(INDEX(MASTER!B:B,MATCH(G797,MASTER!A:A,0))/100," ")</f>
        <v> </v>
      </c>
      <c r="K797" s="67">
        <f ca="1" t="shared" si="790"/>
        <v>0</v>
      </c>
      <c r="L797" s="67" t="str">
        <f ca="1" t="shared" si="791"/>
        <v>1900 - WEEK 00</v>
      </c>
      <c r="M797" s="67" t="str">
        <f ca="1" t="shared" si="792"/>
        <v>1900 - MONTH 01</v>
      </c>
      <c r="N797" s="83" t="str">
        <f ca="1" t="shared" ref="N797:O797" si="823">IFERROR(AVERAGEIF(L:L,L797,$J:$J)," ")</f>
        <v> </v>
      </c>
      <c r="O797" s="83" t="str">
        <f ca="1" t="shared" si="823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2">
        <f ca="1" t="shared" si="787"/>
        <v>6</v>
      </c>
      <c r="F798" s="67" t="str">
        <f ca="1">IF(ISBLANK(A798)," ",INDIRECT(ADDRESS(1,5+MOD(ROW()-2,COUNTA('Form Responses 1'!$1:$1)-4),,TRUE,"Form Responses 1")))</f>
        <v>Lantai 1 [Ruang Tamu]</v>
      </c>
      <c r="G798" s="67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788"/>
        <v>Lantai 1</v>
      </c>
      <c r="I798" s="83" t="str">
        <f ca="1" t="shared" si="789"/>
        <v>CLEANING SERVICE</v>
      </c>
      <c r="J798" s="83" t="str">
        <f ca="1" t="array" ref="J798">IFERROR(INDEX(MASTER!B:B,MATCH(G798,MASTER!A:A,0))/100," ")</f>
        <v> </v>
      </c>
      <c r="K798" s="67">
        <f ca="1" t="shared" si="790"/>
        <v>0</v>
      </c>
      <c r="L798" s="67" t="str">
        <f ca="1" t="shared" si="791"/>
        <v>1900 - WEEK 00</v>
      </c>
      <c r="M798" s="67" t="str">
        <f ca="1" t="shared" si="792"/>
        <v>1900 - MONTH 01</v>
      </c>
      <c r="N798" s="83" t="str">
        <f ca="1" t="shared" ref="N798:O798" si="824">IFERROR(AVERAGEIF(L:L,L798,$J:$J)," ")</f>
        <v> </v>
      </c>
      <c r="O798" s="83" t="str">
        <f ca="1" t="shared" si="824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2">
        <f ca="1" t="shared" si="787"/>
        <v>6</v>
      </c>
      <c r="F799" s="67" t="str">
        <f ca="1">IF(ISBLANK(A799)," ",INDIRECT(ADDRESS(1,5+MOD(ROW()-2,COUNTA('Form Responses 1'!$1:$1)-4),,TRUE,"Form Responses 1")))</f>
        <v>Lantai 1 [Toilet Pria / Wanita]</v>
      </c>
      <c r="G799" s="67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788"/>
        <v>Lantai 1</v>
      </c>
      <c r="I799" s="83" t="str">
        <f ca="1" t="shared" si="789"/>
        <v>CLEANING SERVICE</v>
      </c>
      <c r="J799" s="83" t="str">
        <f ca="1" t="array" ref="J799">IFERROR(INDEX(MASTER!B:B,MATCH(G799,MASTER!A:A,0))/100," ")</f>
        <v> </v>
      </c>
      <c r="K799" s="67">
        <f ca="1" t="shared" si="790"/>
        <v>0</v>
      </c>
      <c r="L799" s="67" t="str">
        <f ca="1" t="shared" si="791"/>
        <v>1900 - WEEK 00</v>
      </c>
      <c r="M799" s="67" t="str">
        <f ca="1" t="shared" si="792"/>
        <v>1900 - MONTH 01</v>
      </c>
      <c r="N799" s="83" t="str">
        <f ca="1" t="shared" ref="N799:O799" si="825">IFERROR(AVERAGEIF(L:L,L799,$J:$J)," ")</f>
        <v> </v>
      </c>
      <c r="O799" s="83" t="str">
        <f ca="1" t="shared" si="825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2">
        <f ca="1" t="shared" si="787"/>
        <v>6</v>
      </c>
      <c r="F800" s="67" t="str">
        <f ca="1">IF(ISBLANK(A800)," ",INDIRECT(ADDRESS(1,5+MOD(ROW()-2,COUNTA('Form Responses 1'!$1:$1)-4),,TRUE,"Form Responses 1")))</f>
        <v>Halaman [Taman ]</v>
      </c>
      <c r="G800" s="67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788"/>
        <v>Halaman</v>
      </c>
      <c r="I800" s="83" t="str">
        <f ca="1" t="shared" si="789"/>
        <v>CLEANING SERVICE</v>
      </c>
      <c r="J800" s="83" t="str">
        <f ca="1" t="array" ref="J800">IFERROR(INDEX(MASTER!B:B,MATCH(G800,MASTER!A:A,0))/100," ")</f>
        <v> </v>
      </c>
      <c r="K800" s="67">
        <f ca="1" t="shared" si="790"/>
        <v>0</v>
      </c>
      <c r="L800" s="67" t="str">
        <f ca="1" t="shared" si="791"/>
        <v>1900 - WEEK 00</v>
      </c>
      <c r="M800" s="67" t="str">
        <f ca="1" t="shared" si="792"/>
        <v>1900 - MONTH 01</v>
      </c>
      <c r="N800" s="83" t="str">
        <f ca="1" t="shared" ref="N800:O800" si="826">IFERROR(AVERAGEIF(L:L,L800,$J:$J)," ")</f>
        <v> </v>
      </c>
      <c r="O800" s="83" t="str">
        <f ca="1" t="shared" si="826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2">
        <f ca="1" t="shared" si="787"/>
        <v>6</v>
      </c>
      <c r="F801" s="67" t="str">
        <f ca="1">IF(ISBLANK(A801)," ",INDIRECT(ADDRESS(1,5+MOD(ROW()-2,COUNTA('Form Responses 1'!$1:$1)-4),,TRUE,"Form Responses 1")))</f>
        <v>Halaman [Halaman Utama Depan]</v>
      </c>
      <c r="G801" s="67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788"/>
        <v>Halaman</v>
      </c>
      <c r="I801" s="83" t="str">
        <f ca="1" t="shared" si="789"/>
        <v>CLEANING SERVICE</v>
      </c>
      <c r="J801" s="83" t="str">
        <f ca="1" t="array" ref="J801">IFERROR(INDEX(MASTER!B:B,MATCH(G801,MASTER!A:A,0))/100," ")</f>
        <v> </v>
      </c>
      <c r="K801" s="67">
        <f ca="1" t="shared" si="790"/>
        <v>0</v>
      </c>
      <c r="L801" s="67" t="str">
        <f ca="1" t="shared" si="791"/>
        <v>1900 - WEEK 00</v>
      </c>
      <c r="M801" s="67" t="str">
        <f ca="1" t="shared" si="792"/>
        <v>1900 - MONTH 01</v>
      </c>
      <c r="N801" s="83" t="str">
        <f ca="1" t="shared" ref="N801:O801" si="827">IFERROR(AVERAGEIF(L:L,L801,$J:$J)," ")</f>
        <v> </v>
      </c>
      <c r="O801" s="83" t="str">
        <f ca="1" t="shared" si="827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2">
        <f ca="1" t="shared" si="787"/>
        <v>6</v>
      </c>
      <c r="F802" s="67" t="str">
        <f ca="1">IF(ISBLANK(A802)," ",INDIRECT(ADDRESS(1,5+MOD(ROW()-2,COUNTA('Form Responses 1'!$1:$1)-4),,TRUE,"Form Responses 1")))</f>
        <v>Halaman [Halaman Samping Dan Belakang]</v>
      </c>
      <c r="G802" s="67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788"/>
        <v>Halaman</v>
      </c>
      <c r="I802" s="83" t="str">
        <f ca="1" t="shared" si="789"/>
        <v>CLEANING SERVICE</v>
      </c>
      <c r="J802" s="83" t="str">
        <f ca="1" t="array" ref="J802">IFERROR(INDEX(MASTER!B:B,MATCH(G802,MASTER!A:A,0))/100," ")</f>
        <v> </v>
      </c>
      <c r="K802" s="67">
        <f ca="1" t="shared" si="790"/>
        <v>0</v>
      </c>
      <c r="L802" s="67" t="str">
        <f ca="1" t="shared" si="791"/>
        <v>1900 - WEEK 00</v>
      </c>
      <c r="M802" s="67" t="str">
        <f ca="1" t="shared" si="792"/>
        <v>1900 - MONTH 01</v>
      </c>
      <c r="N802" s="83" t="str">
        <f ca="1" t="shared" ref="N802:O802" si="828">IFERROR(AVERAGEIF(L:L,L802,$J:$J)," ")</f>
        <v> </v>
      </c>
      <c r="O802" s="83" t="str">
        <f ca="1" t="shared" si="828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2">
        <f ca="1" t="shared" si="787"/>
        <v>6</v>
      </c>
      <c r="F803" s="67" t="str">
        <f ca="1">IF(ISBLANK(A803)," ",INDIRECT(ADDRESS(1,5+MOD(ROW()-2,COUNTA('Form Responses 1'!$1:$1)-4),,TRUE,"Form Responses 1")))</f>
        <v>Halaman [Tps]</v>
      </c>
      <c r="G803" s="67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788"/>
        <v>Halaman</v>
      </c>
      <c r="I803" s="83" t="str">
        <f ca="1" t="shared" si="789"/>
        <v>CLEANING SERVICE</v>
      </c>
      <c r="J803" s="83" t="str">
        <f ca="1" t="array" ref="J803">IFERROR(INDEX(MASTER!B:B,MATCH(G803,MASTER!A:A,0))/100," ")</f>
        <v> </v>
      </c>
      <c r="K803" s="67">
        <f ca="1" t="shared" si="790"/>
        <v>0</v>
      </c>
      <c r="L803" s="67" t="str">
        <f ca="1" t="shared" si="791"/>
        <v>1900 - WEEK 00</v>
      </c>
      <c r="M803" s="67" t="str">
        <f ca="1" t="shared" si="792"/>
        <v>1900 - MONTH 01</v>
      </c>
      <c r="N803" s="83" t="str">
        <f ca="1" t="shared" ref="N803:O803" si="829">IFERROR(AVERAGEIF(L:L,L803,$J:$J)," ")</f>
        <v> </v>
      </c>
      <c r="O803" s="83" t="str">
        <f ca="1" t="shared" si="829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2">
        <f ca="1" t="shared" si="787"/>
        <v>6</v>
      </c>
      <c r="F804" s="67" t="str">
        <f ca="1">IF(ISBLANK(A804)," ",INDIRECT(ADDRESS(1,5+MOD(ROW()-2,COUNTA('Form Responses 1'!$1:$1)-4),,TRUE,"Form Responses 1")))</f>
        <v>Wisma [Koridor ]</v>
      </c>
      <c r="G804" s="67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788"/>
        <v>Wisma</v>
      </c>
      <c r="I804" s="83" t="str">
        <f ca="1" t="shared" si="789"/>
        <v>CLEANING SERVICE</v>
      </c>
      <c r="J804" s="83" t="str">
        <f ca="1" t="array" ref="J804">IFERROR(INDEX(MASTER!B:B,MATCH(G804,MASTER!A:A,0))/100," ")</f>
        <v> </v>
      </c>
      <c r="K804" s="67">
        <f ca="1" t="shared" si="790"/>
        <v>0</v>
      </c>
      <c r="L804" s="67" t="str">
        <f ca="1" t="shared" si="791"/>
        <v>1900 - WEEK 00</v>
      </c>
      <c r="M804" s="67" t="str">
        <f ca="1" t="shared" si="792"/>
        <v>1900 - MONTH 01</v>
      </c>
      <c r="N804" s="83" t="str">
        <f ca="1" t="shared" ref="N804:O804" si="830">IFERROR(AVERAGEIF(L:L,L804,$J:$J)," ")</f>
        <v> </v>
      </c>
      <c r="O804" s="83" t="str">
        <f ca="1" t="shared" si="830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2">
        <f ca="1" t="shared" si="787"/>
        <v>6</v>
      </c>
      <c r="F805" s="67" t="str">
        <f ca="1">IF(ISBLANK(A805)," ",INDIRECT(ADDRESS(1,5+MOD(ROW()-2,COUNTA('Form Responses 1'!$1:$1)-4),,TRUE,"Form Responses 1")))</f>
        <v>Wisma [Ruang Rapat/Pendopo]</v>
      </c>
      <c r="G805" s="67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788"/>
        <v>Wisma</v>
      </c>
      <c r="I805" s="83" t="str">
        <f ca="1" t="shared" si="789"/>
        <v>CLEANING SERVICE</v>
      </c>
      <c r="J805" s="83" t="str">
        <f ca="1" t="array" ref="J805">IFERROR(INDEX(MASTER!B:B,MATCH(G805,MASTER!A:A,0))/100," ")</f>
        <v> </v>
      </c>
      <c r="K805" s="67">
        <f ca="1" t="shared" si="790"/>
        <v>0</v>
      </c>
      <c r="L805" s="67" t="str">
        <f ca="1" t="shared" si="791"/>
        <v>1900 - WEEK 00</v>
      </c>
      <c r="M805" s="67" t="str">
        <f ca="1" t="shared" si="792"/>
        <v>1900 - MONTH 01</v>
      </c>
      <c r="N805" s="83" t="str">
        <f ca="1" t="shared" ref="N805:O805" si="831">IFERROR(AVERAGEIF(L:L,L805,$J:$J)," ")</f>
        <v> </v>
      </c>
      <c r="O805" s="83" t="str">
        <f ca="1" t="shared" si="831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2">
        <f ca="1" t="shared" si="787"/>
        <v>6</v>
      </c>
      <c r="F806" s="67" t="str">
        <f ca="1">IF(ISBLANK(A806)," ",INDIRECT(ADDRESS(1,5+MOD(ROW()-2,COUNTA('Form Responses 1'!$1:$1)-4),,TRUE,"Form Responses 1")))</f>
        <v>Wisma [Gudang]</v>
      </c>
      <c r="G806" s="67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788"/>
        <v>Wisma</v>
      </c>
      <c r="I806" s="83" t="str">
        <f ca="1" t="shared" si="789"/>
        <v>CLEANING SERVICE</v>
      </c>
      <c r="J806" s="83" t="str">
        <f ca="1" t="array" ref="J806">IFERROR(INDEX(MASTER!B:B,MATCH(G806,MASTER!A:A,0))/100," ")</f>
        <v> </v>
      </c>
      <c r="K806" s="67">
        <f ca="1" t="shared" si="790"/>
        <v>0</v>
      </c>
      <c r="L806" s="67" t="str">
        <f ca="1" t="shared" si="791"/>
        <v>1900 - WEEK 00</v>
      </c>
      <c r="M806" s="67" t="str">
        <f ca="1" t="shared" si="792"/>
        <v>1900 - MONTH 01</v>
      </c>
      <c r="N806" s="83" t="str">
        <f ca="1" t="shared" ref="N806:O806" si="832">IFERROR(AVERAGEIF(L:L,L806,$J:$J)," ")</f>
        <v> </v>
      </c>
      <c r="O806" s="83" t="str">
        <f ca="1" t="shared" si="832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2">
        <f ca="1" t="shared" si="787"/>
        <v>6</v>
      </c>
      <c r="F807" s="67" t="str">
        <f ca="1">IF(ISBLANK(A807)," ",INDIRECT(ADDRESS(1,5+MOD(ROW()-2,COUNTA('Form Responses 1'!$1:$1)-4),,TRUE,"Form Responses 1")))</f>
        <v>Wisma [Ruang Genset]</v>
      </c>
      <c r="G807" s="67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788"/>
        <v>Wisma</v>
      </c>
      <c r="I807" s="83" t="str">
        <f ca="1" t="shared" si="789"/>
        <v>CLEANING SERVICE</v>
      </c>
      <c r="J807" s="83" t="str">
        <f ca="1" t="array" ref="J807">IFERROR(INDEX(MASTER!B:B,MATCH(G807,MASTER!A:A,0))/100," ")</f>
        <v> </v>
      </c>
      <c r="K807" s="67">
        <f ca="1" t="shared" si="790"/>
        <v>0</v>
      </c>
      <c r="L807" s="67" t="str">
        <f ca="1" t="shared" si="791"/>
        <v>1900 - WEEK 00</v>
      </c>
      <c r="M807" s="67" t="str">
        <f ca="1" t="shared" si="792"/>
        <v>1900 - MONTH 01</v>
      </c>
      <c r="N807" s="83" t="str">
        <f ca="1" t="shared" ref="N807:O807" si="833">IFERROR(AVERAGEIF(L:L,L807,$J:$J)," ")</f>
        <v> </v>
      </c>
      <c r="O807" s="83" t="str">
        <f ca="1" t="shared" si="833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2">
        <f ca="1" t="shared" si="787"/>
        <v>6</v>
      </c>
      <c r="F808" s="67" t="str">
        <f ca="1">IF(ISBLANK(A808)," ",INDIRECT(ADDRESS(1,5+MOD(ROW()-2,COUNTA('Form Responses 1'!$1:$1)-4),,TRUE,"Form Responses 1")))</f>
        <v>Wisma [Ruang Alat Meteorologi]</v>
      </c>
      <c r="G808" s="67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788"/>
        <v>Wisma</v>
      </c>
      <c r="I808" s="83" t="str">
        <f ca="1" t="shared" si="789"/>
        <v>CLEANING SERVICE</v>
      </c>
      <c r="J808" s="83" t="str">
        <f ca="1" t="array" ref="J808">IFERROR(INDEX(MASTER!B:B,MATCH(G808,MASTER!A:A,0))/100," ")</f>
        <v> </v>
      </c>
      <c r="K808" s="67">
        <f ca="1" t="shared" si="790"/>
        <v>0</v>
      </c>
      <c r="L808" s="67" t="str">
        <f ca="1" t="shared" si="791"/>
        <v>1900 - WEEK 00</v>
      </c>
      <c r="M808" s="67" t="str">
        <f ca="1" t="shared" si="792"/>
        <v>1900 - MONTH 01</v>
      </c>
      <c r="N808" s="83" t="str">
        <f ca="1" t="shared" ref="N808:O808" si="834">IFERROR(AVERAGEIF(L:L,L808,$J:$J)," ")</f>
        <v> </v>
      </c>
      <c r="O808" s="83" t="str">
        <f ca="1" t="shared" si="834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2">
        <f ca="1" t="shared" si="787"/>
        <v>6</v>
      </c>
      <c r="F809" s="67" t="str">
        <f ca="1">IF(ISBLANK(A809)," ",INDIRECT(ADDRESS(1,5+MOD(ROW()-2,COUNTA('Form Responses 1'!$1:$1)-4),,TRUE,"Form Responses 1")))</f>
        <v>Wisma [Ruang Kerja]</v>
      </c>
      <c r="G809" s="67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788"/>
        <v>Wisma</v>
      </c>
      <c r="I809" s="83" t="str">
        <f ca="1" t="shared" si="789"/>
        <v>CLEANING SERVICE</v>
      </c>
      <c r="J809" s="83" t="str">
        <f ca="1" t="array" ref="J809">IFERROR(INDEX(MASTER!B:B,MATCH(G809,MASTER!A:A,0))/100," ")</f>
        <v> </v>
      </c>
      <c r="K809" s="67">
        <f ca="1" t="shared" si="790"/>
        <v>0</v>
      </c>
      <c r="L809" s="67" t="str">
        <f ca="1" t="shared" si="791"/>
        <v>1900 - WEEK 00</v>
      </c>
      <c r="M809" s="67" t="str">
        <f ca="1" t="shared" si="792"/>
        <v>1900 - MONTH 01</v>
      </c>
      <c r="N809" s="83" t="str">
        <f ca="1" t="shared" ref="N809:O809" si="835">IFERROR(AVERAGEIF(L:L,L809,$J:$J)," ")</f>
        <v> </v>
      </c>
      <c r="O809" s="83" t="str">
        <f ca="1" t="shared" si="835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2">
        <f ca="1" t="shared" si="787"/>
        <v>6</v>
      </c>
      <c r="F810" s="67" t="str">
        <f ca="1">IF(ISBLANK(A810)," ",INDIRECT(ADDRESS(1,5+MOD(ROW()-2,COUNTA('Form Responses 1'!$1:$1)-4),,TRUE,"Form Responses 1")))</f>
        <v>Wisma [Pantry]</v>
      </c>
      <c r="G810" s="67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788"/>
        <v>Wisma</v>
      </c>
      <c r="I810" s="83" t="str">
        <f ca="1" t="shared" si="789"/>
        <v>CLEANING SERVICE</v>
      </c>
      <c r="J810" s="83" t="str">
        <f ca="1" t="array" ref="J810">IFERROR(INDEX(MASTER!B:B,MATCH(G810,MASTER!A:A,0))/100," ")</f>
        <v> </v>
      </c>
      <c r="K810" s="67">
        <f ca="1" t="shared" si="790"/>
        <v>0</v>
      </c>
      <c r="L810" s="67" t="str">
        <f ca="1" t="shared" si="791"/>
        <v>1900 - WEEK 00</v>
      </c>
      <c r="M810" s="67" t="str">
        <f ca="1" t="shared" si="792"/>
        <v>1900 - MONTH 01</v>
      </c>
      <c r="N810" s="83" t="str">
        <f ca="1" t="shared" ref="N810:O810" si="836">IFERROR(AVERAGEIF(L:L,L810,$J:$J)," ")</f>
        <v> </v>
      </c>
      <c r="O810" s="83" t="str">
        <f ca="1" t="shared" si="836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2">
        <f ca="1" t="shared" si="787"/>
        <v>6</v>
      </c>
      <c r="F811" s="67" t="str">
        <f ca="1">IF(ISBLANK(A811)," ",INDIRECT(ADDRESS(1,5+MOD(ROW()-2,COUNTA('Form Responses 1'!$1:$1)-4),,TRUE,"Form Responses 1")))</f>
        <v>Wisma [Musholla]</v>
      </c>
      <c r="G811" s="67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788"/>
        <v>Wisma</v>
      </c>
      <c r="I811" s="83" t="str">
        <f ca="1" t="shared" si="789"/>
        <v>CLEANING SERVICE</v>
      </c>
      <c r="J811" s="83" t="str">
        <f ca="1" t="array" ref="J811">IFERROR(INDEX(MASTER!B:B,MATCH(G811,MASTER!A:A,0))/100," ")</f>
        <v> </v>
      </c>
      <c r="K811" s="67">
        <f ca="1" t="shared" si="790"/>
        <v>0</v>
      </c>
      <c r="L811" s="67" t="str">
        <f ca="1" t="shared" si="791"/>
        <v>1900 - WEEK 00</v>
      </c>
      <c r="M811" s="67" t="str">
        <f ca="1" t="shared" si="792"/>
        <v>1900 - MONTH 01</v>
      </c>
      <c r="N811" s="83" t="str">
        <f ca="1" t="shared" ref="N811:O811" si="837">IFERROR(AVERAGEIF(L:L,L811,$J:$J)," ")</f>
        <v> </v>
      </c>
      <c r="O811" s="83" t="str">
        <f ca="1" t="shared" si="837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2">
        <f ca="1" t="shared" si="787"/>
        <v>6</v>
      </c>
      <c r="F812" s="67" t="str">
        <f ca="1">IF(ISBLANK(A812)," ",INDIRECT(ADDRESS(1,5+MOD(ROW()-2,COUNTA('Form Responses 1'!$1:$1)-4),,TRUE,"Form Responses 1")))</f>
        <v>Wisma [Toilet Pria / Wanita]</v>
      </c>
      <c r="G812" s="67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788"/>
        <v>Wisma</v>
      </c>
      <c r="I812" s="83" t="str">
        <f ca="1" t="shared" si="789"/>
        <v>CLEANING SERVICE</v>
      </c>
      <c r="J812" s="83" t="str">
        <f ca="1" t="array" ref="J812">IFERROR(INDEX(MASTER!B:B,MATCH(G812,MASTER!A:A,0))/100," ")</f>
        <v> </v>
      </c>
      <c r="K812" s="67">
        <f ca="1" t="shared" si="790"/>
        <v>0</v>
      </c>
      <c r="L812" s="67" t="str">
        <f ca="1" t="shared" si="791"/>
        <v>1900 - WEEK 00</v>
      </c>
      <c r="M812" s="67" t="str">
        <f ca="1" t="shared" si="792"/>
        <v>1900 - MONTH 01</v>
      </c>
      <c r="N812" s="83" t="str">
        <f ca="1" t="shared" ref="N812:O812" si="838">IFERROR(AVERAGEIF(L:L,L812,$J:$J)," ")</f>
        <v> </v>
      </c>
      <c r="O812" s="83" t="str">
        <f ca="1" t="shared" si="838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2">
        <f ca="1" t="shared" si="787"/>
        <v>6</v>
      </c>
      <c r="F813" s="67" t="str">
        <f ca="1">IF(ISBLANK(A813)," ",INDIRECT(ADDRESS(1,5+MOD(ROW()-2,COUNTA('Form Responses 1'!$1:$1)-4),,TRUE,"Form Responses 1")))</f>
        <v>Halaman Wisma [Taman ]</v>
      </c>
      <c r="G813" s="67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788"/>
        <v>Halaman Wisma</v>
      </c>
      <c r="I813" s="83" t="str">
        <f ca="1" t="shared" si="789"/>
        <v>CLEANING SERVICE</v>
      </c>
      <c r="J813" s="83" t="str">
        <f ca="1" t="array" ref="J813">IFERROR(INDEX(MASTER!B:B,MATCH(G813,MASTER!A:A,0))/100," ")</f>
        <v> </v>
      </c>
      <c r="K813" s="67">
        <f ca="1" t="shared" si="790"/>
        <v>0</v>
      </c>
      <c r="L813" s="67" t="str">
        <f ca="1" t="shared" si="791"/>
        <v>1900 - WEEK 00</v>
      </c>
      <c r="M813" s="67" t="str">
        <f ca="1" t="shared" si="792"/>
        <v>1900 - MONTH 01</v>
      </c>
      <c r="N813" s="83" t="str">
        <f ca="1" t="shared" ref="N813:O813" si="839">IFERROR(AVERAGEIF(L:L,L813,$J:$J)," ")</f>
        <v> </v>
      </c>
      <c r="O813" s="83" t="str">
        <f ca="1" t="shared" si="839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2">
        <f ca="1" t="shared" si="787"/>
        <v>6</v>
      </c>
      <c r="F814" s="67" t="str">
        <f ca="1">IF(ISBLANK(A814)," ",INDIRECT(ADDRESS(1,5+MOD(ROW()-2,COUNTA('Form Responses 1'!$1:$1)-4),,TRUE,"Form Responses 1")))</f>
        <v>Halaman Wisma [Pos Satpam]</v>
      </c>
      <c r="G814" s="67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788"/>
        <v>Halaman Wisma</v>
      </c>
      <c r="I814" s="83" t="str">
        <f ca="1" t="shared" si="789"/>
        <v>CLEANING SERVICE</v>
      </c>
      <c r="J814" s="83" t="str">
        <f ca="1" t="array" ref="J814">IFERROR(INDEX(MASTER!B:B,MATCH(G814,MASTER!A:A,0))/100," ")</f>
        <v> </v>
      </c>
      <c r="K814" s="67">
        <f ca="1" t="shared" si="790"/>
        <v>0</v>
      </c>
      <c r="L814" s="67" t="str">
        <f ca="1" t="shared" si="791"/>
        <v>1900 - WEEK 00</v>
      </c>
      <c r="M814" s="67" t="str">
        <f ca="1" t="shared" si="792"/>
        <v>1900 - MONTH 01</v>
      </c>
      <c r="N814" s="83" t="str">
        <f ca="1" t="shared" ref="N814:O814" si="840">IFERROR(AVERAGEIF(L:L,L814,$J:$J)," ")</f>
        <v> </v>
      </c>
      <c r="O814" s="83" t="str">
        <f ca="1" t="shared" si="840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2">
        <f ca="1" t="shared" si="787"/>
        <v>6</v>
      </c>
      <c r="F815" s="67" t="str">
        <f ca="1">IF(ISBLANK(A815)," ",INDIRECT(ADDRESS(1,5+MOD(ROW()-2,COUNTA('Form Responses 1'!$1:$1)-4),,TRUE,"Form Responses 1")))</f>
        <v>Halaman Wisma [Halaman Utama Depan]</v>
      </c>
      <c r="G815" s="67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788"/>
        <v>Halaman Wisma</v>
      </c>
      <c r="I815" s="83" t="str">
        <f ca="1" t="shared" si="789"/>
        <v>CLEANING SERVICE</v>
      </c>
      <c r="J815" s="83" t="str">
        <f ca="1" t="array" ref="J815">IFERROR(INDEX(MASTER!B:B,MATCH(G815,MASTER!A:A,0))/100," ")</f>
        <v> </v>
      </c>
      <c r="K815" s="67">
        <f ca="1" t="shared" si="790"/>
        <v>0</v>
      </c>
      <c r="L815" s="67" t="str">
        <f ca="1" t="shared" si="791"/>
        <v>1900 - WEEK 00</v>
      </c>
      <c r="M815" s="67" t="str">
        <f ca="1" t="shared" si="792"/>
        <v>1900 - MONTH 01</v>
      </c>
      <c r="N815" s="83" t="str">
        <f ca="1" t="shared" ref="N815:O815" si="841">IFERROR(AVERAGEIF(L:L,L815,$J:$J)," ")</f>
        <v> </v>
      </c>
      <c r="O815" s="83" t="str">
        <f ca="1" t="shared" si="841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2">
        <f ca="1" t="shared" si="787"/>
        <v>6</v>
      </c>
      <c r="F816" s="67" t="str">
        <f ca="1">IF(ISBLANK(A816)," ",INDIRECT(ADDRESS(1,5+MOD(ROW()-2,COUNTA('Form Responses 1'!$1:$1)-4),,TRUE,"Form Responses 1")))</f>
        <v>Halaman Wisma [Halaman Samping Dan Belakang]</v>
      </c>
      <c r="G816" s="67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788"/>
        <v>Halaman Wisma</v>
      </c>
      <c r="I816" s="83" t="str">
        <f ca="1" t="shared" si="789"/>
        <v>CLEANING SERVICE</v>
      </c>
      <c r="J816" s="83" t="str">
        <f ca="1" t="array" ref="J816">IFERROR(INDEX(MASTER!B:B,MATCH(G816,MASTER!A:A,0))/100," ")</f>
        <v> </v>
      </c>
      <c r="K816" s="67">
        <f ca="1" t="shared" si="790"/>
        <v>0</v>
      </c>
      <c r="L816" s="67" t="str">
        <f ca="1" t="shared" si="791"/>
        <v>1900 - WEEK 00</v>
      </c>
      <c r="M816" s="67" t="str">
        <f ca="1" t="shared" si="792"/>
        <v>1900 - MONTH 01</v>
      </c>
      <c r="N816" s="83" t="str">
        <f ca="1" t="shared" ref="N816:O816" si="842">IFERROR(AVERAGEIF(L:L,L816,$J:$J)," ")</f>
        <v> </v>
      </c>
      <c r="O816" s="83" t="str">
        <f ca="1" t="shared" si="842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2">
        <f ca="1" t="shared" si="787"/>
        <v>6</v>
      </c>
      <c r="F817" s="67" t="str">
        <f ca="1">IF(ISBLANK(A817)," ",INDIRECT(ADDRESS(1,5+MOD(ROW()-2,COUNTA('Form Responses 1'!$1:$1)-4),,TRUE,"Form Responses 1")))</f>
        <v>Halaman Wisma [Tps]</v>
      </c>
      <c r="G817" s="67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788"/>
        <v>Halaman Wisma</v>
      </c>
      <c r="I817" s="83" t="str">
        <f ca="1" t="shared" si="789"/>
        <v>CLEANING SERVICE</v>
      </c>
      <c r="J817" s="83" t="str">
        <f ca="1" t="array" ref="J817">IFERROR(INDEX(MASTER!B:B,MATCH(G817,MASTER!A:A,0))/100," ")</f>
        <v> </v>
      </c>
      <c r="K817" s="67">
        <f ca="1" t="shared" si="790"/>
        <v>0</v>
      </c>
      <c r="L817" s="67" t="str">
        <f ca="1" t="shared" si="791"/>
        <v>1900 - WEEK 00</v>
      </c>
      <c r="M817" s="67" t="str">
        <f ca="1" t="shared" si="792"/>
        <v>1900 - MONTH 01</v>
      </c>
      <c r="N817" s="83" t="str">
        <f ca="1" t="shared" ref="N817:O817" si="843">IFERROR(AVERAGEIF(L:L,L817,$J:$J)," ")</f>
        <v> </v>
      </c>
      <c r="O817" s="83" t="str">
        <f ca="1" t="shared" si="843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2">
        <f ca="1" t="shared" si="787"/>
        <v>6</v>
      </c>
      <c r="F818" s="67" t="str">
        <f ca="1">IF(ISBLANK(A818)," ",INDIRECT(ADDRESS(1,5+MOD(ROW()-2,COUNTA('Form Responses 1'!$1:$1)-4),,TRUE,"Form Responses 1")))</f>
        <v>Security [Security Functions]</v>
      </c>
      <c r="G818" s="67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788"/>
        <v>Security</v>
      </c>
      <c r="I818" s="83" t="str">
        <f ca="1" t="shared" si="789"/>
        <v>SECURITY SERVICE</v>
      </c>
      <c r="J818" s="83" t="str">
        <f ca="1" t="array" ref="J818">IFERROR(INDEX(MASTER!B:B,MATCH(G818,MASTER!A:A,0))/100," ")</f>
        <v> </v>
      </c>
      <c r="K818" s="67">
        <f ca="1" t="shared" si="790"/>
        <v>0</v>
      </c>
      <c r="L818" s="67" t="str">
        <f ca="1" t="shared" si="791"/>
        <v>1900 - WEEK 00</v>
      </c>
      <c r="M818" s="67" t="str">
        <f ca="1" t="shared" si="792"/>
        <v>1900 - MONTH 01</v>
      </c>
      <c r="N818" s="83" t="str">
        <f ca="1" t="shared" ref="N818:O818" si="844">IFERROR(AVERAGEIF(L:L,L818,$J:$J)," ")</f>
        <v> </v>
      </c>
      <c r="O818" s="83" t="str">
        <f ca="1" t="shared" si="844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2">
        <f ca="1" t="shared" si="787"/>
        <v>6</v>
      </c>
      <c r="F819" s="67" t="str">
        <f ca="1">IF(ISBLANK(A819)," ",INDIRECT(ADDRESS(1,5+MOD(ROW()-2,COUNTA('Form Responses 1'!$1:$1)-4),,TRUE,"Form Responses 1")))</f>
        <v>Lantai 1 [Pantry ]</v>
      </c>
      <c r="G819" s="67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788"/>
        <v>Lantai 1</v>
      </c>
      <c r="I819" s="83" t="str">
        <f ca="1" t="shared" si="789"/>
        <v>CLEANING SERVICE</v>
      </c>
      <c r="J819" s="83" t="str">
        <f ca="1" t="array" ref="J819">IFERROR(INDEX(MASTER!B:B,MATCH(G819,MASTER!A:A,0))/100," ")</f>
        <v> </v>
      </c>
      <c r="K819" s="67">
        <f ca="1" t="shared" si="790"/>
        <v>0</v>
      </c>
      <c r="L819" s="67" t="str">
        <f ca="1" t="shared" si="791"/>
        <v>1900 - WEEK 00</v>
      </c>
      <c r="M819" s="67" t="str">
        <f ca="1" t="shared" si="792"/>
        <v>1900 - MONTH 01</v>
      </c>
      <c r="N819" s="83" t="str">
        <f ca="1" t="shared" ref="N819:O819" si="845">IFERROR(AVERAGEIF(L:L,L819,$J:$J)," ")</f>
        <v> </v>
      </c>
      <c r="O819" s="83" t="str">
        <f ca="1" t="shared" si="845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2">
        <f ca="1" t="shared" si="787"/>
        <v>6</v>
      </c>
      <c r="F820" s="67" t="str">
        <f ca="1">IF(ISBLANK(A820)," ",INDIRECT(ADDRESS(1,5+MOD(ROW()-2,COUNTA('Form Responses 1'!$1:$1)-4),,TRUE,"Form Responses 1")))</f>
        <v>Lantai 1 [Kamar Depan]</v>
      </c>
      <c r="G820" s="67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788"/>
        <v>Lantai 1</v>
      </c>
      <c r="I820" s="83" t="str">
        <f ca="1" t="shared" si="789"/>
        <v>CLEANING SERVICE</v>
      </c>
      <c r="J820" s="83" t="str">
        <f ca="1" t="array" ref="J820">IFERROR(INDEX(MASTER!B:B,MATCH(G820,MASTER!A:A,0))/100," ")</f>
        <v> </v>
      </c>
      <c r="K820" s="67">
        <f ca="1" t="shared" si="790"/>
        <v>0</v>
      </c>
      <c r="L820" s="67" t="str">
        <f ca="1" t="shared" si="791"/>
        <v>1900 - WEEK 00</v>
      </c>
      <c r="M820" s="67" t="str">
        <f ca="1" t="shared" si="792"/>
        <v>1900 - MONTH 01</v>
      </c>
      <c r="N820" s="83" t="str">
        <f ca="1" t="shared" ref="N820:O820" si="846">IFERROR(AVERAGEIF(L:L,L820,$J:$J)," ")</f>
        <v> </v>
      </c>
      <c r="O820" s="83" t="str">
        <f ca="1" t="shared" si="846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2">
        <f ca="1" t="shared" si="787"/>
        <v>6</v>
      </c>
      <c r="F821" s="67" t="str">
        <f ca="1">IF(ISBLANK(A821)," ",INDIRECT(ADDRESS(1,5+MOD(ROW()-2,COUNTA('Form Responses 1'!$1:$1)-4),,TRUE,"Form Responses 1")))</f>
        <v>Lantai 1 [Kamar Belakang]</v>
      </c>
      <c r="G821" s="67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788"/>
        <v>Lantai 1</v>
      </c>
      <c r="I821" s="83" t="str">
        <f ca="1" t="shared" si="789"/>
        <v>CLEANING SERVICE</v>
      </c>
      <c r="J821" s="83" t="str">
        <f ca="1" t="array" ref="J821">IFERROR(INDEX(MASTER!B:B,MATCH(G821,MASTER!A:A,0))/100," ")</f>
        <v> </v>
      </c>
      <c r="K821" s="67">
        <f ca="1" t="shared" si="790"/>
        <v>0</v>
      </c>
      <c r="L821" s="67" t="str">
        <f ca="1" t="shared" si="791"/>
        <v>1900 - WEEK 00</v>
      </c>
      <c r="M821" s="67" t="str">
        <f ca="1" t="shared" si="792"/>
        <v>1900 - MONTH 01</v>
      </c>
      <c r="N821" s="83" t="str">
        <f ca="1" t="shared" ref="N821:O821" si="847">IFERROR(AVERAGEIF(L:L,L821,$J:$J)," ")</f>
        <v> </v>
      </c>
      <c r="O821" s="83" t="str">
        <f ca="1" t="shared" si="847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2">
        <f ca="1" t="shared" si="787"/>
        <v>6</v>
      </c>
      <c r="F822" s="67" t="str">
        <f ca="1">IF(ISBLANK(A822)," ",INDIRECT(ADDRESS(1,5+MOD(ROW()-2,COUNTA('Form Responses 1'!$1:$1)-4),,TRUE,"Form Responses 1")))</f>
        <v>Lantai 1 [Ruang Tamu]</v>
      </c>
      <c r="G822" s="67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788"/>
        <v>Lantai 1</v>
      </c>
      <c r="I822" s="83" t="str">
        <f ca="1" t="shared" si="789"/>
        <v>CLEANING SERVICE</v>
      </c>
      <c r="J822" s="83" t="str">
        <f ca="1" t="array" ref="J822">IFERROR(INDEX(MASTER!B:B,MATCH(G822,MASTER!A:A,0))/100," ")</f>
        <v> </v>
      </c>
      <c r="K822" s="67">
        <f ca="1" t="shared" si="790"/>
        <v>0</v>
      </c>
      <c r="L822" s="67" t="str">
        <f ca="1" t="shared" si="791"/>
        <v>1900 - WEEK 00</v>
      </c>
      <c r="M822" s="67" t="str">
        <f ca="1" t="shared" si="792"/>
        <v>1900 - MONTH 01</v>
      </c>
      <c r="N822" s="83" t="str">
        <f ca="1" t="shared" ref="N822:O822" si="848">IFERROR(AVERAGEIF(L:L,L822,$J:$J)," ")</f>
        <v> </v>
      </c>
      <c r="O822" s="83" t="str">
        <f ca="1" t="shared" si="848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2">
        <f ca="1" t="shared" si="787"/>
        <v>6</v>
      </c>
      <c r="F823" s="67" t="str">
        <f ca="1">IF(ISBLANK(A823)," ",INDIRECT(ADDRESS(1,5+MOD(ROW()-2,COUNTA('Form Responses 1'!$1:$1)-4),,TRUE,"Form Responses 1")))</f>
        <v>Lantai 1 [Toilet Pria / Wanita]</v>
      </c>
      <c r="G823" s="67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788"/>
        <v>Lantai 1</v>
      </c>
      <c r="I823" s="83" t="str">
        <f ca="1" t="shared" si="789"/>
        <v>CLEANING SERVICE</v>
      </c>
      <c r="J823" s="83" t="str">
        <f ca="1" t="array" ref="J823">IFERROR(INDEX(MASTER!B:B,MATCH(G823,MASTER!A:A,0))/100," ")</f>
        <v> </v>
      </c>
      <c r="K823" s="67">
        <f ca="1" t="shared" si="790"/>
        <v>0</v>
      </c>
      <c r="L823" s="67" t="str">
        <f ca="1" t="shared" si="791"/>
        <v>1900 - WEEK 00</v>
      </c>
      <c r="M823" s="67" t="str">
        <f ca="1" t="shared" si="792"/>
        <v>1900 - MONTH 01</v>
      </c>
      <c r="N823" s="83" t="str">
        <f ca="1" t="shared" ref="N823:O823" si="849">IFERROR(AVERAGEIF(L:L,L823,$J:$J)," ")</f>
        <v> </v>
      </c>
      <c r="O823" s="83" t="str">
        <f ca="1" t="shared" si="849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2">
        <f ca="1" t="shared" si="787"/>
        <v>6</v>
      </c>
      <c r="F824" s="67" t="str">
        <f ca="1">IF(ISBLANK(A824)," ",INDIRECT(ADDRESS(1,5+MOD(ROW()-2,COUNTA('Form Responses 1'!$1:$1)-4),,TRUE,"Form Responses 1")))</f>
        <v>Halaman [Taman ]</v>
      </c>
      <c r="G824" s="67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788"/>
        <v>Halaman</v>
      </c>
      <c r="I824" s="83" t="str">
        <f ca="1" t="shared" si="789"/>
        <v>CLEANING SERVICE</v>
      </c>
      <c r="J824" s="83" t="str">
        <f ca="1" t="array" ref="J824">IFERROR(INDEX(MASTER!B:B,MATCH(G824,MASTER!A:A,0))/100," ")</f>
        <v> </v>
      </c>
      <c r="K824" s="67">
        <f ca="1" t="shared" si="790"/>
        <v>0</v>
      </c>
      <c r="L824" s="67" t="str">
        <f ca="1" t="shared" si="791"/>
        <v>1900 - WEEK 00</v>
      </c>
      <c r="M824" s="67" t="str">
        <f ca="1" t="shared" si="792"/>
        <v>1900 - MONTH 01</v>
      </c>
      <c r="N824" s="83" t="str">
        <f ca="1" t="shared" ref="N824:O824" si="850">IFERROR(AVERAGEIF(L:L,L824,$J:$J)," ")</f>
        <v> </v>
      </c>
      <c r="O824" s="83" t="str">
        <f ca="1" t="shared" si="850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2">
        <f ca="1" t="shared" si="787"/>
        <v>6</v>
      </c>
      <c r="F825" s="67" t="str">
        <f ca="1">IF(ISBLANK(A825)," ",INDIRECT(ADDRESS(1,5+MOD(ROW()-2,COUNTA('Form Responses 1'!$1:$1)-4),,TRUE,"Form Responses 1")))</f>
        <v>Halaman [Halaman Utama Depan]</v>
      </c>
      <c r="G825" s="67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788"/>
        <v>Halaman</v>
      </c>
      <c r="I825" s="83" t="str">
        <f ca="1" t="shared" si="789"/>
        <v>CLEANING SERVICE</v>
      </c>
      <c r="J825" s="83" t="str">
        <f ca="1" t="array" ref="J825">IFERROR(INDEX(MASTER!B:B,MATCH(G825,MASTER!A:A,0))/100," ")</f>
        <v> </v>
      </c>
      <c r="K825" s="67">
        <f ca="1" t="shared" si="790"/>
        <v>0</v>
      </c>
      <c r="L825" s="67" t="str">
        <f ca="1" t="shared" si="791"/>
        <v>1900 - WEEK 00</v>
      </c>
      <c r="M825" s="67" t="str">
        <f ca="1" t="shared" si="792"/>
        <v>1900 - MONTH 01</v>
      </c>
      <c r="N825" s="83" t="str">
        <f ca="1" t="shared" ref="N825:O825" si="851">IFERROR(AVERAGEIF(L:L,L825,$J:$J)," ")</f>
        <v> </v>
      </c>
      <c r="O825" s="83" t="str">
        <f ca="1" t="shared" si="851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2">
        <f ca="1" t="shared" si="787"/>
        <v>6</v>
      </c>
      <c r="F826" s="67" t="str">
        <f ca="1">IF(ISBLANK(A826)," ",INDIRECT(ADDRESS(1,5+MOD(ROW()-2,COUNTA('Form Responses 1'!$1:$1)-4),,TRUE,"Form Responses 1")))</f>
        <v>Halaman [Halaman Samping Dan Belakang]</v>
      </c>
      <c r="G826" s="67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788"/>
        <v>Halaman</v>
      </c>
      <c r="I826" s="83" t="str">
        <f ca="1" t="shared" si="789"/>
        <v>CLEANING SERVICE</v>
      </c>
      <c r="J826" s="83" t="str">
        <f ca="1" t="array" ref="J826">IFERROR(INDEX(MASTER!B:B,MATCH(G826,MASTER!A:A,0))/100," ")</f>
        <v> </v>
      </c>
      <c r="K826" s="67">
        <f ca="1" t="shared" si="790"/>
        <v>0</v>
      </c>
      <c r="L826" s="67" t="str">
        <f ca="1" t="shared" si="791"/>
        <v>1900 - WEEK 00</v>
      </c>
      <c r="M826" s="67" t="str">
        <f ca="1" t="shared" si="792"/>
        <v>1900 - MONTH 01</v>
      </c>
      <c r="N826" s="83" t="str">
        <f ca="1" t="shared" ref="N826:O826" si="852">IFERROR(AVERAGEIF(L:L,L826,$J:$J)," ")</f>
        <v> </v>
      </c>
      <c r="O826" s="83" t="str">
        <f ca="1" t="shared" si="852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2">
        <f ca="1" t="shared" si="787"/>
        <v>6</v>
      </c>
      <c r="F827" s="67" t="str">
        <f ca="1">IF(ISBLANK(A827)," ",INDIRECT(ADDRESS(1,5+MOD(ROW()-2,COUNTA('Form Responses 1'!$1:$1)-4),,TRUE,"Form Responses 1")))</f>
        <v>Halaman [Tps]</v>
      </c>
      <c r="G827" s="67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788"/>
        <v>Halaman</v>
      </c>
      <c r="I827" s="83" t="str">
        <f ca="1" t="shared" si="789"/>
        <v>CLEANING SERVICE</v>
      </c>
      <c r="J827" s="83" t="str">
        <f ca="1" t="array" ref="J827">IFERROR(INDEX(MASTER!B:B,MATCH(G827,MASTER!A:A,0))/100," ")</f>
        <v> </v>
      </c>
      <c r="K827" s="67">
        <f ca="1" t="shared" si="790"/>
        <v>0</v>
      </c>
      <c r="L827" s="67" t="str">
        <f ca="1" t="shared" si="791"/>
        <v>1900 - WEEK 00</v>
      </c>
      <c r="M827" s="67" t="str">
        <f ca="1" t="shared" si="792"/>
        <v>1900 - MONTH 01</v>
      </c>
      <c r="N827" s="83" t="str">
        <f ca="1" t="shared" ref="N827:O827" si="853">IFERROR(AVERAGEIF(L:L,L827,$J:$J)," ")</f>
        <v> </v>
      </c>
      <c r="O827" s="83" t="str">
        <f ca="1" t="shared" si="853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2">
        <f ca="1" t="shared" si="787"/>
        <v>6</v>
      </c>
      <c r="F828" s="67" t="str">
        <f ca="1">IF(ISBLANK(A828)," ",INDIRECT(ADDRESS(1,5+MOD(ROW()-2,COUNTA('Form Responses 1'!$1:$1)-4),,TRUE,"Form Responses 1")))</f>
        <v>Wisma [Koridor ]</v>
      </c>
      <c r="G828" s="67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788"/>
        <v>Wisma</v>
      </c>
      <c r="I828" s="83" t="str">
        <f ca="1" t="shared" si="789"/>
        <v>CLEANING SERVICE</v>
      </c>
      <c r="J828" s="83" t="str">
        <f ca="1" t="array" ref="J828">IFERROR(INDEX(MASTER!B:B,MATCH(G828,MASTER!A:A,0))/100," ")</f>
        <v> </v>
      </c>
      <c r="K828" s="67">
        <f ca="1" t="shared" si="790"/>
        <v>0</v>
      </c>
      <c r="L828" s="67" t="str">
        <f ca="1" t="shared" si="791"/>
        <v>1900 - WEEK 00</v>
      </c>
      <c r="M828" s="67" t="str">
        <f ca="1" t="shared" si="792"/>
        <v>1900 - MONTH 01</v>
      </c>
      <c r="N828" s="83" t="str">
        <f ca="1" t="shared" ref="N828:O828" si="854">IFERROR(AVERAGEIF(L:L,L828,$J:$J)," ")</f>
        <v> </v>
      </c>
      <c r="O828" s="83" t="str">
        <f ca="1" t="shared" si="854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2">
        <f ca="1" t="shared" si="787"/>
        <v>6</v>
      </c>
      <c r="F829" s="67" t="str">
        <f ca="1">IF(ISBLANK(A829)," ",INDIRECT(ADDRESS(1,5+MOD(ROW()-2,COUNTA('Form Responses 1'!$1:$1)-4),,TRUE,"Form Responses 1")))</f>
        <v>Wisma [Ruang Rapat/Pendopo]</v>
      </c>
      <c r="G829" s="67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788"/>
        <v>Wisma</v>
      </c>
      <c r="I829" s="83" t="str">
        <f ca="1" t="shared" si="789"/>
        <v>CLEANING SERVICE</v>
      </c>
      <c r="J829" s="83" t="str">
        <f ca="1" t="array" ref="J829">IFERROR(INDEX(MASTER!B:B,MATCH(G829,MASTER!A:A,0))/100," ")</f>
        <v> </v>
      </c>
      <c r="K829" s="67">
        <f ca="1" t="shared" si="790"/>
        <v>0</v>
      </c>
      <c r="L829" s="67" t="str">
        <f ca="1" t="shared" si="791"/>
        <v>1900 - WEEK 00</v>
      </c>
      <c r="M829" s="67" t="str">
        <f ca="1" t="shared" si="792"/>
        <v>1900 - MONTH 01</v>
      </c>
      <c r="N829" s="83" t="str">
        <f ca="1" t="shared" ref="N829:O829" si="855">IFERROR(AVERAGEIF(L:L,L829,$J:$J)," ")</f>
        <v> </v>
      </c>
      <c r="O829" s="83" t="str">
        <f ca="1" t="shared" si="855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2">
        <f ca="1" t="shared" si="787"/>
        <v>6</v>
      </c>
      <c r="F830" s="67" t="str">
        <f ca="1">IF(ISBLANK(A830)," ",INDIRECT(ADDRESS(1,5+MOD(ROW()-2,COUNTA('Form Responses 1'!$1:$1)-4),,TRUE,"Form Responses 1")))</f>
        <v>Wisma [Gudang]</v>
      </c>
      <c r="G830" s="67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788"/>
        <v>Wisma</v>
      </c>
      <c r="I830" s="83" t="str">
        <f ca="1" t="shared" si="789"/>
        <v>CLEANING SERVICE</v>
      </c>
      <c r="J830" s="83" t="str">
        <f ca="1" t="array" ref="J830">IFERROR(INDEX(MASTER!B:B,MATCH(G830,MASTER!A:A,0))/100," ")</f>
        <v> </v>
      </c>
      <c r="K830" s="67">
        <f ca="1" t="shared" si="790"/>
        <v>0</v>
      </c>
      <c r="L830" s="67" t="str">
        <f ca="1" t="shared" si="791"/>
        <v>1900 - WEEK 00</v>
      </c>
      <c r="M830" s="67" t="str">
        <f ca="1" t="shared" si="792"/>
        <v>1900 - MONTH 01</v>
      </c>
      <c r="N830" s="83" t="str">
        <f ca="1" t="shared" ref="N830:O830" si="856">IFERROR(AVERAGEIF(L:L,L830,$J:$J)," ")</f>
        <v> </v>
      </c>
      <c r="O830" s="83" t="str">
        <f ca="1" t="shared" si="856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2">
        <f ca="1" t="shared" si="787"/>
        <v>6</v>
      </c>
      <c r="F831" s="67" t="str">
        <f ca="1">IF(ISBLANK(A831)," ",INDIRECT(ADDRESS(1,5+MOD(ROW()-2,COUNTA('Form Responses 1'!$1:$1)-4),,TRUE,"Form Responses 1")))</f>
        <v>Wisma [Ruang Genset]</v>
      </c>
      <c r="G831" s="67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788"/>
        <v>Wisma</v>
      </c>
      <c r="I831" s="83" t="str">
        <f ca="1" t="shared" si="789"/>
        <v>CLEANING SERVICE</v>
      </c>
      <c r="J831" s="83" t="str">
        <f ca="1" t="array" ref="J831">IFERROR(INDEX(MASTER!B:B,MATCH(G831,MASTER!A:A,0))/100," ")</f>
        <v> </v>
      </c>
      <c r="K831" s="67">
        <f ca="1" t="shared" si="790"/>
        <v>0</v>
      </c>
      <c r="L831" s="67" t="str">
        <f ca="1" t="shared" si="791"/>
        <v>1900 - WEEK 00</v>
      </c>
      <c r="M831" s="67" t="str">
        <f ca="1" t="shared" si="792"/>
        <v>1900 - MONTH 01</v>
      </c>
      <c r="N831" s="83" t="str">
        <f ca="1" t="shared" ref="N831:O831" si="857">IFERROR(AVERAGEIF(L:L,L831,$J:$J)," ")</f>
        <v> </v>
      </c>
      <c r="O831" s="83" t="str">
        <f ca="1" t="shared" si="857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2">
        <f ca="1" t="shared" si="787"/>
        <v>6</v>
      </c>
      <c r="F832" s="67" t="str">
        <f ca="1">IF(ISBLANK(A832)," ",INDIRECT(ADDRESS(1,5+MOD(ROW()-2,COUNTA('Form Responses 1'!$1:$1)-4),,TRUE,"Form Responses 1")))</f>
        <v>Wisma [Ruang Alat Meteorologi]</v>
      </c>
      <c r="G832" s="67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788"/>
        <v>Wisma</v>
      </c>
      <c r="I832" s="83" t="str">
        <f ca="1" t="shared" si="789"/>
        <v>CLEANING SERVICE</v>
      </c>
      <c r="J832" s="83" t="str">
        <f ca="1" t="array" ref="J832">IFERROR(INDEX(MASTER!B:B,MATCH(G832,MASTER!A:A,0))/100," ")</f>
        <v> </v>
      </c>
      <c r="K832" s="67">
        <f ca="1" t="shared" si="790"/>
        <v>0</v>
      </c>
      <c r="L832" s="67" t="str">
        <f ca="1" t="shared" si="791"/>
        <v>1900 - WEEK 00</v>
      </c>
      <c r="M832" s="67" t="str">
        <f ca="1" t="shared" si="792"/>
        <v>1900 - MONTH 01</v>
      </c>
      <c r="N832" s="83" t="str">
        <f ca="1" t="shared" ref="N832:O832" si="858">IFERROR(AVERAGEIF(L:L,L832,$J:$J)," ")</f>
        <v> </v>
      </c>
      <c r="O832" s="83" t="str">
        <f ca="1" t="shared" si="858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2">
        <f ca="1" t="shared" si="787"/>
        <v>6</v>
      </c>
      <c r="F833" s="67" t="str">
        <f ca="1">IF(ISBLANK(A833)," ",INDIRECT(ADDRESS(1,5+MOD(ROW()-2,COUNTA('Form Responses 1'!$1:$1)-4),,TRUE,"Form Responses 1")))</f>
        <v>Wisma [Ruang Kerja]</v>
      </c>
      <c r="G833" s="67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788"/>
        <v>Wisma</v>
      </c>
      <c r="I833" s="83" t="str">
        <f ca="1" t="shared" si="789"/>
        <v>CLEANING SERVICE</v>
      </c>
      <c r="J833" s="83" t="str">
        <f ca="1" t="array" ref="J833">IFERROR(INDEX(MASTER!B:B,MATCH(G833,MASTER!A:A,0))/100," ")</f>
        <v> </v>
      </c>
      <c r="K833" s="67">
        <f ca="1" t="shared" si="790"/>
        <v>0</v>
      </c>
      <c r="L833" s="67" t="str">
        <f ca="1" t="shared" si="791"/>
        <v>1900 - WEEK 00</v>
      </c>
      <c r="M833" s="67" t="str">
        <f ca="1" t="shared" si="792"/>
        <v>1900 - MONTH 01</v>
      </c>
      <c r="N833" s="83" t="str">
        <f ca="1" t="shared" ref="N833:O833" si="859">IFERROR(AVERAGEIF(L:L,L833,$J:$J)," ")</f>
        <v> </v>
      </c>
      <c r="O833" s="83" t="str">
        <f ca="1" t="shared" si="859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2">
        <f ca="1" t="shared" si="787"/>
        <v>6</v>
      </c>
      <c r="F834" s="67" t="str">
        <f ca="1">IF(ISBLANK(A834)," ",INDIRECT(ADDRESS(1,5+MOD(ROW()-2,COUNTA('Form Responses 1'!$1:$1)-4),,TRUE,"Form Responses 1")))</f>
        <v>Wisma [Pantry]</v>
      </c>
      <c r="G834" s="67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788"/>
        <v>Wisma</v>
      </c>
      <c r="I834" s="83" t="str">
        <f ca="1" t="shared" si="789"/>
        <v>CLEANING SERVICE</v>
      </c>
      <c r="J834" s="83" t="str">
        <f ca="1" t="array" ref="J834">IFERROR(INDEX(MASTER!B:B,MATCH(G834,MASTER!A:A,0))/100," ")</f>
        <v> </v>
      </c>
      <c r="K834" s="67">
        <f ca="1" t="shared" si="790"/>
        <v>0</v>
      </c>
      <c r="L834" s="67" t="str">
        <f ca="1" t="shared" si="791"/>
        <v>1900 - WEEK 00</v>
      </c>
      <c r="M834" s="67" t="str">
        <f ca="1" t="shared" si="792"/>
        <v>1900 - MONTH 01</v>
      </c>
      <c r="N834" s="83" t="str">
        <f ca="1" t="shared" ref="N834:O834" si="860">IFERROR(AVERAGEIF(L:L,L834,$J:$J)," ")</f>
        <v> </v>
      </c>
      <c r="O834" s="83" t="str">
        <f ca="1" t="shared" si="860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2">
        <f ca="1" t="shared" si="787"/>
        <v>6</v>
      </c>
      <c r="F835" s="67" t="str">
        <f ca="1">IF(ISBLANK(A835)," ",INDIRECT(ADDRESS(1,5+MOD(ROW()-2,COUNTA('Form Responses 1'!$1:$1)-4),,TRUE,"Form Responses 1")))</f>
        <v>Wisma [Musholla]</v>
      </c>
      <c r="G835" s="67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788"/>
        <v>Wisma</v>
      </c>
      <c r="I835" s="83" t="str">
        <f ca="1" t="shared" si="789"/>
        <v>CLEANING SERVICE</v>
      </c>
      <c r="J835" s="83" t="str">
        <f ca="1" t="array" ref="J835">IFERROR(INDEX(MASTER!B:B,MATCH(G835,MASTER!A:A,0))/100," ")</f>
        <v> </v>
      </c>
      <c r="K835" s="67">
        <f ca="1" t="shared" si="790"/>
        <v>0</v>
      </c>
      <c r="L835" s="67" t="str">
        <f ca="1" t="shared" si="791"/>
        <v>1900 - WEEK 00</v>
      </c>
      <c r="M835" s="67" t="str">
        <f ca="1" t="shared" si="792"/>
        <v>1900 - MONTH 01</v>
      </c>
      <c r="N835" s="83" t="str">
        <f ca="1" t="shared" ref="N835:O835" si="861">IFERROR(AVERAGEIF(L:L,L835,$J:$J)," ")</f>
        <v> </v>
      </c>
      <c r="O835" s="83" t="str">
        <f ca="1" t="shared" si="861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2">
        <f ca="1" t="shared" si="787"/>
        <v>6</v>
      </c>
      <c r="F836" s="67" t="str">
        <f ca="1">IF(ISBLANK(A836)," ",INDIRECT(ADDRESS(1,5+MOD(ROW()-2,COUNTA('Form Responses 1'!$1:$1)-4),,TRUE,"Form Responses 1")))</f>
        <v>Wisma [Toilet Pria / Wanita]</v>
      </c>
      <c r="G836" s="67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788"/>
        <v>Wisma</v>
      </c>
      <c r="I836" s="83" t="str">
        <f ca="1" t="shared" si="789"/>
        <v>CLEANING SERVICE</v>
      </c>
      <c r="J836" s="83" t="str">
        <f ca="1" t="array" ref="J836">IFERROR(INDEX(MASTER!B:B,MATCH(G836,MASTER!A:A,0))/100," ")</f>
        <v> </v>
      </c>
      <c r="K836" s="67">
        <f ca="1" t="shared" si="790"/>
        <v>0</v>
      </c>
      <c r="L836" s="67" t="str">
        <f ca="1" t="shared" si="791"/>
        <v>1900 - WEEK 00</v>
      </c>
      <c r="M836" s="67" t="str">
        <f ca="1" t="shared" si="792"/>
        <v>1900 - MONTH 01</v>
      </c>
      <c r="N836" s="83" t="str">
        <f ca="1" t="shared" ref="N836:O836" si="862">IFERROR(AVERAGEIF(L:L,L836,$J:$J)," ")</f>
        <v> </v>
      </c>
      <c r="O836" s="83" t="str">
        <f ca="1" t="shared" si="862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2">
        <f ca="1" t="shared" si="787"/>
        <v>6</v>
      </c>
      <c r="F837" s="67" t="str">
        <f ca="1">IF(ISBLANK(A837)," ",INDIRECT(ADDRESS(1,5+MOD(ROW()-2,COUNTA('Form Responses 1'!$1:$1)-4),,TRUE,"Form Responses 1")))</f>
        <v>Halaman Wisma [Taman ]</v>
      </c>
      <c r="G837" s="67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788"/>
        <v>Halaman Wisma</v>
      </c>
      <c r="I837" s="83" t="str">
        <f ca="1" t="shared" si="789"/>
        <v>CLEANING SERVICE</v>
      </c>
      <c r="J837" s="83" t="str">
        <f ca="1" t="array" ref="J837">IFERROR(INDEX(MASTER!B:B,MATCH(G837,MASTER!A:A,0))/100," ")</f>
        <v> </v>
      </c>
      <c r="K837" s="67">
        <f ca="1" t="shared" si="790"/>
        <v>0</v>
      </c>
      <c r="L837" s="67" t="str">
        <f ca="1" t="shared" si="791"/>
        <v>1900 - WEEK 00</v>
      </c>
      <c r="M837" s="67" t="str">
        <f ca="1" t="shared" si="792"/>
        <v>1900 - MONTH 01</v>
      </c>
      <c r="N837" s="83" t="str">
        <f ca="1" t="shared" ref="N837:O837" si="863">IFERROR(AVERAGEIF(L:L,L837,$J:$J)," ")</f>
        <v> </v>
      </c>
      <c r="O837" s="83" t="str">
        <f ca="1" t="shared" si="863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2">
        <f ca="1" t="shared" si="787"/>
        <v>6</v>
      </c>
      <c r="F838" s="67" t="str">
        <f ca="1">IF(ISBLANK(A838)," ",INDIRECT(ADDRESS(1,5+MOD(ROW()-2,COUNTA('Form Responses 1'!$1:$1)-4),,TRUE,"Form Responses 1")))</f>
        <v>Halaman Wisma [Pos Satpam]</v>
      </c>
      <c r="G838" s="67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788"/>
        <v>Halaman Wisma</v>
      </c>
      <c r="I838" s="83" t="str">
        <f ca="1" t="shared" si="789"/>
        <v>CLEANING SERVICE</v>
      </c>
      <c r="J838" s="83" t="str">
        <f ca="1" t="array" ref="J838">IFERROR(INDEX(MASTER!B:B,MATCH(G838,MASTER!A:A,0))/100," ")</f>
        <v> </v>
      </c>
      <c r="K838" s="67">
        <f ca="1" t="shared" si="790"/>
        <v>0</v>
      </c>
      <c r="L838" s="67" t="str">
        <f ca="1" t="shared" si="791"/>
        <v>1900 - WEEK 00</v>
      </c>
      <c r="M838" s="67" t="str">
        <f ca="1" t="shared" si="792"/>
        <v>1900 - MONTH 01</v>
      </c>
      <c r="N838" s="83" t="str">
        <f ca="1" t="shared" ref="N838:O838" si="864">IFERROR(AVERAGEIF(L:L,L838,$J:$J)," ")</f>
        <v> </v>
      </c>
      <c r="O838" s="83" t="str">
        <f ca="1" t="shared" si="864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2">
        <f ca="1" t="shared" si="787"/>
        <v>6</v>
      </c>
      <c r="F839" s="67" t="str">
        <f ca="1">IF(ISBLANK(A839)," ",INDIRECT(ADDRESS(1,5+MOD(ROW()-2,COUNTA('Form Responses 1'!$1:$1)-4),,TRUE,"Form Responses 1")))</f>
        <v>Halaman Wisma [Halaman Utama Depan]</v>
      </c>
      <c r="G839" s="67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788"/>
        <v>Halaman Wisma</v>
      </c>
      <c r="I839" s="83" t="str">
        <f ca="1" t="shared" si="789"/>
        <v>CLEANING SERVICE</v>
      </c>
      <c r="J839" s="83" t="str">
        <f ca="1" t="array" ref="J839">IFERROR(INDEX(MASTER!B:B,MATCH(G839,MASTER!A:A,0))/100," ")</f>
        <v> </v>
      </c>
      <c r="K839" s="67">
        <f ca="1" t="shared" si="790"/>
        <v>0</v>
      </c>
      <c r="L839" s="67" t="str">
        <f ca="1" t="shared" si="791"/>
        <v>1900 - WEEK 00</v>
      </c>
      <c r="M839" s="67" t="str">
        <f ca="1" t="shared" si="792"/>
        <v>1900 - MONTH 01</v>
      </c>
      <c r="N839" s="83" t="str">
        <f ca="1" t="shared" ref="N839:O839" si="865">IFERROR(AVERAGEIF(L:L,L839,$J:$J)," ")</f>
        <v> </v>
      </c>
      <c r="O839" s="83" t="str">
        <f ca="1" t="shared" si="865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2">
        <f ca="1" t="shared" si="787"/>
        <v>6</v>
      </c>
      <c r="F840" s="67" t="str">
        <f ca="1">IF(ISBLANK(A840)," ",INDIRECT(ADDRESS(1,5+MOD(ROW()-2,COUNTA('Form Responses 1'!$1:$1)-4),,TRUE,"Form Responses 1")))</f>
        <v>Halaman Wisma [Halaman Samping Dan Belakang]</v>
      </c>
      <c r="G840" s="67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788"/>
        <v>Halaman Wisma</v>
      </c>
      <c r="I840" s="83" t="str">
        <f ca="1" t="shared" si="789"/>
        <v>CLEANING SERVICE</v>
      </c>
      <c r="J840" s="83" t="str">
        <f ca="1" t="array" ref="J840">IFERROR(INDEX(MASTER!B:B,MATCH(G840,MASTER!A:A,0))/100," ")</f>
        <v> </v>
      </c>
      <c r="K840" s="67">
        <f ca="1" t="shared" si="790"/>
        <v>0</v>
      </c>
      <c r="L840" s="67" t="str">
        <f ca="1" t="shared" si="791"/>
        <v>1900 - WEEK 00</v>
      </c>
      <c r="M840" s="67" t="str">
        <f ca="1" t="shared" si="792"/>
        <v>1900 - MONTH 01</v>
      </c>
      <c r="N840" s="83" t="str">
        <f ca="1" t="shared" ref="N840:O840" si="866">IFERROR(AVERAGEIF(L:L,L840,$J:$J)," ")</f>
        <v> </v>
      </c>
      <c r="O840" s="83" t="str">
        <f ca="1" t="shared" si="866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2">
        <f ca="1" t="shared" si="787"/>
        <v>6</v>
      </c>
      <c r="F841" s="67" t="str">
        <f ca="1">IF(ISBLANK(A841)," ",INDIRECT(ADDRESS(1,5+MOD(ROW()-2,COUNTA('Form Responses 1'!$1:$1)-4),,TRUE,"Form Responses 1")))</f>
        <v>Halaman Wisma [Tps]</v>
      </c>
      <c r="G841" s="67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788"/>
        <v>Halaman Wisma</v>
      </c>
      <c r="I841" s="83" t="str">
        <f ca="1" t="shared" si="789"/>
        <v>CLEANING SERVICE</v>
      </c>
      <c r="J841" s="83" t="str">
        <f ca="1" t="array" ref="J841">IFERROR(INDEX(MASTER!B:B,MATCH(G841,MASTER!A:A,0))/100," ")</f>
        <v> </v>
      </c>
      <c r="K841" s="67">
        <f ca="1" t="shared" si="790"/>
        <v>0</v>
      </c>
      <c r="L841" s="67" t="str">
        <f ca="1" t="shared" si="791"/>
        <v>1900 - WEEK 00</v>
      </c>
      <c r="M841" s="67" t="str">
        <f ca="1" t="shared" si="792"/>
        <v>1900 - MONTH 01</v>
      </c>
      <c r="N841" s="83" t="str">
        <f ca="1" t="shared" ref="N841:O841" si="867">IFERROR(AVERAGEIF(L:L,L841,$J:$J)," ")</f>
        <v> </v>
      </c>
      <c r="O841" s="83" t="str">
        <f ca="1" t="shared" si="867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2">
        <f ca="1" t="shared" si="787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788"/>
        <v>Security</v>
      </c>
      <c r="I842" s="83" t="str">
        <f ca="1" t="shared" si="789"/>
        <v>SECURITY SERVICE</v>
      </c>
      <c r="J842" s="83" t="str">
        <f ca="1" t="array" ref="J842">IFERROR(INDEX(MASTER!B:B,MATCH(G842,MASTER!A:A,0))/100," ")</f>
        <v> </v>
      </c>
      <c r="K842" s="67">
        <f ca="1" t="shared" si="790"/>
        <v>0</v>
      </c>
      <c r="L842" s="67" t="str">
        <f ca="1" t="shared" si="791"/>
        <v>1900 - WEEK 00</v>
      </c>
      <c r="M842" s="67" t="str">
        <f ca="1" t="shared" si="792"/>
        <v>1900 - MONTH 01</v>
      </c>
      <c r="N842" s="83" t="str">
        <f ca="1" t="shared" ref="N842:O842" si="868">IFERROR(AVERAGEIF(L:L,L842,$J:$J)," ")</f>
        <v> </v>
      </c>
      <c r="O842" s="83" t="str">
        <f ca="1" t="shared" si="868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2">
        <f ca="1" t="shared" si="787"/>
        <v>6</v>
      </c>
      <c r="F843" s="67" t="str">
        <f ca="1">IF(ISBLANK(A843)," ",INDIRECT(ADDRESS(1,5+MOD(ROW()-2,COUNTA('Form Responses 1'!$1:$1)-4),,TRUE,"Form Responses 1")))</f>
        <v>Lantai 1 [Pantry ]</v>
      </c>
      <c r="G843" s="67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788"/>
        <v>Lantai 1</v>
      </c>
      <c r="I843" s="83" t="str">
        <f ca="1" t="shared" si="789"/>
        <v>CLEANING SERVICE</v>
      </c>
      <c r="J843" s="83" t="str">
        <f ca="1" t="array" ref="J843">IFERROR(INDEX(MASTER!B:B,MATCH(G843,MASTER!A:A,0))/100," ")</f>
        <v> </v>
      </c>
      <c r="K843" s="67">
        <f ca="1" t="shared" si="790"/>
        <v>0</v>
      </c>
      <c r="L843" s="67" t="str">
        <f ca="1" t="shared" si="791"/>
        <v>1900 - WEEK 00</v>
      </c>
      <c r="M843" s="67" t="str">
        <f ca="1" t="shared" si="792"/>
        <v>1900 - MONTH 01</v>
      </c>
      <c r="N843" s="83" t="str">
        <f ca="1" t="shared" ref="N843:O843" si="869">IFERROR(AVERAGEIF(L:L,L843,$J:$J)," ")</f>
        <v> </v>
      </c>
      <c r="O843" s="83" t="str">
        <f ca="1" t="shared" si="869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2">
        <f ca="1" t="shared" si="787"/>
        <v>6</v>
      </c>
      <c r="F844" s="67" t="str">
        <f ca="1">IF(ISBLANK(A844)," ",INDIRECT(ADDRESS(1,5+MOD(ROW()-2,COUNTA('Form Responses 1'!$1:$1)-4),,TRUE,"Form Responses 1")))</f>
        <v>Lantai 1 [Kamar Depan]</v>
      </c>
      <c r="G844" s="67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788"/>
        <v>Lantai 1</v>
      </c>
      <c r="I844" s="83" t="str">
        <f ca="1" t="shared" si="789"/>
        <v>CLEANING SERVICE</v>
      </c>
      <c r="J844" s="83" t="str">
        <f ca="1" t="array" ref="J844">IFERROR(INDEX(MASTER!B:B,MATCH(G844,MASTER!A:A,0))/100," ")</f>
        <v> </v>
      </c>
      <c r="K844" s="67">
        <f ca="1" t="shared" si="790"/>
        <v>0</v>
      </c>
      <c r="L844" s="67" t="str">
        <f ca="1" t="shared" si="791"/>
        <v>1900 - WEEK 00</v>
      </c>
      <c r="M844" s="67" t="str">
        <f ca="1" t="shared" si="792"/>
        <v>1900 - MONTH 01</v>
      </c>
      <c r="N844" s="83" t="str">
        <f ca="1" t="shared" ref="N844:O844" si="870">IFERROR(AVERAGEIF(L:L,L844,$J:$J)," ")</f>
        <v> </v>
      </c>
      <c r="O844" s="83" t="str">
        <f ca="1" t="shared" si="870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2">
        <f ca="1" t="shared" si="787"/>
        <v>6</v>
      </c>
      <c r="F845" s="67" t="str">
        <f ca="1">IF(ISBLANK(A845)," ",INDIRECT(ADDRESS(1,5+MOD(ROW()-2,COUNTA('Form Responses 1'!$1:$1)-4),,TRUE,"Form Responses 1")))</f>
        <v>Lantai 1 [Kamar Belakang]</v>
      </c>
      <c r="G845" s="67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788"/>
        <v>Lantai 1</v>
      </c>
      <c r="I845" s="83" t="str">
        <f ca="1" t="shared" si="789"/>
        <v>CLEANING SERVICE</v>
      </c>
      <c r="J845" s="83" t="str">
        <f ca="1" t="array" ref="J845">IFERROR(INDEX(MASTER!B:B,MATCH(G845,MASTER!A:A,0))/100," ")</f>
        <v> </v>
      </c>
      <c r="K845" s="67">
        <f ca="1" t="shared" si="790"/>
        <v>0</v>
      </c>
      <c r="L845" s="67" t="str">
        <f ca="1" t="shared" si="791"/>
        <v>1900 - WEEK 00</v>
      </c>
      <c r="M845" s="67" t="str">
        <f ca="1" t="shared" si="792"/>
        <v>1900 - MONTH 01</v>
      </c>
      <c r="N845" s="83" t="str">
        <f ca="1" t="shared" ref="N845:O845" si="871">IFERROR(AVERAGEIF(L:L,L845,$J:$J)," ")</f>
        <v> </v>
      </c>
      <c r="O845" s="83" t="str">
        <f ca="1" t="shared" si="871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2">
        <f ca="1" t="shared" si="787"/>
        <v>6</v>
      </c>
      <c r="F846" s="67" t="str">
        <f ca="1">IF(ISBLANK(A846)," ",INDIRECT(ADDRESS(1,5+MOD(ROW()-2,COUNTA('Form Responses 1'!$1:$1)-4),,TRUE,"Form Responses 1")))</f>
        <v>Lantai 1 [Ruang Tamu]</v>
      </c>
      <c r="G846" s="67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788"/>
        <v>Lantai 1</v>
      </c>
      <c r="I846" s="83" t="str">
        <f ca="1" t="shared" si="789"/>
        <v>CLEANING SERVICE</v>
      </c>
      <c r="J846" s="83" t="str">
        <f ca="1" t="array" ref="J846">IFERROR(INDEX(MASTER!B:B,MATCH(G846,MASTER!A:A,0))/100," ")</f>
        <v> </v>
      </c>
      <c r="K846" s="67">
        <f ca="1" t="shared" si="790"/>
        <v>0</v>
      </c>
      <c r="L846" s="67" t="str">
        <f ca="1" t="shared" si="791"/>
        <v>1900 - WEEK 00</v>
      </c>
      <c r="M846" s="67" t="str">
        <f ca="1" t="shared" si="792"/>
        <v>1900 - MONTH 01</v>
      </c>
      <c r="N846" s="83" t="str">
        <f ca="1" t="shared" ref="N846:O846" si="872">IFERROR(AVERAGEIF(L:L,L846,$J:$J)," ")</f>
        <v> </v>
      </c>
      <c r="O846" s="83" t="str">
        <f ca="1" t="shared" si="872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2">
        <f ca="1" t="shared" si="787"/>
        <v>6</v>
      </c>
      <c r="F847" s="67" t="str">
        <f ca="1">IF(ISBLANK(A847)," ",INDIRECT(ADDRESS(1,5+MOD(ROW()-2,COUNTA('Form Responses 1'!$1:$1)-4),,TRUE,"Form Responses 1")))</f>
        <v>Lantai 1 [Toilet Pria / Wanita]</v>
      </c>
      <c r="G847" s="67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788"/>
        <v>Lantai 1</v>
      </c>
      <c r="I847" s="83" t="str">
        <f ca="1" t="shared" si="789"/>
        <v>CLEANING SERVICE</v>
      </c>
      <c r="J847" s="83" t="str">
        <f ca="1" t="array" ref="J847">IFERROR(INDEX(MASTER!B:B,MATCH(G847,MASTER!A:A,0))/100," ")</f>
        <v> </v>
      </c>
      <c r="K847" s="67">
        <f ca="1" t="shared" si="790"/>
        <v>0</v>
      </c>
      <c r="L847" s="67" t="str">
        <f ca="1" t="shared" si="791"/>
        <v>1900 - WEEK 00</v>
      </c>
      <c r="M847" s="67" t="str">
        <f ca="1" t="shared" si="792"/>
        <v>1900 - MONTH 01</v>
      </c>
      <c r="N847" s="83" t="str">
        <f ca="1" t="shared" ref="N847:O847" si="873">IFERROR(AVERAGEIF(L:L,L847,$J:$J)," ")</f>
        <v> </v>
      </c>
      <c r="O847" s="83" t="str">
        <f ca="1" t="shared" si="873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2">
        <f ca="1" t="shared" si="787"/>
        <v>6</v>
      </c>
      <c r="F848" s="67" t="str">
        <f ca="1">IF(ISBLANK(A848)," ",INDIRECT(ADDRESS(1,5+MOD(ROW()-2,COUNTA('Form Responses 1'!$1:$1)-4),,TRUE,"Form Responses 1")))</f>
        <v>Halaman [Taman ]</v>
      </c>
      <c r="G848" s="67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788"/>
        <v>Halaman</v>
      </c>
      <c r="I848" s="83" t="str">
        <f ca="1" t="shared" si="789"/>
        <v>CLEANING SERVICE</v>
      </c>
      <c r="J848" s="83" t="str">
        <f ca="1" t="array" ref="J848">IFERROR(INDEX(MASTER!B:B,MATCH(G848,MASTER!A:A,0))/100," ")</f>
        <v> </v>
      </c>
      <c r="K848" s="67">
        <f ca="1" t="shared" si="790"/>
        <v>0</v>
      </c>
      <c r="L848" s="67" t="str">
        <f ca="1" t="shared" si="791"/>
        <v>1900 - WEEK 00</v>
      </c>
      <c r="M848" s="67" t="str">
        <f ca="1" t="shared" si="792"/>
        <v>1900 - MONTH 01</v>
      </c>
      <c r="N848" s="83" t="str">
        <f ca="1" t="shared" ref="N848:O848" si="874">IFERROR(AVERAGEIF(L:L,L848,$J:$J)," ")</f>
        <v> </v>
      </c>
      <c r="O848" s="83" t="str">
        <f ca="1" t="shared" si="874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2">
        <f ca="1" t="shared" si="787"/>
        <v>6</v>
      </c>
      <c r="F849" s="67" t="str">
        <f ca="1">IF(ISBLANK(A849)," ",INDIRECT(ADDRESS(1,5+MOD(ROW()-2,COUNTA('Form Responses 1'!$1:$1)-4),,TRUE,"Form Responses 1")))</f>
        <v>Halaman [Halaman Utama Depan]</v>
      </c>
      <c r="G849" s="67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788"/>
        <v>Halaman</v>
      </c>
      <c r="I849" s="83" t="str">
        <f ca="1" t="shared" si="789"/>
        <v>CLEANING SERVICE</v>
      </c>
      <c r="J849" s="83" t="str">
        <f ca="1" t="array" ref="J849">IFERROR(INDEX(MASTER!B:B,MATCH(G849,MASTER!A:A,0))/100," ")</f>
        <v> </v>
      </c>
      <c r="K849" s="67">
        <f ca="1" t="shared" si="790"/>
        <v>0</v>
      </c>
      <c r="L849" s="67" t="str">
        <f ca="1" t="shared" si="791"/>
        <v>1900 - WEEK 00</v>
      </c>
      <c r="M849" s="67" t="str">
        <f ca="1" t="shared" si="792"/>
        <v>1900 - MONTH 01</v>
      </c>
      <c r="N849" s="83" t="str">
        <f ca="1" t="shared" ref="N849:O849" si="875">IFERROR(AVERAGEIF(L:L,L849,$J:$J)," ")</f>
        <v> </v>
      </c>
      <c r="O849" s="83" t="str">
        <f ca="1" t="shared" si="875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2">
        <f ca="1" t="shared" si="787"/>
        <v>6</v>
      </c>
      <c r="F850" s="67" t="str">
        <f ca="1">IF(ISBLANK(A850)," ",INDIRECT(ADDRESS(1,5+MOD(ROW()-2,COUNTA('Form Responses 1'!$1:$1)-4),,TRUE,"Form Responses 1")))</f>
        <v>Halaman [Halaman Samping Dan Belakang]</v>
      </c>
      <c r="G850" s="67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788"/>
        <v>Halaman</v>
      </c>
      <c r="I850" s="83" t="str">
        <f ca="1" t="shared" si="789"/>
        <v>CLEANING SERVICE</v>
      </c>
      <c r="J850" s="83" t="str">
        <f ca="1" t="array" ref="J850">IFERROR(INDEX(MASTER!B:B,MATCH(G850,MASTER!A:A,0))/100," ")</f>
        <v> </v>
      </c>
      <c r="K850" s="67">
        <f ca="1" t="shared" si="790"/>
        <v>0</v>
      </c>
      <c r="L850" s="67" t="str">
        <f ca="1" t="shared" si="791"/>
        <v>1900 - WEEK 00</v>
      </c>
      <c r="M850" s="67" t="str">
        <f ca="1" t="shared" si="792"/>
        <v>1900 - MONTH 01</v>
      </c>
      <c r="N850" s="83" t="str">
        <f ca="1" t="shared" ref="N850:O850" si="876">IFERROR(AVERAGEIF(L:L,L850,$J:$J)," ")</f>
        <v> </v>
      </c>
      <c r="O850" s="83" t="str">
        <f ca="1" t="shared" si="876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2">
        <f ca="1" t="shared" si="787"/>
        <v>6</v>
      </c>
      <c r="F851" s="67" t="str">
        <f ca="1">IF(ISBLANK(A851)," ",INDIRECT(ADDRESS(1,5+MOD(ROW()-2,COUNTA('Form Responses 1'!$1:$1)-4),,TRUE,"Form Responses 1")))</f>
        <v>Halaman [Tps]</v>
      </c>
      <c r="G851" s="67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788"/>
        <v>Halaman</v>
      </c>
      <c r="I851" s="83" t="str">
        <f ca="1" t="shared" si="789"/>
        <v>CLEANING SERVICE</v>
      </c>
      <c r="J851" s="83" t="str">
        <f ca="1" t="array" ref="J851">IFERROR(INDEX(MASTER!B:B,MATCH(G851,MASTER!A:A,0))/100," ")</f>
        <v> </v>
      </c>
      <c r="K851" s="67">
        <f ca="1" t="shared" si="790"/>
        <v>0</v>
      </c>
      <c r="L851" s="67" t="str">
        <f ca="1" t="shared" si="791"/>
        <v>1900 - WEEK 00</v>
      </c>
      <c r="M851" s="67" t="str">
        <f ca="1" t="shared" si="792"/>
        <v>1900 - MONTH 01</v>
      </c>
      <c r="N851" s="83" t="str">
        <f ca="1" t="shared" ref="N851:O851" si="877">IFERROR(AVERAGEIF(L:L,L851,$J:$J)," ")</f>
        <v> </v>
      </c>
      <c r="O851" s="83" t="str">
        <f ca="1" t="shared" si="877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2">
        <f ca="1" t="shared" si="787"/>
        <v>6</v>
      </c>
      <c r="F852" s="67" t="str">
        <f ca="1">IF(ISBLANK(A852)," ",INDIRECT(ADDRESS(1,5+MOD(ROW()-2,COUNTA('Form Responses 1'!$1:$1)-4),,TRUE,"Form Responses 1")))</f>
        <v>Wisma [Koridor ]</v>
      </c>
      <c r="G852" s="67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788"/>
        <v>Wisma</v>
      </c>
      <c r="I852" s="83" t="str">
        <f ca="1" t="shared" si="789"/>
        <v>CLEANING SERVICE</v>
      </c>
      <c r="J852" s="83" t="str">
        <f ca="1" t="array" ref="J852">IFERROR(INDEX(MASTER!B:B,MATCH(G852,MASTER!A:A,0))/100," ")</f>
        <v> </v>
      </c>
      <c r="K852" s="67">
        <f ca="1" t="shared" si="790"/>
        <v>0</v>
      </c>
      <c r="L852" s="67" t="str">
        <f ca="1" t="shared" si="791"/>
        <v>1900 - WEEK 00</v>
      </c>
      <c r="M852" s="67" t="str">
        <f ca="1" t="shared" si="792"/>
        <v>1900 - MONTH 01</v>
      </c>
      <c r="N852" s="83" t="str">
        <f ca="1" t="shared" ref="N852:O852" si="878">IFERROR(AVERAGEIF(L:L,L852,$J:$J)," ")</f>
        <v> </v>
      </c>
      <c r="O852" s="83" t="str">
        <f ca="1" t="shared" si="878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2">
        <f ca="1" t="shared" si="787"/>
        <v>6</v>
      </c>
      <c r="F853" s="67" t="str">
        <f ca="1">IF(ISBLANK(A853)," ",INDIRECT(ADDRESS(1,5+MOD(ROW()-2,COUNTA('Form Responses 1'!$1:$1)-4),,TRUE,"Form Responses 1")))</f>
        <v>Wisma [Ruang Rapat/Pendopo]</v>
      </c>
      <c r="G853" s="67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788"/>
        <v>Wisma</v>
      </c>
      <c r="I853" s="83" t="str">
        <f ca="1" t="shared" si="789"/>
        <v>CLEANING SERVICE</v>
      </c>
      <c r="J853" s="83" t="str">
        <f ca="1" t="array" ref="J853">IFERROR(INDEX(MASTER!B:B,MATCH(G853,MASTER!A:A,0))/100," ")</f>
        <v> </v>
      </c>
      <c r="K853" s="67">
        <f ca="1" t="shared" si="790"/>
        <v>0</v>
      </c>
      <c r="L853" s="67" t="str">
        <f ca="1" t="shared" si="791"/>
        <v>1900 - WEEK 00</v>
      </c>
      <c r="M853" s="67" t="str">
        <f ca="1" t="shared" si="792"/>
        <v>1900 - MONTH 01</v>
      </c>
      <c r="N853" s="83" t="str">
        <f ca="1" t="shared" ref="N853:O853" si="879">IFERROR(AVERAGEIF(L:L,L853,$J:$J)," ")</f>
        <v> </v>
      </c>
      <c r="O853" s="83" t="str">
        <f ca="1" t="shared" si="879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2">
        <f ca="1" t="shared" si="787"/>
        <v>6</v>
      </c>
      <c r="F854" s="67" t="str">
        <f ca="1">IF(ISBLANK(A854)," ",INDIRECT(ADDRESS(1,5+MOD(ROW()-2,COUNTA('Form Responses 1'!$1:$1)-4),,TRUE,"Form Responses 1")))</f>
        <v>Wisma [Gudang]</v>
      </c>
      <c r="G854" s="67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788"/>
        <v>Wisma</v>
      </c>
      <c r="I854" s="83" t="str">
        <f ca="1" t="shared" si="789"/>
        <v>CLEANING SERVICE</v>
      </c>
      <c r="J854" s="83" t="str">
        <f ca="1" t="array" ref="J854">IFERROR(INDEX(MASTER!B:B,MATCH(G854,MASTER!A:A,0))/100," ")</f>
        <v> </v>
      </c>
      <c r="K854" s="67">
        <f ca="1" t="shared" si="790"/>
        <v>0</v>
      </c>
      <c r="L854" s="67" t="str">
        <f ca="1" t="shared" si="791"/>
        <v>1900 - WEEK 00</v>
      </c>
      <c r="M854" s="67" t="str">
        <f ca="1" t="shared" si="792"/>
        <v>1900 - MONTH 01</v>
      </c>
      <c r="N854" s="83" t="str">
        <f ca="1" t="shared" ref="N854:O854" si="880">IFERROR(AVERAGEIF(L:L,L854,$J:$J)," ")</f>
        <v> </v>
      </c>
      <c r="O854" s="83" t="str">
        <f ca="1" t="shared" si="880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2">
        <f ca="1" t="shared" si="787"/>
        <v>6</v>
      </c>
      <c r="F855" s="67" t="str">
        <f ca="1">IF(ISBLANK(A855)," ",INDIRECT(ADDRESS(1,5+MOD(ROW()-2,COUNTA('Form Responses 1'!$1:$1)-4),,TRUE,"Form Responses 1")))</f>
        <v>Wisma [Ruang Genset]</v>
      </c>
      <c r="G855" s="67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788"/>
        <v>Wisma</v>
      </c>
      <c r="I855" s="83" t="str">
        <f ca="1" t="shared" si="789"/>
        <v>CLEANING SERVICE</v>
      </c>
      <c r="J855" s="83" t="str">
        <f ca="1" t="array" ref="J855">IFERROR(INDEX(MASTER!B:B,MATCH(G855,MASTER!A:A,0))/100," ")</f>
        <v> </v>
      </c>
      <c r="K855" s="67">
        <f ca="1" t="shared" si="790"/>
        <v>0</v>
      </c>
      <c r="L855" s="67" t="str">
        <f ca="1" t="shared" si="791"/>
        <v>1900 - WEEK 00</v>
      </c>
      <c r="M855" s="67" t="str">
        <f ca="1" t="shared" si="792"/>
        <v>1900 - MONTH 01</v>
      </c>
      <c r="N855" s="83" t="str">
        <f ca="1" t="shared" ref="N855:O855" si="881">IFERROR(AVERAGEIF(L:L,L855,$J:$J)," ")</f>
        <v> </v>
      </c>
      <c r="O855" s="83" t="str">
        <f ca="1" t="shared" si="881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2">
        <f ca="1" t="shared" si="787"/>
        <v>6</v>
      </c>
      <c r="F856" s="67" t="str">
        <f ca="1">IF(ISBLANK(A856)," ",INDIRECT(ADDRESS(1,5+MOD(ROW()-2,COUNTA('Form Responses 1'!$1:$1)-4),,TRUE,"Form Responses 1")))</f>
        <v>Wisma [Ruang Alat Meteorologi]</v>
      </c>
      <c r="G856" s="67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788"/>
        <v>Wisma</v>
      </c>
      <c r="I856" s="83" t="str">
        <f ca="1" t="shared" si="789"/>
        <v>CLEANING SERVICE</v>
      </c>
      <c r="J856" s="83" t="str">
        <f ca="1" t="array" ref="J856">IFERROR(INDEX(MASTER!B:B,MATCH(G856,MASTER!A:A,0))/100," ")</f>
        <v> </v>
      </c>
      <c r="K856" s="67">
        <f ca="1" t="shared" si="790"/>
        <v>0</v>
      </c>
      <c r="L856" s="67" t="str">
        <f ca="1" t="shared" si="791"/>
        <v>1900 - WEEK 00</v>
      </c>
      <c r="M856" s="67" t="str">
        <f ca="1" t="shared" si="792"/>
        <v>1900 - MONTH 01</v>
      </c>
      <c r="N856" s="83" t="str">
        <f ca="1" t="shared" ref="N856:O856" si="882">IFERROR(AVERAGEIF(L:L,L856,$J:$J)," ")</f>
        <v> </v>
      </c>
      <c r="O856" s="83" t="str">
        <f ca="1" t="shared" si="882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2">
        <f ca="1" t="shared" si="787"/>
        <v>6</v>
      </c>
      <c r="F857" s="67" t="str">
        <f ca="1">IF(ISBLANK(A857)," ",INDIRECT(ADDRESS(1,5+MOD(ROW()-2,COUNTA('Form Responses 1'!$1:$1)-4),,TRUE,"Form Responses 1")))</f>
        <v>Wisma [Ruang Kerja]</v>
      </c>
      <c r="G857" s="67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788"/>
        <v>Wisma</v>
      </c>
      <c r="I857" s="83" t="str">
        <f ca="1" t="shared" si="789"/>
        <v>CLEANING SERVICE</v>
      </c>
      <c r="J857" s="83" t="str">
        <f ca="1" t="array" ref="J857">IFERROR(INDEX(MASTER!B:B,MATCH(G857,MASTER!A:A,0))/100," ")</f>
        <v> </v>
      </c>
      <c r="K857" s="67">
        <f ca="1" t="shared" si="790"/>
        <v>0</v>
      </c>
      <c r="L857" s="67" t="str">
        <f ca="1" t="shared" si="791"/>
        <v>1900 - WEEK 00</v>
      </c>
      <c r="M857" s="67" t="str">
        <f ca="1" t="shared" si="792"/>
        <v>1900 - MONTH 01</v>
      </c>
      <c r="N857" s="83" t="str">
        <f ca="1" t="shared" ref="N857:O857" si="883">IFERROR(AVERAGEIF(L:L,L857,$J:$J)," ")</f>
        <v> </v>
      </c>
      <c r="O857" s="83" t="str">
        <f ca="1" t="shared" si="883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2">
        <f ca="1" t="shared" si="787"/>
        <v>6</v>
      </c>
      <c r="F858" s="67" t="str">
        <f ca="1">IF(ISBLANK(A858)," ",INDIRECT(ADDRESS(1,5+MOD(ROW()-2,COUNTA('Form Responses 1'!$1:$1)-4),,TRUE,"Form Responses 1")))</f>
        <v>Wisma [Pantry]</v>
      </c>
      <c r="G858" s="67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788"/>
        <v>Wisma</v>
      </c>
      <c r="I858" s="83" t="str">
        <f ca="1" t="shared" si="789"/>
        <v>CLEANING SERVICE</v>
      </c>
      <c r="J858" s="83" t="str">
        <f ca="1" t="array" ref="J858">IFERROR(INDEX(MASTER!B:B,MATCH(G858,MASTER!A:A,0))/100," ")</f>
        <v> </v>
      </c>
      <c r="K858" s="67">
        <f ca="1" t="shared" si="790"/>
        <v>0</v>
      </c>
      <c r="L858" s="67" t="str">
        <f ca="1" t="shared" si="791"/>
        <v>1900 - WEEK 00</v>
      </c>
      <c r="M858" s="67" t="str">
        <f ca="1" t="shared" si="792"/>
        <v>1900 - MONTH 01</v>
      </c>
      <c r="N858" s="83" t="str">
        <f ca="1" t="shared" ref="N858:O858" si="884">IFERROR(AVERAGEIF(L:L,L858,$J:$J)," ")</f>
        <v> </v>
      </c>
      <c r="O858" s="83" t="str">
        <f ca="1" t="shared" si="884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2">
        <f ca="1" t="shared" si="787"/>
        <v>6</v>
      </c>
      <c r="F859" s="67" t="str">
        <f ca="1">IF(ISBLANK(A859)," ",INDIRECT(ADDRESS(1,5+MOD(ROW()-2,COUNTA('Form Responses 1'!$1:$1)-4),,TRUE,"Form Responses 1")))</f>
        <v>Wisma [Musholla]</v>
      </c>
      <c r="G859" s="67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788"/>
        <v>Wisma</v>
      </c>
      <c r="I859" s="83" t="str">
        <f ca="1" t="shared" si="789"/>
        <v>CLEANING SERVICE</v>
      </c>
      <c r="J859" s="83" t="str">
        <f ca="1" t="array" ref="J859">IFERROR(INDEX(MASTER!B:B,MATCH(G859,MASTER!A:A,0))/100," ")</f>
        <v> </v>
      </c>
      <c r="K859" s="67">
        <f ca="1" t="shared" si="790"/>
        <v>0</v>
      </c>
      <c r="L859" s="67" t="str">
        <f ca="1" t="shared" si="791"/>
        <v>1900 - WEEK 00</v>
      </c>
      <c r="M859" s="67" t="str">
        <f ca="1" t="shared" si="792"/>
        <v>1900 - MONTH 01</v>
      </c>
      <c r="N859" s="83" t="str">
        <f ca="1" t="shared" ref="N859:O859" si="885">IFERROR(AVERAGEIF(L:L,L859,$J:$J)," ")</f>
        <v> </v>
      </c>
      <c r="O859" s="83" t="str">
        <f ca="1" t="shared" si="885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2">
        <f ca="1" t="shared" si="787"/>
        <v>6</v>
      </c>
      <c r="F860" s="67" t="str">
        <f ca="1">IF(ISBLANK(A860)," ",INDIRECT(ADDRESS(1,5+MOD(ROW()-2,COUNTA('Form Responses 1'!$1:$1)-4),,TRUE,"Form Responses 1")))</f>
        <v>Wisma [Toilet Pria / Wanita]</v>
      </c>
      <c r="G860" s="67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788"/>
        <v>Wisma</v>
      </c>
      <c r="I860" s="83" t="str">
        <f ca="1" t="shared" si="789"/>
        <v>CLEANING SERVICE</v>
      </c>
      <c r="J860" s="83" t="str">
        <f ca="1" t="array" ref="J860">IFERROR(INDEX(MASTER!B:B,MATCH(G860,MASTER!A:A,0))/100," ")</f>
        <v> </v>
      </c>
      <c r="K860" s="67">
        <f ca="1" t="shared" si="790"/>
        <v>0</v>
      </c>
      <c r="L860" s="67" t="str">
        <f ca="1" t="shared" si="791"/>
        <v>1900 - WEEK 00</v>
      </c>
      <c r="M860" s="67" t="str">
        <f ca="1" t="shared" si="792"/>
        <v>1900 - MONTH 01</v>
      </c>
      <c r="N860" s="83" t="str">
        <f ca="1" t="shared" ref="N860:O860" si="886">IFERROR(AVERAGEIF(L:L,L860,$J:$J)," ")</f>
        <v> </v>
      </c>
      <c r="O860" s="83" t="str">
        <f ca="1" t="shared" si="886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2">
        <f ca="1" t="shared" si="787"/>
        <v>6</v>
      </c>
      <c r="F861" s="67" t="str">
        <f ca="1">IF(ISBLANK(A861)," ",INDIRECT(ADDRESS(1,5+MOD(ROW()-2,COUNTA('Form Responses 1'!$1:$1)-4),,TRUE,"Form Responses 1")))</f>
        <v>Halaman Wisma [Taman ]</v>
      </c>
      <c r="G861" s="67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788"/>
        <v>Halaman Wisma</v>
      </c>
      <c r="I861" s="83" t="str">
        <f ca="1" t="shared" si="789"/>
        <v>CLEANING SERVICE</v>
      </c>
      <c r="J861" s="83" t="str">
        <f ca="1" t="array" ref="J861">IFERROR(INDEX(MASTER!B:B,MATCH(G861,MASTER!A:A,0))/100," ")</f>
        <v> </v>
      </c>
      <c r="K861" s="67">
        <f ca="1" t="shared" si="790"/>
        <v>0</v>
      </c>
      <c r="L861" s="67" t="str">
        <f ca="1" t="shared" si="791"/>
        <v>1900 - WEEK 00</v>
      </c>
      <c r="M861" s="67" t="str">
        <f ca="1" t="shared" si="792"/>
        <v>1900 - MONTH 01</v>
      </c>
      <c r="N861" s="83" t="str">
        <f ca="1" t="shared" ref="N861:O861" si="887">IFERROR(AVERAGEIF(L:L,L861,$J:$J)," ")</f>
        <v> </v>
      </c>
      <c r="O861" s="83" t="str">
        <f ca="1" t="shared" si="887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2">
        <f ca="1" t="shared" si="787"/>
        <v>6</v>
      </c>
      <c r="F862" s="67" t="str">
        <f ca="1">IF(ISBLANK(A862)," ",INDIRECT(ADDRESS(1,5+MOD(ROW()-2,COUNTA('Form Responses 1'!$1:$1)-4),,TRUE,"Form Responses 1")))</f>
        <v>Halaman Wisma [Pos Satpam]</v>
      </c>
      <c r="G862" s="67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788"/>
        <v>Halaman Wisma</v>
      </c>
      <c r="I862" s="83" t="str">
        <f ca="1" t="shared" si="789"/>
        <v>CLEANING SERVICE</v>
      </c>
      <c r="J862" s="83" t="str">
        <f ca="1" t="array" ref="J862">IFERROR(INDEX(MASTER!B:B,MATCH(G862,MASTER!A:A,0))/100," ")</f>
        <v> </v>
      </c>
      <c r="K862" s="67">
        <f ca="1" t="shared" si="790"/>
        <v>0</v>
      </c>
      <c r="L862" s="67" t="str">
        <f ca="1" t="shared" si="791"/>
        <v>1900 - WEEK 00</v>
      </c>
      <c r="M862" s="67" t="str">
        <f ca="1" t="shared" si="792"/>
        <v>1900 - MONTH 01</v>
      </c>
      <c r="N862" s="83" t="str">
        <f ca="1" t="shared" ref="N862:O862" si="888">IFERROR(AVERAGEIF(L:L,L862,$J:$J)," ")</f>
        <v> </v>
      </c>
      <c r="O862" s="83" t="str">
        <f ca="1" t="shared" si="888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2">
        <f ca="1" t="shared" si="787"/>
        <v>6</v>
      </c>
      <c r="F863" s="67" t="str">
        <f ca="1">IF(ISBLANK(A863)," ",INDIRECT(ADDRESS(1,5+MOD(ROW()-2,COUNTA('Form Responses 1'!$1:$1)-4),,TRUE,"Form Responses 1")))</f>
        <v>Halaman Wisma [Halaman Utama Depan]</v>
      </c>
      <c r="G863" s="67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788"/>
        <v>Halaman Wisma</v>
      </c>
      <c r="I863" s="83" t="str">
        <f ca="1" t="shared" si="789"/>
        <v>CLEANING SERVICE</v>
      </c>
      <c r="J863" s="83" t="str">
        <f ca="1" t="array" ref="J863">IFERROR(INDEX(MASTER!B:B,MATCH(G863,MASTER!A:A,0))/100," ")</f>
        <v> </v>
      </c>
      <c r="K863" s="67">
        <f ca="1" t="shared" si="790"/>
        <v>0</v>
      </c>
      <c r="L863" s="67" t="str">
        <f ca="1" t="shared" si="791"/>
        <v>1900 - WEEK 00</v>
      </c>
      <c r="M863" s="67" t="str">
        <f ca="1" t="shared" si="792"/>
        <v>1900 - MONTH 01</v>
      </c>
      <c r="N863" s="83" t="str">
        <f ca="1" t="shared" ref="N863:O863" si="889">IFERROR(AVERAGEIF(L:L,L863,$J:$J)," ")</f>
        <v> </v>
      </c>
      <c r="O863" s="83" t="str">
        <f ca="1" t="shared" si="889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2">
        <f ca="1" t="shared" si="787"/>
        <v>6</v>
      </c>
      <c r="F864" s="67" t="str">
        <f ca="1">IF(ISBLANK(A864)," ",INDIRECT(ADDRESS(1,5+MOD(ROW()-2,COUNTA('Form Responses 1'!$1:$1)-4),,TRUE,"Form Responses 1")))</f>
        <v>Halaman Wisma [Halaman Samping Dan Belakang]</v>
      </c>
      <c r="G864" s="67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788"/>
        <v>Halaman Wisma</v>
      </c>
      <c r="I864" s="83" t="str">
        <f ca="1" t="shared" si="789"/>
        <v>CLEANING SERVICE</v>
      </c>
      <c r="J864" s="83" t="str">
        <f ca="1" t="array" ref="J864">IFERROR(INDEX(MASTER!B:B,MATCH(G864,MASTER!A:A,0))/100," ")</f>
        <v> </v>
      </c>
      <c r="K864" s="67">
        <f ca="1" t="shared" si="790"/>
        <v>0</v>
      </c>
      <c r="L864" s="67" t="str">
        <f ca="1" t="shared" si="791"/>
        <v>1900 - WEEK 00</v>
      </c>
      <c r="M864" s="67" t="str">
        <f ca="1" t="shared" si="792"/>
        <v>1900 - MONTH 01</v>
      </c>
      <c r="N864" s="83" t="str">
        <f ca="1" t="shared" ref="N864:O864" si="890">IFERROR(AVERAGEIF(L:L,L864,$J:$J)," ")</f>
        <v> </v>
      </c>
      <c r="O864" s="83" t="str">
        <f ca="1" t="shared" si="890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2">
        <f ca="1" t="shared" si="787"/>
        <v>6</v>
      </c>
      <c r="F865" s="67" t="str">
        <f ca="1">IF(ISBLANK(A865)," ",INDIRECT(ADDRESS(1,5+MOD(ROW()-2,COUNTA('Form Responses 1'!$1:$1)-4),,TRUE,"Form Responses 1")))</f>
        <v>Halaman Wisma [Tps]</v>
      </c>
      <c r="G865" s="67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788"/>
        <v>Halaman Wisma</v>
      </c>
      <c r="I865" s="83" t="str">
        <f ca="1" t="shared" si="789"/>
        <v>CLEANING SERVICE</v>
      </c>
      <c r="J865" s="83" t="str">
        <f ca="1" t="array" ref="J865">IFERROR(INDEX(MASTER!B:B,MATCH(G865,MASTER!A:A,0))/100," ")</f>
        <v> </v>
      </c>
      <c r="K865" s="67">
        <f ca="1" t="shared" si="790"/>
        <v>0</v>
      </c>
      <c r="L865" s="67" t="str">
        <f ca="1" t="shared" si="791"/>
        <v>1900 - WEEK 00</v>
      </c>
      <c r="M865" s="67" t="str">
        <f ca="1" t="shared" si="792"/>
        <v>1900 - MONTH 01</v>
      </c>
      <c r="N865" s="83" t="str">
        <f ca="1" t="shared" ref="N865:O865" si="891">IFERROR(AVERAGEIF(L:L,L865,$J:$J)," ")</f>
        <v> </v>
      </c>
      <c r="O865" s="83" t="str">
        <f ca="1" t="shared" si="891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2">
        <f ca="1" t="shared" si="787"/>
        <v>6</v>
      </c>
      <c r="F866" s="67" t="str">
        <f ca="1">IF(ISBLANK(A866)," ",INDIRECT(ADDRESS(1,5+MOD(ROW()-2,COUNTA('Form Responses 1'!$1:$1)-4),,TRUE,"Form Responses 1")))</f>
        <v>Security [Security Functions]</v>
      </c>
      <c r="G866" s="67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788"/>
        <v>Security</v>
      </c>
      <c r="I866" s="83" t="str">
        <f ca="1" t="shared" si="789"/>
        <v>SECURITY SERVICE</v>
      </c>
      <c r="J866" s="83" t="str">
        <f ca="1" t="array" ref="J866">IFERROR(INDEX(MASTER!B:B,MATCH(G866,MASTER!A:A,0))/100," ")</f>
        <v> </v>
      </c>
      <c r="K866" s="67">
        <f ca="1" t="shared" si="790"/>
        <v>0</v>
      </c>
      <c r="L866" s="67" t="str">
        <f ca="1" t="shared" si="791"/>
        <v>1900 - WEEK 00</v>
      </c>
      <c r="M866" s="67" t="str">
        <f ca="1" t="shared" si="792"/>
        <v>1900 - MONTH 01</v>
      </c>
      <c r="N866" s="83" t="str">
        <f ca="1" t="shared" ref="N866:O866" si="892">IFERROR(AVERAGEIF(L:L,L866,$J:$J)," ")</f>
        <v> </v>
      </c>
      <c r="O866" s="83" t="str">
        <f ca="1" t="shared" si="892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2">
        <f ca="1" t="shared" si="787"/>
        <v>6</v>
      </c>
      <c r="F867" s="67" t="str">
        <f ca="1">IF(ISBLANK(A867)," ",INDIRECT(ADDRESS(1,5+MOD(ROW()-2,COUNTA('Form Responses 1'!$1:$1)-4),,TRUE,"Form Responses 1")))</f>
        <v>Lantai 1 [Pantry ]</v>
      </c>
      <c r="G867" s="67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788"/>
        <v>Lantai 1</v>
      </c>
      <c r="I867" s="83" t="str">
        <f ca="1" t="shared" si="789"/>
        <v>CLEANING SERVICE</v>
      </c>
      <c r="J867" s="83" t="str">
        <f ca="1" t="array" ref="J867">IFERROR(INDEX(MASTER!B:B,MATCH(G867,MASTER!A:A,0))/100," ")</f>
        <v> </v>
      </c>
      <c r="K867" s="67">
        <f ca="1" t="shared" si="790"/>
        <v>0</v>
      </c>
      <c r="L867" s="67" t="str">
        <f ca="1" t="shared" si="791"/>
        <v>1900 - WEEK 00</v>
      </c>
      <c r="M867" s="67" t="str">
        <f ca="1" t="shared" si="792"/>
        <v>1900 - MONTH 01</v>
      </c>
      <c r="N867" s="83" t="str">
        <f ca="1" t="shared" ref="N867:O867" si="893">IFERROR(AVERAGEIF(L:L,L867,$J:$J)," ")</f>
        <v> </v>
      </c>
      <c r="O867" s="83" t="str">
        <f ca="1" t="shared" si="893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2">
        <f ca="1" t="shared" si="787"/>
        <v>6</v>
      </c>
      <c r="F868" s="67" t="str">
        <f ca="1">IF(ISBLANK(A868)," ",INDIRECT(ADDRESS(1,5+MOD(ROW()-2,COUNTA('Form Responses 1'!$1:$1)-4),,TRUE,"Form Responses 1")))</f>
        <v>Lantai 1 [Kamar Depan]</v>
      </c>
      <c r="G868" s="67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788"/>
        <v>Lantai 1</v>
      </c>
      <c r="I868" s="83" t="str">
        <f ca="1" t="shared" si="789"/>
        <v>CLEANING SERVICE</v>
      </c>
      <c r="J868" s="83" t="str">
        <f ca="1" t="array" ref="J868">IFERROR(INDEX(MASTER!B:B,MATCH(G868,MASTER!A:A,0))/100," ")</f>
        <v> </v>
      </c>
      <c r="K868" s="67">
        <f ca="1" t="shared" si="790"/>
        <v>0</v>
      </c>
      <c r="L868" s="67" t="str">
        <f ca="1" t="shared" si="791"/>
        <v>1900 - WEEK 00</v>
      </c>
      <c r="M868" s="67" t="str">
        <f ca="1" t="shared" si="792"/>
        <v>1900 - MONTH 01</v>
      </c>
      <c r="N868" s="83" t="str">
        <f ca="1" t="shared" ref="N868:O868" si="894">IFERROR(AVERAGEIF(L:L,L868,$J:$J)," ")</f>
        <v> </v>
      </c>
      <c r="O868" s="83" t="str">
        <f ca="1" t="shared" si="894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2">
        <f ca="1" t="shared" si="787"/>
        <v>6</v>
      </c>
      <c r="F869" s="67" t="str">
        <f ca="1">IF(ISBLANK(A869)," ",INDIRECT(ADDRESS(1,5+MOD(ROW()-2,COUNTA('Form Responses 1'!$1:$1)-4),,TRUE,"Form Responses 1")))</f>
        <v>Lantai 1 [Kamar Belakang]</v>
      </c>
      <c r="G869" s="67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788"/>
        <v>Lantai 1</v>
      </c>
      <c r="I869" s="83" t="str">
        <f ca="1" t="shared" si="789"/>
        <v>CLEANING SERVICE</v>
      </c>
      <c r="J869" s="83" t="str">
        <f ca="1" t="array" ref="J869">IFERROR(INDEX(MASTER!B:B,MATCH(G869,MASTER!A:A,0))/100," ")</f>
        <v> </v>
      </c>
      <c r="K869" s="67">
        <f ca="1" t="shared" si="790"/>
        <v>0</v>
      </c>
      <c r="L869" s="67" t="str">
        <f ca="1" t="shared" si="791"/>
        <v>1900 - WEEK 00</v>
      </c>
      <c r="M869" s="67" t="str">
        <f ca="1" t="shared" si="792"/>
        <v>1900 - MONTH 01</v>
      </c>
      <c r="N869" s="83" t="str">
        <f ca="1" t="shared" ref="N869:O869" si="895">IFERROR(AVERAGEIF(L:L,L869,$J:$J)," ")</f>
        <v> </v>
      </c>
      <c r="O869" s="83" t="str">
        <f ca="1" t="shared" si="895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2">
        <f ca="1" t="shared" si="787"/>
        <v>6</v>
      </c>
      <c r="F870" s="67" t="str">
        <f ca="1">IF(ISBLANK(A870)," ",INDIRECT(ADDRESS(1,5+MOD(ROW()-2,COUNTA('Form Responses 1'!$1:$1)-4),,TRUE,"Form Responses 1")))</f>
        <v>Lantai 1 [Ruang Tamu]</v>
      </c>
      <c r="G870" s="67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788"/>
        <v>Lantai 1</v>
      </c>
      <c r="I870" s="83" t="str">
        <f ca="1" t="shared" si="789"/>
        <v>CLEANING SERVICE</v>
      </c>
      <c r="J870" s="83" t="str">
        <f ca="1" t="array" ref="J870">IFERROR(INDEX(MASTER!B:B,MATCH(G870,MASTER!A:A,0))/100," ")</f>
        <v> </v>
      </c>
      <c r="K870" s="67">
        <f ca="1" t="shared" si="790"/>
        <v>0</v>
      </c>
      <c r="L870" s="67" t="str">
        <f ca="1" t="shared" si="791"/>
        <v>1900 - WEEK 00</v>
      </c>
      <c r="M870" s="67" t="str">
        <f ca="1" t="shared" si="792"/>
        <v>1900 - MONTH 01</v>
      </c>
      <c r="N870" s="83" t="str">
        <f ca="1" t="shared" ref="N870:O870" si="896">IFERROR(AVERAGEIF(L:L,L870,$J:$J)," ")</f>
        <v> </v>
      </c>
      <c r="O870" s="83" t="str">
        <f ca="1" t="shared" si="896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2">
        <f ca="1" t="shared" si="787"/>
        <v>6</v>
      </c>
      <c r="F871" s="67" t="str">
        <f ca="1">IF(ISBLANK(A871)," ",INDIRECT(ADDRESS(1,5+MOD(ROW()-2,COUNTA('Form Responses 1'!$1:$1)-4),,TRUE,"Form Responses 1")))</f>
        <v>Lantai 1 [Toilet Pria / Wanita]</v>
      </c>
      <c r="G871" s="67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788"/>
        <v>Lantai 1</v>
      </c>
      <c r="I871" s="83" t="str">
        <f ca="1" t="shared" si="789"/>
        <v>CLEANING SERVICE</v>
      </c>
      <c r="J871" s="83" t="str">
        <f ca="1" t="array" ref="J871">IFERROR(INDEX(MASTER!B:B,MATCH(G871,MASTER!A:A,0))/100," ")</f>
        <v> </v>
      </c>
      <c r="K871" s="67">
        <f ca="1" t="shared" si="790"/>
        <v>0</v>
      </c>
      <c r="L871" s="67" t="str">
        <f ca="1" t="shared" si="791"/>
        <v>1900 - WEEK 00</v>
      </c>
      <c r="M871" s="67" t="str">
        <f ca="1" t="shared" si="792"/>
        <v>1900 - MONTH 01</v>
      </c>
      <c r="N871" s="83" t="str">
        <f ca="1" t="shared" ref="N871:O871" si="897">IFERROR(AVERAGEIF(L:L,L871,$J:$J)," ")</f>
        <v> </v>
      </c>
      <c r="O871" s="83" t="str">
        <f ca="1" t="shared" si="897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2">
        <f ca="1" t="shared" si="787"/>
        <v>6</v>
      </c>
      <c r="F872" s="67" t="str">
        <f ca="1">IF(ISBLANK(A872)," ",INDIRECT(ADDRESS(1,5+MOD(ROW()-2,COUNTA('Form Responses 1'!$1:$1)-4),,TRUE,"Form Responses 1")))</f>
        <v>Halaman [Taman ]</v>
      </c>
      <c r="G872" s="67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788"/>
        <v>Halaman</v>
      </c>
      <c r="I872" s="83" t="str">
        <f ca="1" t="shared" si="789"/>
        <v>CLEANING SERVICE</v>
      </c>
      <c r="J872" s="83" t="str">
        <f ca="1" t="array" ref="J872">IFERROR(INDEX(MASTER!B:B,MATCH(G872,MASTER!A:A,0))/100," ")</f>
        <v> </v>
      </c>
      <c r="K872" s="67">
        <f ca="1" t="shared" si="790"/>
        <v>0</v>
      </c>
      <c r="L872" s="67" t="str">
        <f ca="1" t="shared" si="791"/>
        <v>1900 - WEEK 00</v>
      </c>
      <c r="M872" s="67" t="str">
        <f ca="1" t="shared" si="792"/>
        <v>1900 - MONTH 01</v>
      </c>
      <c r="N872" s="83" t="str">
        <f ca="1" t="shared" ref="N872:O872" si="898">IFERROR(AVERAGEIF(L:L,L872,$J:$J)," ")</f>
        <v> </v>
      </c>
      <c r="O872" s="83" t="str">
        <f ca="1" t="shared" si="898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2">
        <f ca="1" t="shared" si="787"/>
        <v>6</v>
      </c>
      <c r="F873" s="67" t="str">
        <f ca="1">IF(ISBLANK(A873)," ",INDIRECT(ADDRESS(1,5+MOD(ROW()-2,COUNTA('Form Responses 1'!$1:$1)-4),,TRUE,"Form Responses 1")))</f>
        <v>Halaman [Halaman Utama Depan]</v>
      </c>
      <c r="G873" s="67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788"/>
        <v>Halaman</v>
      </c>
      <c r="I873" s="83" t="str">
        <f ca="1" t="shared" si="789"/>
        <v>CLEANING SERVICE</v>
      </c>
      <c r="J873" s="83" t="str">
        <f ca="1" t="array" ref="J873">IFERROR(INDEX(MASTER!B:B,MATCH(G873,MASTER!A:A,0))/100," ")</f>
        <v> </v>
      </c>
      <c r="K873" s="67">
        <f ca="1" t="shared" si="790"/>
        <v>0</v>
      </c>
      <c r="L873" s="67" t="str">
        <f ca="1" t="shared" si="791"/>
        <v>1900 - WEEK 00</v>
      </c>
      <c r="M873" s="67" t="str">
        <f ca="1" t="shared" si="792"/>
        <v>1900 - MONTH 01</v>
      </c>
      <c r="N873" s="83" t="str">
        <f ca="1" t="shared" ref="N873:O873" si="899">IFERROR(AVERAGEIF(L:L,L873,$J:$J)," ")</f>
        <v> </v>
      </c>
      <c r="O873" s="83" t="str">
        <f ca="1" t="shared" si="899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2">
        <f ca="1" t="shared" si="787"/>
        <v>6</v>
      </c>
      <c r="F874" s="67" t="str">
        <f ca="1">IF(ISBLANK(A874)," ",INDIRECT(ADDRESS(1,5+MOD(ROW()-2,COUNTA('Form Responses 1'!$1:$1)-4),,TRUE,"Form Responses 1")))</f>
        <v>Halaman [Halaman Samping Dan Belakang]</v>
      </c>
      <c r="G874" s="67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788"/>
        <v>Halaman</v>
      </c>
      <c r="I874" s="83" t="str">
        <f ca="1" t="shared" si="789"/>
        <v>CLEANING SERVICE</v>
      </c>
      <c r="J874" s="83" t="str">
        <f ca="1" t="array" ref="J874">IFERROR(INDEX(MASTER!B:B,MATCH(G874,MASTER!A:A,0))/100," ")</f>
        <v> </v>
      </c>
      <c r="K874" s="67">
        <f ca="1" t="shared" si="790"/>
        <v>0</v>
      </c>
      <c r="L874" s="67" t="str">
        <f ca="1" t="shared" si="791"/>
        <v>1900 - WEEK 00</v>
      </c>
      <c r="M874" s="67" t="str">
        <f ca="1" t="shared" si="792"/>
        <v>1900 - MONTH 01</v>
      </c>
      <c r="N874" s="83" t="str">
        <f ca="1" t="shared" ref="N874:O874" si="900">IFERROR(AVERAGEIF(L:L,L874,$J:$J)," ")</f>
        <v> </v>
      </c>
      <c r="O874" s="83" t="str">
        <f ca="1" t="shared" si="900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2">
        <f ca="1" t="shared" si="787"/>
        <v>6</v>
      </c>
      <c r="F875" s="67" t="str">
        <f ca="1">IF(ISBLANK(A875)," ",INDIRECT(ADDRESS(1,5+MOD(ROW()-2,COUNTA('Form Responses 1'!$1:$1)-4),,TRUE,"Form Responses 1")))</f>
        <v>Halaman [Tps]</v>
      </c>
      <c r="G875" s="67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788"/>
        <v>Halaman</v>
      </c>
      <c r="I875" s="83" t="str">
        <f ca="1" t="shared" si="789"/>
        <v>CLEANING SERVICE</v>
      </c>
      <c r="J875" s="83" t="str">
        <f ca="1" t="array" ref="J875">IFERROR(INDEX(MASTER!B:B,MATCH(G875,MASTER!A:A,0))/100," ")</f>
        <v> </v>
      </c>
      <c r="K875" s="67">
        <f ca="1" t="shared" si="790"/>
        <v>0</v>
      </c>
      <c r="L875" s="67" t="str">
        <f ca="1" t="shared" si="791"/>
        <v>1900 - WEEK 00</v>
      </c>
      <c r="M875" s="67" t="str">
        <f ca="1" t="shared" si="792"/>
        <v>1900 - MONTH 01</v>
      </c>
      <c r="N875" s="83" t="str">
        <f ca="1" t="shared" ref="N875:O875" si="901">IFERROR(AVERAGEIF(L:L,L875,$J:$J)," ")</f>
        <v> </v>
      </c>
      <c r="O875" s="83" t="str">
        <f ca="1" t="shared" si="901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2">
        <f ca="1" t="shared" si="787"/>
        <v>6</v>
      </c>
      <c r="F876" s="67" t="str">
        <f ca="1">IF(ISBLANK(A876)," ",INDIRECT(ADDRESS(1,5+MOD(ROW()-2,COUNTA('Form Responses 1'!$1:$1)-4),,TRUE,"Form Responses 1")))</f>
        <v>Wisma [Koridor ]</v>
      </c>
      <c r="G876" s="67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788"/>
        <v>Wisma</v>
      </c>
      <c r="I876" s="83" t="str">
        <f ca="1" t="shared" si="789"/>
        <v>CLEANING SERVICE</v>
      </c>
      <c r="J876" s="83" t="str">
        <f ca="1" t="array" ref="J876">IFERROR(INDEX(MASTER!B:B,MATCH(G876,MASTER!A:A,0))/100," ")</f>
        <v> </v>
      </c>
      <c r="K876" s="67">
        <f ca="1" t="shared" si="790"/>
        <v>0</v>
      </c>
      <c r="L876" s="67" t="str">
        <f ca="1" t="shared" si="791"/>
        <v>1900 - WEEK 00</v>
      </c>
      <c r="M876" s="67" t="str">
        <f ca="1" t="shared" si="792"/>
        <v>1900 - MONTH 01</v>
      </c>
      <c r="N876" s="83" t="str">
        <f ca="1" t="shared" ref="N876:O876" si="902">IFERROR(AVERAGEIF(L:L,L876,$J:$J)," ")</f>
        <v> </v>
      </c>
      <c r="O876" s="83" t="str">
        <f ca="1" t="shared" si="902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2">
        <f ca="1" t="shared" si="787"/>
        <v>6</v>
      </c>
      <c r="F877" s="67" t="str">
        <f ca="1">IF(ISBLANK(A877)," ",INDIRECT(ADDRESS(1,5+MOD(ROW()-2,COUNTA('Form Responses 1'!$1:$1)-4),,TRUE,"Form Responses 1")))</f>
        <v>Wisma [Ruang Rapat/Pendopo]</v>
      </c>
      <c r="G877" s="67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788"/>
        <v>Wisma</v>
      </c>
      <c r="I877" s="83" t="str">
        <f ca="1" t="shared" si="789"/>
        <v>CLEANING SERVICE</v>
      </c>
      <c r="J877" s="83" t="str">
        <f ca="1" t="array" ref="J877">IFERROR(INDEX(MASTER!B:B,MATCH(G877,MASTER!A:A,0))/100," ")</f>
        <v> </v>
      </c>
      <c r="K877" s="67">
        <f ca="1" t="shared" si="790"/>
        <v>0</v>
      </c>
      <c r="L877" s="67" t="str">
        <f ca="1" t="shared" si="791"/>
        <v>1900 - WEEK 00</v>
      </c>
      <c r="M877" s="67" t="str">
        <f ca="1" t="shared" si="792"/>
        <v>1900 - MONTH 01</v>
      </c>
      <c r="N877" s="83" t="str">
        <f ca="1" t="shared" ref="N877:O877" si="903">IFERROR(AVERAGEIF(L:L,L877,$J:$J)," ")</f>
        <v> </v>
      </c>
      <c r="O877" s="83" t="str">
        <f ca="1" t="shared" si="903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2">
        <f ca="1" t="shared" si="787"/>
        <v>6</v>
      </c>
      <c r="F878" s="67" t="str">
        <f ca="1">IF(ISBLANK(A878)," ",INDIRECT(ADDRESS(1,5+MOD(ROW()-2,COUNTA('Form Responses 1'!$1:$1)-4),,TRUE,"Form Responses 1")))</f>
        <v>Wisma [Gudang]</v>
      </c>
      <c r="G878" s="67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788"/>
        <v>Wisma</v>
      </c>
      <c r="I878" s="83" t="str">
        <f ca="1" t="shared" si="789"/>
        <v>CLEANING SERVICE</v>
      </c>
      <c r="J878" s="83" t="str">
        <f ca="1" t="array" ref="J878">IFERROR(INDEX(MASTER!B:B,MATCH(G878,MASTER!A:A,0))/100," ")</f>
        <v> </v>
      </c>
      <c r="K878" s="67">
        <f ca="1" t="shared" si="790"/>
        <v>0</v>
      </c>
      <c r="L878" s="67" t="str">
        <f ca="1" t="shared" si="791"/>
        <v>1900 - WEEK 00</v>
      </c>
      <c r="M878" s="67" t="str">
        <f ca="1" t="shared" si="792"/>
        <v>1900 - MONTH 01</v>
      </c>
      <c r="N878" s="83" t="str">
        <f ca="1" t="shared" ref="N878:O878" si="904">IFERROR(AVERAGEIF(L:L,L878,$J:$J)," ")</f>
        <v> </v>
      </c>
      <c r="O878" s="83" t="str">
        <f ca="1" t="shared" si="904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2">
        <f ca="1" t="shared" si="787"/>
        <v>6</v>
      </c>
      <c r="F879" s="67" t="str">
        <f ca="1">IF(ISBLANK(A879)," ",INDIRECT(ADDRESS(1,5+MOD(ROW()-2,COUNTA('Form Responses 1'!$1:$1)-4),,TRUE,"Form Responses 1")))</f>
        <v>Wisma [Ruang Genset]</v>
      </c>
      <c r="G879" s="67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788"/>
        <v>Wisma</v>
      </c>
      <c r="I879" s="83" t="str">
        <f ca="1" t="shared" si="789"/>
        <v>CLEANING SERVICE</v>
      </c>
      <c r="J879" s="83" t="str">
        <f ca="1" t="array" ref="J879">IFERROR(INDEX(MASTER!B:B,MATCH(G879,MASTER!A:A,0))/100," ")</f>
        <v> </v>
      </c>
      <c r="K879" s="67">
        <f ca="1" t="shared" si="790"/>
        <v>0</v>
      </c>
      <c r="L879" s="67" t="str">
        <f ca="1" t="shared" si="791"/>
        <v>1900 - WEEK 00</v>
      </c>
      <c r="M879" s="67" t="str">
        <f ca="1" t="shared" si="792"/>
        <v>1900 - MONTH 01</v>
      </c>
      <c r="N879" s="83" t="str">
        <f ca="1" t="shared" ref="N879:O879" si="905">IFERROR(AVERAGEIF(L:L,L879,$J:$J)," ")</f>
        <v> </v>
      </c>
      <c r="O879" s="83" t="str">
        <f ca="1" t="shared" si="905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2">
        <f ca="1" t="shared" si="787"/>
        <v>6</v>
      </c>
      <c r="F880" s="67" t="str">
        <f ca="1">IF(ISBLANK(A880)," ",INDIRECT(ADDRESS(1,5+MOD(ROW()-2,COUNTA('Form Responses 1'!$1:$1)-4),,TRUE,"Form Responses 1")))</f>
        <v>Wisma [Ruang Alat Meteorologi]</v>
      </c>
      <c r="G880" s="67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788"/>
        <v>Wisma</v>
      </c>
      <c r="I880" s="83" t="str">
        <f ca="1" t="shared" si="789"/>
        <v>CLEANING SERVICE</v>
      </c>
      <c r="J880" s="83" t="str">
        <f ca="1" t="array" ref="J880">IFERROR(INDEX(MASTER!B:B,MATCH(G880,MASTER!A:A,0))/100," ")</f>
        <v> </v>
      </c>
      <c r="K880" s="67">
        <f ca="1" t="shared" si="790"/>
        <v>0</v>
      </c>
      <c r="L880" s="67" t="str">
        <f ca="1" t="shared" si="791"/>
        <v>1900 - WEEK 00</v>
      </c>
      <c r="M880" s="67" t="str">
        <f ca="1" t="shared" si="792"/>
        <v>1900 - MONTH 01</v>
      </c>
      <c r="N880" s="83" t="str">
        <f ca="1" t="shared" ref="N880:O880" si="906">IFERROR(AVERAGEIF(L:L,L880,$J:$J)," ")</f>
        <v> </v>
      </c>
      <c r="O880" s="83" t="str">
        <f ca="1" t="shared" si="906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2">
        <f ca="1" t="shared" si="787"/>
        <v>6</v>
      </c>
      <c r="F881" s="67" t="str">
        <f ca="1">IF(ISBLANK(A881)," ",INDIRECT(ADDRESS(1,5+MOD(ROW()-2,COUNTA('Form Responses 1'!$1:$1)-4),,TRUE,"Form Responses 1")))</f>
        <v>Wisma [Ruang Kerja]</v>
      </c>
      <c r="G881" s="67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788"/>
        <v>Wisma</v>
      </c>
      <c r="I881" s="83" t="str">
        <f ca="1" t="shared" si="789"/>
        <v>CLEANING SERVICE</v>
      </c>
      <c r="J881" s="83" t="str">
        <f ca="1" t="array" ref="J881">IFERROR(INDEX(MASTER!B:B,MATCH(G881,MASTER!A:A,0))/100," ")</f>
        <v> </v>
      </c>
      <c r="K881" s="67">
        <f ca="1" t="shared" si="790"/>
        <v>0</v>
      </c>
      <c r="L881" s="67" t="str">
        <f ca="1" t="shared" si="791"/>
        <v>1900 - WEEK 00</v>
      </c>
      <c r="M881" s="67" t="str">
        <f ca="1" t="shared" si="792"/>
        <v>1900 - MONTH 01</v>
      </c>
      <c r="N881" s="83" t="str">
        <f ca="1" t="shared" ref="N881:O881" si="907">IFERROR(AVERAGEIF(L:L,L881,$J:$J)," ")</f>
        <v> </v>
      </c>
      <c r="O881" s="83" t="str">
        <f ca="1" t="shared" si="907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2">
        <f ca="1" t="shared" si="787"/>
        <v>6</v>
      </c>
      <c r="F882" s="67" t="str">
        <f ca="1">IF(ISBLANK(A882)," ",INDIRECT(ADDRESS(1,5+MOD(ROW()-2,COUNTA('Form Responses 1'!$1:$1)-4),,TRUE,"Form Responses 1")))</f>
        <v>Wisma [Pantry]</v>
      </c>
      <c r="G882" s="67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788"/>
        <v>Wisma</v>
      </c>
      <c r="I882" s="83" t="str">
        <f ca="1" t="shared" si="789"/>
        <v>CLEANING SERVICE</v>
      </c>
      <c r="J882" s="83" t="str">
        <f ca="1" t="array" ref="J882">IFERROR(INDEX(MASTER!B:B,MATCH(G882,MASTER!A:A,0))/100," ")</f>
        <v> </v>
      </c>
      <c r="K882" s="67">
        <f ca="1" t="shared" si="790"/>
        <v>0</v>
      </c>
      <c r="L882" s="67" t="str">
        <f ca="1" t="shared" si="791"/>
        <v>1900 - WEEK 00</v>
      </c>
      <c r="M882" s="67" t="str">
        <f ca="1" t="shared" si="792"/>
        <v>1900 - MONTH 01</v>
      </c>
      <c r="N882" s="83" t="str">
        <f ca="1" t="shared" ref="N882:O882" si="908">IFERROR(AVERAGEIF(L:L,L882,$J:$J)," ")</f>
        <v> </v>
      </c>
      <c r="O882" s="83" t="str">
        <f ca="1" t="shared" si="908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2">
        <f ca="1" t="shared" si="787"/>
        <v>6</v>
      </c>
      <c r="F883" s="67" t="str">
        <f ca="1">IF(ISBLANK(A883)," ",INDIRECT(ADDRESS(1,5+MOD(ROW()-2,COUNTA('Form Responses 1'!$1:$1)-4),,TRUE,"Form Responses 1")))</f>
        <v>Wisma [Musholla]</v>
      </c>
      <c r="G883" s="67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788"/>
        <v>Wisma</v>
      </c>
      <c r="I883" s="83" t="str">
        <f ca="1" t="shared" si="789"/>
        <v>CLEANING SERVICE</v>
      </c>
      <c r="J883" s="83" t="str">
        <f ca="1" t="array" ref="J883">IFERROR(INDEX(MASTER!B:B,MATCH(G883,MASTER!A:A,0))/100," ")</f>
        <v> </v>
      </c>
      <c r="K883" s="67">
        <f ca="1" t="shared" si="790"/>
        <v>0</v>
      </c>
      <c r="L883" s="67" t="str">
        <f ca="1" t="shared" si="791"/>
        <v>1900 - WEEK 00</v>
      </c>
      <c r="M883" s="67" t="str">
        <f ca="1" t="shared" si="792"/>
        <v>1900 - MONTH 01</v>
      </c>
      <c r="N883" s="83" t="str">
        <f ca="1" t="shared" ref="N883:O883" si="909">IFERROR(AVERAGEIF(L:L,L883,$J:$J)," ")</f>
        <v> </v>
      </c>
      <c r="O883" s="83" t="str">
        <f ca="1" t="shared" si="909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2">
        <f ca="1" t="shared" si="787"/>
        <v>6</v>
      </c>
      <c r="F884" s="67" t="str">
        <f ca="1">IF(ISBLANK(A884)," ",INDIRECT(ADDRESS(1,5+MOD(ROW()-2,COUNTA('Form Responses 1'!$1:$1)-4),,TRUE,"Form Responses 1")))</f>
        <v>Wisma [Toilet Pria / Wanita]</v>
      </c>
      <c r="G884" s="67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788"/>
        <v>Wisma</v>
      </c>
      <c r="I884" s="83" t="str">
        <f ca="1" t="shared" si="789"/>
        <v>CLEANING SERVICE</v>
      </c>
      <c r="J884" s="83" t="str">
        <f ca="1" t="array" ref="J884">IFERROR(INDEX(MASTER!B:B,MATCH(G884,MASTER!A:A,0))/100," ")</f>
        <v> </v>
      </c>
      <c r="K884" s="67">
        <f ca="1" t="shared" si="790"/>
        <v>0</v>
      </c>
      <c r="L884" s="67" t="str">
        <f ca="1" t="shared" si="791"/>
        <v>1900 - WEEK 00</v>
      </c>
      <c r="M884" s="67" t="str">
        <f ca="1" t="shared" si="792"/>
        <v>1900 - MONTH 01</v>
      </c>
      <c r="N884" s="83" t="str">
        <f ca="1" t="shared" ref="N884:O884" si="910">IFERROR(AVERAGEIF(L:L,L884,$J:$J)," ")</f>
        <v> </v>
      </c>
      <c r="O884" s="83" t="str">
        <f ca="1" t="shared" si="910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2">
        <f ca="1" t="shared" si="787"/>
        <v>6</v>
      </c>
      <c r="F885" s="67" t="str">
        <f ca="1">IF(ISBLANK(A885)," ",INDIRECT(ADDRESS(1,5+MOD(ROW()-2,COUNTA('Form Responses 1'!$1:$1)-4),,TRUE,"Form Responses 1")))</f>
        <v>Halaman Wisma [Taman ]</v>
      </c>
      <c r="G885" s="67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788"/>
        <v>Halaman Wisma</v>
      </c>
      <c r="I885" s="83" t="str">
        <f ca="1" t="shared" si="789"/>
        <v>CLEANING SERVICE</v>
      </c>
      <c r="J885" s="83" t="str">
        <f ca="1" t="array" ref="J885">IFERROR(INDEX(MASTER!B:B,MATCH(G885,MASTER!A:A,0))/100," ")</f>
        <v> </v>
      </c>
      <c r="K885" s="67">
        <f ca="1" t="shared" si="790"/>
        <v>0</v>
      </c>
      <c r="L885" s="67" t="str">
        <f ca="1" t="shared" si="791"/>
        <v>1900 - WEEK 00</v>
      </c>
      <c r="M885" s="67" t="str">
        <f ca="1" t="shared" si="792"/>
        <v>1900 - MONTH 01</v>
      </c>
      <c r="N885" s="83" t="str">
        <f ca="1" t="shared" ref="N885:O885" si="911">IFERROR(AVERAGEIF(L:L,L885,$J:$J)," ")</f>
        <v> </v>
      </c>
      <c r="O885" s="83" t="str">
        <f ca="1" t="shared" si="911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2">
        <f ca="1" t="shared" si="787"/>
        <v>6</v>
      </c>
      <c r="F886" s="67" t="str">
        <f ca="1">IF(ISBLANK(A886)," ",INDIRECT(ADDRESS(1,5+MOD(ROW()-2,COUNTA('Form Responses 1'!$1:$1)-4),,TRUE,"Form Responses 1")))</f>
        <v>Halaman Wisma [Pos Satpam]</v>
      </c>
      <c r="G886" s="67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788"/>
        <v>Halaman Wisma</v>
      </c>
      <c r="I886" s="83" t="str">
        <f ca="1" t="shared" si="789"/>
        <v>CLEANING SERVICE</v>
      </c>
      <c r="J886" s="83" t="str">
        <f ca="1" t="array" ref="J886">IFERROR(INDEX(MASTER!B:B,MATCH(G886,MASTER!A:A,0))/100," ")</f>
        <v> </v>
      </c>
      <c r="K886" s="67">
        <f ca="1" t="shared" si="790"/>
        <v>0</v>
      </c>
      <c r="L886" s="67" t="str">
        <f ca="1" t="shared" si="791"/>
        <v>1900 - WEEK 00</v>
      </c>
      <c r="M886" s="67" t="str">
        <f ca="1" t="shared" si="792"/>
        <v>1900 - MONTH 01</v>
      </c>
      <c r="N886" s="83" t="str">
        <f ca="1" t="shared" ref="N886:O886" si="912">IFERROR(AVERAGEIF(L:L,L886,$J:$J)," ")</f>
        <v> </v>
      </c>
      <c r="O886" s="83" t="str">
        <f ca="1" t="shared" si="912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2">
        <f ca="1" t="shared" si="787"/>
        <v>6</v>
      </c>
      <c r="F887" s="67" t="str">
        <f ca="1">IF(ISBLANK(A887)," ",INDIRECT(ADDRESS(1,5+MOD(ROW()-2,COUNTA('Form Responses 1'!$1:$1)-4),,TRUE,"Form Responses 1")))</f>
        <v>Halaman Wisma [Halaman Utama Depan]</v>
      </c>
      <c r="G887" s="67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788"/>
        <v>Halaman Wisma</v>
      </c>
      <c r="I887" s="83" t="str">
        <f ca="1" t="shared" si="789"/>
        <v>CLEANING SERVICE</v>
      </c>
      <c r="J887" s="83" t="str">
        <f ca="1" t="array" ref="J887">IFERROR(INDEX(MASTER!B:B,MATCH(G887,MASTER!A:A,0))/100," ")</f>
        <v> </v>
      </c>
      <c r="K887" s="67">
        <f ca="1" t="shared" si="790"/>
        <v>0</v>
      </c>
      <c r="L887" s="67" t="str">
        <f ca="1" t="shared" si="791"/>
        <v>1900 - WEEK 00</v>
      </c>
      <c r="M887" s="67" t="str">
        <f ca="1" t="shared" si="792"/>
        <v>1900 - MONTH 01</v>
      </c>
      <c r="N887" s="83" t="str">
        <f ca="1" t="shared" ref="N887:O887" si="913">IFERROR(AVERAGEIF(L:L,L887,$J:$J)," ")</f>
        <v> </v>
      </c>
      <c r="O887" s="83" t="str">
        <f ca="1" t="shared" si="913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2">
        <f ca="1" t="shared" si="787"/>
        <v>6</v>
      </c>
      <c r="F888" s="67" t="str">
        <f ca="1">IF(ISBLANK(A888)," ",INDIRECT(ADDRESS(1,5+MOD(ROW()-2,COUNTA('Form Responses 1'!$1:$1)-4),,TRUE,"Form Responses 1")))</f>
        <v>Halaman Wisma [Halaman Samping Dan Belakang]</v>
      </c>
      <c r="G888" s="67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788"/>
        <v>Halaman Wisma</v>
      </c>
      <c r="I888" s="83" t="str">
        <f ca="1" t="shared" si="789"/>
        <v>CLEANING SERVICE</v>
      </c>
      <c r="J888" s="83" t="str">
        <f ca="1" t="array" ref="J888">IFERROR(INDEX(MASTER!B:B,MATCH(G888,MASTER!A:A,0))/100," ")</f>
        <v> </v>
      </c>
      <c r="K888" s="67">
        <f ca="1" t="shared" si="790"/>
        <v>0</v>
      </c>
      <c r="L888" s="67" t="str">
        <f ca="1" t="shared" si="791"/>
        <v>1900 - WEEK 00</v>
      </c>
      <c r="M888" s="67" t="str">
        <f ca="1" t="shared" si="792"/>
        <v>1900 - MONTH 01</v>
      </c>
      <c r="N888" s="83" t="str">
        <f ca="1" t="shared" ref="N888:O888" si="914">IFERROR(AVERAGEIF(L:L,L888,$J:$J)," ")</f>
        <v> </v>
      </c>
      <c r="O888" s="83" t="str">
        <f ca="1" t="shared" si="914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2">
        <f ca="1" t="shared" si="787"/>
        <v>6</v>
      </c>
      <c r="F889" s="67" t="str">
        <f ca="1">IF(ISBLANK(A889)," ",INDIRECT(ADDRESS(1,5+MOD(ROW()-2,COUNTA('Form Responses 1'!$1:$1)-4),,TRUE,"Form Responses 1")))</f>
        <v>Halaman Wisma [Tps]</v>
      </c>
      <c r="G889" s="67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788"/>
        <v>Halaman Wisma</v>
      </c>
      <c r="I889" s="83" t="str">
        <f ca="1" t="shared" si="789"/>
        <v>CLEANING SERVICE</v>
      </c>
      <c r="J889" s="83" t="str">
        <f ca="1" t="array" ref="J889">IFERROR(INDEX(MASTER!B:B,MATCH(G889,MASTER!A:A,0))/100," ")</f>
        <v> </v>
      </c>
      <c r="K889" s="67">
        <f ca="1" t="shared" si="790"/>
        <v>0</v>
      </c>
      <c r="L889" s="67" t="str">
        <f ca="1" t="shared" si="791"/>
        <v>1900 - WEEK 00</v>
      </c>
      <c r="M889" s="67" t="str">
        <f ca="1" t="shared" si="792"/>
        <v>1900 - MONTH 01</v>
      </c>
      <c r="N889" s="83" t="str">
        <f ca="1" t="shared" ref="N889:O889" si="915">IFERROR(AVERAGEIF(L:L,L889,$J:$J)," ")</f>
        <v> </v>
      </c>
      <c r="O889" s="83" t="str">
        <f ca="1" t="shared" si="915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2">
        <f ca="1" t="shared" si="787"/>
        <v>6</v>
      </c>
      <c r="F890" s="67" t="str">
        <f ca="1">IF(ISBLANK(A890)," ",INDIRECT(ADDRESS(1,5+MOD(ROW()-2,COUNTA('Form Responses 1'!$1:$1)-4),,TRUE,"Form Responses 1")))</f>
        <v>Security [Security Functions]</v>
      </c>
      <c r="G890" s="67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788"/>
        <v>Security</v>
      </c>
      <c r="I890" s="83" t="str">
        <f ca="1" t="shared" si="789"/>
        <v>SECURITY SERVICE</v>
      </c>
      <c r="J890" s="83" t="str">
        <f ca="1" t="array" ref="J890">IFERROR(INDEX(MASTER!B:B,MATCH(G890,MASTER!A:A,0))/100," ")</f>
        <v> </v>
      </c>
      <c r="K890" s="67">
        <f ca="1" t="shared" si="790"/>
        <v>0</v>
      </c>
      <c r="L890" s="67" t="str">
        <f ca="1" t="shared" si="791"/>
        <v>1900 - WEEK 00</v>
      </c>
      <c r="M890" s="67" t="str">
        <f ca="1" t="shared" si="792"/>
        <v>1900 - MONTH 01</v>
      </c>
      <c r="N890" s="83" t="str">
        <f ca="1" t="shared" ref="N890:O890" si="916">IFERROR(AVERAGEIF(L:L,L890,$J:$J)," ")</f>
        <v> </v>
      </c>
      <c r="O890" s="83" t="str">
        <f ca="1" t="shared" si="916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2">
        <f ca="1" t="shared" si="787"/>
        <v>6</v>
      </c>
      <c r="F891" s="67" t="str">
        <f ca="1">IF(ISBLANK(A891)," ",INDIRECT(ADDRESS(1,5+MOD(ROW()-2,COUNTA('Form Responses 1'!$1:$1)-4),,TRUE,"Form Responses 1")))</f>
        <v>Lantai 1 [Pantry ]</v>
      </c>
      <c r="G891" s="67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788"/>
        <v>Lantai 1</v>
      </c>
      <c r="I891" s="83" t="str">
        <f ca="1" t="shared" si="789"/>
        <v>CLEANING SERVICE</v>
      </c>
      <c r="J891" s="83" t="str">
        <f ca="1" t="array" ref="J891">IFERROR(INDEX(MASTER!B:B,MATCH(G891,MASTER!A:A,0))/100," ")</f>
        <v> </v>
      </c>
      <c r="K891" s="67">
        <f ca="1" t="shared" si="790"/>
        <v>0</v>
      </c>
      <c r="L891" s="67" t="str">
        <f ca="1" t="shared" si="791"/>
        <v>1900 - WEEK 00</v>
      </c>
      <c r="M891" s="67" t="str">
        <f ca="1" t="shared" si="792"/>
        <v>1900 - MONTH 01</v>
      </c>
      <c r="N891" s="83" t="str">
        <f ca="1" t="shared" ref="N891:O891" si="917">IFERROR(AVERAGEIF(L:L,L891,$J:$J)," ")</f>
        <v> </v>
      </c>
      <c r="O891" s="83" t="str">
        <f ca="1" t="shared" si="917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2">
        <f ca="1" t="shared" si="787"/>
        <v>6</v>
      </c>
      <c r="F892" s="67" t="str">
        <f ca="1">IF(ISBLANK(A892)," ",INDIRECT(ADDRESS(1,5+MOD(ROW()-2,COUNTA('Form Responses 1'!$1:$1)-4),,TRUE,"Form Responses 1")))</f>
        <v>Lantai 1 [Kamar Depan]</v>
      </c>
      <c r="G892" s="67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788"/>
        <v>Lantai 1</v>
      </c>
      <c r="I892" s="83" t="str">
        <f ca="1" t="shared" si="789"/>
        <v>CLEANING SERVICE</v>
      </c>
      <c r="J892" s="83" t="str">
        <f ca="1" t="array" ref="J892">IFERROR(INDEX(MASTER!B:B,MATCH(G892,MASTER!A:A,0))/100," ")</f>
        <v> </v>
      </c>
      <c r="K892" s="67">
        <f ca="1" t="shared" si="790"/>
        <v>0</v>
      </c>
      <c r="L892" s="67" t="str">
        <f ca="1" t="shared" si="791"/>
        <v>1900 - WEEK 00</v>
      </c>
      <c r="M892" s="67" t="str">
        <f ca="1" t="shared" si="792"/>
        <v>1900 - MONTH 01</v>
      </c>
      <c r="N892" s="83" t="str">
        <f ca="1" t="shared" ref="N892:O892" si="918">IFERROR(AVERAGEIF(L:L,L892,$J:$J)," ")</f>
        <v> </v>
      </c>
      <c r="O892" s="83" t="str">
        <f ca="1" t="shared" si="918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2">
        <f ca="1" t="shared" si="787"/>
        <v>6</v>
      </c>
      <c r="F893" s="67" t="str">
        <f ca="1">IF(ISBLANK(A893)," ",INDIRECT(ADDRESS(1,5+MOD(ROW()-2,COUNTA('Form Responses 1'!$1:$1)-4),,TRUE,"Form Responses 1")))</f>
        <v>Lantai 1 [Kamar Belakang]</v>
      </c>
      <c r="G893" s="67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788"/>
        <v>Lantai 1</v>
      </c>
      <c r="I893" s="83" t="str">
        <f ca="1" t="shared" si="789"/>
        <v>CLEANING SERVICE</v>
      </c>
      <c r="J893" s="83" t="str">
        <f ca="1" t="array" ref="J893">IFERROR(INDEX(MASTER!B:B,MATCH(G893,MASTER!A:A,0))/100," ")</f>
        <v> </v>
      </c>
      <c r="K893" s="67">
        <f ca="1" t="shared" si="790"/>
        <v>0</v>
      </c>
      <c r="L893" s="67" t="str">
        <f ca="1" t="shared" si="791"/>
        <v>1900 - WEEK 00</v>
      </c>
      <c r="M893" s="67" t="str">
        <f ca="1" t="shared" si="792"/>
        <v>1900 - MONTH 01</v>
      </c>
      <c r="N893" s="83" t="str">
        <f ca="1" t="shared" ref="N893:O893" si="919">IFERROR(AVERAGEIF(L:L,L893,$J:$J)," ")</f>
        <v> </v>
      </c>
      <c r="O893" s="83" t="str">
        <f ca="1" t="shared" si="919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2">
        <f ca="1" t="shared" si="787"/>
        <v>6</v>
      </c>
      <c r="F894" s="67" t="str">
        <f ca="1">IF(ISBLANK(A894)," ",INDIRECT(ADDRESS(1,5+MOD(ROW()-2,COUNTA('Form Responses 1'!$1:$1)-4),,TRUE,"Form Responses 1")))</f>
        <v>Lantai 1 [Ruang Tamu]</v>
      </c>
      <c r="G894" s="67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788"/>
        <v>Lantai 1</v>
      </c>
      <c r="I894" s="83" t="str">
        <f ca="1" t="shared" si="789"/>
        <v>CLEANING SERVICE</v>
      </c>
      <c r="J894" s="83" t="str">
        <f ca="1" t="array" ref="J894">IFERROR(INDEX(MASTER!B:B,MATCH(G894,MASTER!A:A,0))/100," ")</f>
        <v> </v>
      </c>
      <c r="K894" s="67">
        <f ca="1" t="shared" si="790"/>
        <v>0</v>
      </c>
      <c r="L894" s="67" t="str">
        <f ca="1" t="shared" si="791"/>
        <v>1900 - WEEK 00</v>
      </c>
      <c r="M894" s="67" t="str">
        <f ca="1" t="shared" si="792"/>
        <v>1900 - MONTH 01</v>
      </c>
      <c r="N894" s="83" t="str">
        <f ca="1" t="shared" ref="N894:O894" si="920">IFERROR(AVERAGEIF(L:L,L894,$J:$J)," ")</f>
        <v> </v>
      </c>
      <c r="O894" s="83" t="str">
        <f ca="1" t="shared" si="920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2">
        <f ca="1" t="shared" si="787"/>
        <v>6</v>
      </c>
      <c r="F895" s="67" t="str">
        <f ca="1">IF(ISBLANK(A895)," ",INDIRECT(ADDRESS(1,5+MOD(ROW()-2,COUNTA('Form Responses 1'!$1:$1)-4),,TRUE,"Form Responses 1")))</f>
        <v>Lantai 1 [Toilet Pria / Wanita]</v>
      </c>
      <c r="G895" s="67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788"/>
        <v>Lantai 1</v>
      </c>
      <c r="I895" s="83" t="str">
        <f ca="1" t="shared" si="789"/>
        <v>CLEANING SERVICE</v>
      </c>
      <c r="J895" s="83" t="str">
        <f ca="1" t="array" ref="J895">IFERROR(INDEX(MASTER!B:B,MATCH(G895,MASTER!A:A,0))/100," ")</f>
        <v> </v>
      </c>
      <c r="K895" s="67">
        <f ca="1" t="shared" si="790"/>
        <v>0</v>
      </c>
      <c r="L895" s="67" t="str">
        <f ca="1" t="shared" si="791"/>
        <v>1900 - WEEK 00</v>
      </c>
      <c r="M895" s="67" t="str">
        <f ca="1" t="shared" si="792"/>
        <v>1900 - MONTH 01</v>
      </c>
      <c r="N895" s="83" t="str">
        <f ca="1" t="shared" ref="N895:O895" si="921">IFERROR(AVERAGEIF(L:L,L895,$J:$J)," ")</f>
        <v> </v>
      </c>
      <c r="O895" s="83" t="str">
        <f ca="1" t="shared" si="921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2">
        <f ca="1" t="shared" si="787"/>
        <v>6</v>
      </c>
      <c r="F896" s="67" t="str">
        <f ca="1">IF(ISBLANK(A896)," ",INDIRECT(ADDRESS(1,5+MOD(ROW()-2,COUNTA('Form Responses 1'!$1:$1)-4),,TRUE,"Form Responses 1")))</f>
        <v>Halaman [Taman ]</v>
      </c>
      <c r="G896" s="67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788"/>
        <v>Halaman</v>
      </c>
      <c r="I896" s="83" t="str">
        <f ca="1" t="shared" si="789"/>
        <v>CLEANING SERVICE</v>
      </c>
      <c r="J896" s="83" t="str">
        <f ca="1" t="array" ref="J896">IFERROR(INDEX(MASTER!B:B,MATCH(G896,MASTER!A:A,0))/100," ")</f>
        <v> </v>
      </c>
      <c r="K896" s="67">
        <f ca="1" t="shared" si="790"/>
        <v>0</v>
      </c>
      <c r="L896" s="67" t="str">
        <f ca="1" t="shared" si="791"/>
        <v>1900 - WEEK 00</v>
      </c>
      <c r="M896" s="67" t="str">
        <f ca="1" t="shared" si="792"/>
        <v>1900 - MONTH 01</v>
      </c>
      <c r="N896" s="83" t="str">
        <f ca="1" t="shared" ref="N896:O896" si="922">IFERROR(AVERAGEIF(L:L,L896,$J:$J)," ")</f>
        <v> </v>
      </c>
      <c r="O896" s="83" t="str">
        <f ca="1" t="shared" si="922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2">
        <f ca="1" t="shared" si="787"/>
        <v>6</v>
      </c>
      <c r="F897" s="67" t="str">
        <f ca="1">IF(ISBLANK(A897)," ",INDIRECT(ADDRESS(1,5+MOD(ROW()-2,COUNTA('Form Responses 1'!$1:$1)-4),,TRUE,"Form Responses 1")))</f>
        <v>Halaman [Halaman Utama Depan]</v>
      </c>
      <c r="G897" s="67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788"/>
        <v>Halaman</v>
      </c>
      <c r="I897" s="83" t="str">
        <f ca="1" t="shared" si="789"/>
        <v>CLEANING SERVICE</v>
      </c>
      <c r="J897" s="83" t="str">
        <f ca="1" t="array" ref="J897">IFERROR(INDEX(MASTER!B:B,MATCH(G897,MASTER!A:A,0))/100," ")</f>
        <v> </v>
      </c>
      <c r="K897" s="67">
        <f ca="1" t="shared" si="790"/>
        <v>0</v>
      </c>
      <c r="L897" s="67" t="str">
        <f ca="1" t="shared" si="791"/>
        <v>1900 - WEEK 00</v>
      </c>
      <c r="M897" s="67" t="str">
        <f ca="1" t="shared" si="792"/>
        <v>1900 - MONTH 01</v>
      </c>
      <c r="N897" s="83" t="str">
        <f ca="1" t="shared" ref="N897:O897" si="923">IFERROR(AVERAGEIF(L:L,L897,$J:$J)," ")</f>
        <v> </v>
      </c>
      <c r="O897" s="83" t="str">
        <f ca="1" t="shared" si="923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2">
        <f ca="1" t="shared" si="787"/>
        <v>6</v>
      </c>
      <c r="F898" s="67" t="str">
        <f ca="1">IF(ISBLANK(A898)," ",INDIRECT(ADDRESS(1,5+MOD(ROW()-2,COUNTA('Form Responses 1'!$1:$1)-4),,TRUE,"Form Responses 1")))</f>
        <v>Halaman [Halaman Samping Dan Belakang]</v>
      </c>
      <c r="G898" s="67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788"/>
        <v>Halaman</v>
      </c>
      <c r="I898" s="83" t="str">
        <f ca="1" t="shared" si="789"/>
        <v>CLEANING SERVICE</v>
      </c>
      <c r="J898" s="83" t="str">
        <f ca="1" t="array" ref="J898">IFERROR(INDEX(MASTER!B:B,MATCH(G898,MASTER!A:A,0))/100," ")</f>
        <v> </v>
      </c>
      <c r="K898" s="67">
        <f ca="1" t="shared" si="790"/>
        <v>0</v>
      </c>
      <c r="L898" s="67" t="str">
        <f ca="1" t="shared" si="791"/>
        <v>1900 - WEEK 00</v>
      </c>
      <c r="M898" s="67" t="str">
        <f ca="1" t="shared" si="792"/>
        <v>1900 - MONTH 01</v>
      </c>
      <c r="N898" s="83" t="str">
        <f ca="1" t="shared" ref="N898:O898" si="924">IFERROR(AVERAGEIF(L:L,L898,$J:$J)," ")</f>
        <v> </v>
      </c>
      <c r="O898" s="83" t="str">
        <f ca="1" t="shared" si="924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2">
        <f ca="1" t="shared" si="787"/>
        <v>6</v>
      </c>
      <c r="F899" s="67" t="str">
        <f ca="1">IF(ISBLANK(A899)," ",INDIRECT(ADDRESS(1,5+MOD(ROW()-2,COUNTA('Form Responses 1'!$1:$1)-4),,TRUE,"Form Responses 1")))</f>
        <v>Halaman [Tps]</v>
      </c>
      <c r="G899" s="67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788"/>
        <v>Halaman</v>
      </c>
      <c r="I899" s="83" t="str">
        <f ca="1" t="shared" si="789"/>
        <v>CLEANING SERVICE</v>
      </c>
      <c r="J899" s="83" t="str">
        <f ca="1" t="array" ref="J899">IFERROR(INDEX(MASTER!B:B,MATCH(G899,MASTER!A:A,0))/100," ")</f>
        <v> </v>
      </c>
      <c r="K899" s="67">
        <f ca="1" t="shared" si="790"/>
        <v>0</v>
      </c>
      <c r="L899" s="67" t="str">
        <f ca="1" t="shared" si="791"/>
        <v>1900 - WEEK 00</v>
      </c>
      <c r="M899" s="67" t="str">
        <f ca="1" t="shared" si="792"/>
        <v>1900 - MONTH 01</v>
      </c>
      <c r="N899" s="83" t="str">
        <f ca="1" t="shared" ref="N899:O899" si="925">IFERROR(AVERAGEIF(L:L,L899,$J:$J)," ")</f>
        <v> </v>
      </c>
      <c r="O899" s="83" t="str">
        <f ca="1" t="shared" si="925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2">
        <f ca="1" t="shared" si="787"/>
        <v>6</v>
      </c>
      <c r="F900" s="67" t="str">
        <f ca="1">IF(ISBLANK(A900)," ",INDIRECT(ADDRESS(1,5+MOD(ROW()-2,COUNTA('Form Responses 1'!$1:$1)-4),,TRUE,"Form Responses 1")))</f>
        <v>Wisma [Koridor ]</v>
      </c>
      <c r="G900" s="67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788"/>
        <v>Wisma</v>
      </c>
      <c r="I900" s="83" t="str">
        <f ca="1" t="shared" si="789"/>
        <v>CLEANING SERVICE</v>
      </c>
      <c r="J900" s="83" t="str">
        <f ca="1" t="array" ref="J900">IFERROR(INDEX(MASTER!B:B,MATCH(G900,MASTER!A:A,0))/100," ")</f>
        <v> </v>
      </c>
      <c r="K900" s="67">
        <f ca="1" t="shared" si="790"/>
        <v>0</v>
      </c>
      <c r="L900" s="67" t="str">
        <f ca="1" t="shared" si="791"/>
        <v>1900 - WEEK 00</v>
      </c>
      <c r="M900" s="67" t="str">
        <f ca="1" t="shared" si="792"/>
        <v>1900 - MONTH 01</v>
      </c>
      <c r="N900" s="83" t="str">
        <f ca="1" t="shared" ref="N900:O900" si="926">IFERROR(AVERAGEIF(L:L,L900,$J:$J)," ")</f>
        <v> </v>
      </c>
      <c r="O900" s="83" t="str">
        <f ca="1" t="shared" si="926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2">
        <f ca="1" t="shared" si="787"/>
        <v>6</v>
      </c>
      <c r="F901" s="67" t="str">
        <f ca="1">IF(ISBLANK(A901)," ",INDIRECT(ADDRESS(1,5+MOD(ROW()-2,COUNTA('Form Responses 1'!$1:$1)-4),,TRUE,"Form Responses 1")))</f>
        <v>Wisma [Ruang Rapat/Pendopo]</v>
      </c>
      <c r="G901" s="67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788"/>
        <v>Wisma</v>
      </c>
      <c r="I901" s="83" t="str">
        <f ca="1" t="shared" si="789"/>
        <v>CLEANING SERVICE</v>
      </c>
      <c r="J901" s="83" t="str">
        <f ca="1" t="array" ref="J901">IFERROR(INDEX(MASTER!B:B,MATCH(G901,MASTER!A:A,0))/100," ")</f>
        <v> </v>
      </c>
      <c r="K901" s="67">
        <f ca="1" t="shared" si="790"/>
        <v>0</v>
      </c>
      <c r="L901" s="67" t="str">
        <f ca="1" t="shared" si="791"/>
        <v>1900 - WEEK 00</v>
      </c>
      <c r="M901" s="67" t="str">
        <f ca="1" t="shared" si="792"/>
        <v>1900 - MONTH 01</v>
      </c>
      <c r="N901" s="83" t="str">
        <f ca="1" t="shared" ref="N901:O901" si="927">IFERROR(AVERAGEIF(L:L,L901,$J:$J)," ")</f>
        <v> </v>
      </c>
      <c r="O901" s="83" t="str">
        <f ca="1" t="shared" si="927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2">
        <f ca="1" t="shared" si="787"/>
        <v>6</v>
      </c>
      <c r="F902" s="67" t="str">
        <f ca="1">IF(ISBLANK(A902)," ",INDIRECT(ADDRESS(1,5+MOD(ROW()-2,COUNTA('Form Responses 1'!$1:$1)-4),,TRUE,"Form Responses 1")))</f>
        <v>Wisma [Gudang]</v>
      </c>
      <c r="G902" s="67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788"/>
        <v>Wisma</v>
      </c>
      <c r="I902" s="83" t="str">
        <f ca="1" t="shared" si="789"/>
        <v>CLEANING SERVICE</v>
      </c>
      <c r="J902" s="83" t="str">
        <f ca="1" t="array" ref="J902">IFERROR(INDEX(MASTER!B:B,MATCH(G902,MASTER!A:A,0))/100," ")</f>
        <v> </v>
      </c>
      <c r="K902" s="67">
        <f ca="1" t="shared" si="790"/>
        <v>0</v>
      </c>
      <c r="L902" s="67" t="str">
        <f ca="1" t="shared" si="791"/>
        <v>1900 - WEEK 00</v>
      </c>
      <c r="M902" s="67" t="str">
        <f ca="1" t="shared" si="792"/>
        <v>1900 - MONTH 01</v>
      </c>
      <c r="N902" s="83" t="str">
        <f ca="1" t="shared" ref="N902:O902" si="928">IFERROR(AVERAGEIF(L:L,L902,$J:$J)," ")</f>
        <v> </v>
      </c>
      <c r="O902" s="83" t="str">
        <f ca="1" t="shared" si="928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2">
        <f ca="1" t="shared" si="787"/>
        <v>6</v>
      </c>
      <c r="F903" s="67" t="str">
        <f ca="1">IF(ISBLANK(A903)," ",INDIRECT(ADDRESS(1,5+MOD(ROW()-2,COUNTA('Form Responses 1'!$1:$1)-4),,TRUE,"Form Responses 1")))</f>
        <v>Wisma [Ruang Genset]</v>
      </c>
      <c r="G903" s="67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788"/>
        <v>Wisma</v>
      </c>
      <c r="I903" s="83" t="str">
        <f ca="1" t="shared" si="789"/>
        <v>CLEANING SERVICE</v>
      </c>
      <c r="J903" s="83" t="str">
        <f ca="1" t="array" ref="J903">IFERROR(INDEX(MASTER!B:B,MATCH(G903,MASTER!A:A,0))/100," ")</f>
        <v> </v>
      </c>
      <c r="K903" s="67">
        <f ca="1" t="shared" si="790"/>
        <v>0</v>
      </c>
      <c r="L903" s="67" t="str">
        <f ca="1" t="shared" si="791"/>
        <v>1900 - WEEK 00</v>
      </c>
      <c r="M903" s="67" t="str">
        <f ca="1" t="shared" si="792"/>
        <v>1900 - MONTH 01</v>
      </c>
      <c r="N903" s="83" t="str">
        <f ca="1" t="shared" ref="N903:O903" si="929">IFERROR(AVERAGEIF(L:L,L903,$J:$J)," ")</f>
        <v> </v>
      </c>
      <c r="O903" s="83" t="str">
        <f ca="1" t="shared" si="929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2">
        <f ca="1" t="shared" si="787"/>
        <v>6</v>
      </c>
      <c r="F904" s="67" t="str">
        <f ca="1">IF(ISBLANK(A904)," ",INDIRECT(ADDRESS(1,5+MOD(ROW()-2,COUNTA('Form Responses 1'!$1:$1)-4),,TRUE,"Form Responses 1")))</f>
        <v>Wisma [Ruang Alat Meteorologi]</v>
      </c>
      <c r="G904" s="67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788"/>
        <v>Wisma</v>
      </c>
      <c r="I904" s="83" t="str">
        <f ca="1" t="shared" si="789"/>
        <v>CLEANING SERVICE</v>
      </c>
      <c r="J904" s="83" t="str">
        <f ca="1" t="array" ref="J904">IFERROR(INDEX(MASTER!B:B,MATCH(G904,MASTER!A:A,0))/100," ")</f>
        <v> </v>
      </c>
      <c r="K904" s="67">
        <f ca="1" t="shared" si="790"/>
        <v>0</v>
      </c>
      <c r="L904" s="67" t="str">
        <f ca="1" t="shared" si="791"/>
        <v>1900 - WEEK 00</v>
      </c>
      <c r="M904" s="67" t="str">
        <f ca="1" t="shared" si="792"/>
        <v>1900 - MONTH 01</v>
      </c>
      <c r="N904" s="83" t="str">
        <f ca="1" t="shared" ref="N904:O904" si="930">IFERROR(AVERAGEIF(L:L,L904,$J:$J)," ")</f>
        <v> </v>
      </c>
      <c r="O904" s="83" t="str">
        <f ca="1" t="shared" si="930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2">
        <f ca="1" t="shared" si="787"/>
        <v>6</v>
      </c>
      <c r="F905" s="67" t="str">
        <f ca="1">IF(ISBLANK(A905)," ",INDIRECT(ADDRESS(1,5+MOD(ROW()-2,COUNTA('Form Responses 1'!$1:$1)-4),,TRUE,"Form Responses 1")))</f>
        <v>Wisma [Ruang Kerja]</v>
      </c>
      <c r="G905" s="67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788"/>
        <v>Wisma</v>
      </c>
      <c r="I905" s="83" t="str">
        <f ca="1" t="shared" si="789"/>
        <v>CLEANING SERVICE</v>
      </c>
      <c r="J905" s="83" t="str">
        <f ca="1" t="array" ref="J905">IFERROR(INDEX(MASTER!B:B,MATCH(G905,MASTER!A:A,0))/100," ")</f>
        <v> </v>
      </c>
      <c r="K905" s="67">
        <f ca="1" t="shared" si="790"/>
        <v>0</v>
      </c>
      <c r="L905" s="67" t="str">
        <f ca="1" t="shared" si="791"/>
        <v>1900 - WEEK 00</v>
      </c>
      <c r="M905" s="67" t="str">
        <f ca="1" t="shared" si="792"/>
        <v>1900 - MONTH 01</v>
      </c>
      <c r="N905" s="83" t="str">
        <f ca="1" t="shared" ref="N905:O905" si="931">IFERROR(AVERAGEIF(L:L,L905,$J:$J)," ")</f>
        <v> </v>
      </c>
      <c r="O905" s="83" t="str">
        <f ca="1" t="shared" si="931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2">
        <f ca="1" t="shared" si="787"/>
        <v>6</v>
      </c>
      <c r="F906" s="67" t="str">
        <f ca="1">IF(ISBLANK(A906)," ",INDIRECT(ADDRESS(1,5+MOD(ROW()-2,COUNTA('Form Responses 1'!$1:$1)-4),,TRUE,"Form Responses 1")))</f>
        <v>Wisma [Pantry]</v>
      </c>
      <c r="G906" s="67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788"/>
        <v>Wisma</v>
      </c>
      <c r="I906" s="83" t="str">
        <f ca="1" t="shared" si="789"/>
        <v>CLEANING SERVICE</v>
      </c>
      <c r="J906" s="83" t="str">
        <f ca="1" t="array" ref="J906">IFERROR(INDEX(MASTER!B:B,MATCH(G906,MASTER!A:A,0))/100," ")</f>
        <v> </v>
      </c>
      <c r="K906" s="67">
        <f ca="1" t="shared" si="790"/>
        <v>0</v>
      </c>
      <c r="L906" s="67" t="str">
        <f ca="1" t="shared" si="791"/>
        <v>1900 - WEEK 00</v>
      </c>
      <c r="M906" s="67" t="str">
        <f ca="1" t="shared" si="792"/>
        <v>1900 - MONTH 01</v>
      </c>
      <c r="N906" s="83" t="str">
        <f ca="1" t="shared" ref="N906:O906" si="932">IFERROR(AVERAGEIF(L:L,L906,$J:$J)," ")</f>
        <v> </v>
      </c>
      <c r="O906" s="83" t="str">
        <f ca="1" t="shared" si="932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2">
        <f ca="1" t="shared" si="787"/>
        <v>6</v>
      </c>
      <c r="F907" s="67" t="str">
        <f ca="1">IF(ISBLANK(A907)," ",INDIRECT(ADDRESS(1,5+MOD(ROW()-2,COUNTA('Form Responses 1'!$1:$1)-4),,TRUE,"Form Responses 1")))</f>
        <v>Wisma [Musholla]</v>
      </c>
      <c r="G907" s="67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788"/>
        <v>Wisma</v>
      </c>
      <c r="I907" s="83" t="str">
        <f ca="1" t="shared" si="789"/>
        <v>CLEANING SERVICE</v>
      </c>
      <c r="J907" s="83" t="str">
        <f ca="1" t="array" ref="J907">IFERROR(INDEX(MASTER!B:B,MATCH(G907,MASTER!A:A,0))/100," ")</f>
        <v> </v>
      </c>
      <c r="K907" s="67">
        <f ca="1" t="shared" si="790"/>
        <v>0</v>
      </c>
      <c r="L907" s="67" t="str">
        <f ca="1" t="shared" si="791"/>
        <v>1900 - WEEK 00</v>
      </c>
      <c r="M907" s="67" t="str">
        <f ca="1" t="shared" si="792"/>
        <v>1900 - MONTH 01</v>
      </c>
      <c r="N907" s="83" t="str">
        <f ca="1" t="shared" ref="N907:O907" si="933">IFERROR(AVERAGEIF(L:L,L907,$J:$J)," ")</f>
        <v> </v>
      </c>
      <c r="O907" s="83" t="str">
        <f ca="1" t="shared" si="933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2">
        <f ca="1" t="shared" si="787"/>
        <v>6</v>
      </c>
      <c r="F908" s="67" t="str">
        <f ca="1">IF(ISBLANK(A908)," ",INDIRECT(ADDRESS(1,5+MOD(ROW()-2,COUNTA('Form Responses 1'!$1:$1)-4),,TRUE,"Form Responses 1")))</f>
        <v>Wisma [Toilet Pria / Wanita]</v>
      </c>
      <c r="G908" s="67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788"/>
        <v>Wisma</v>
      </c>
      <c r="I908" s="83" t="str">
        <f ca="1" t="shared" si="789"/>
        <v>CLEANING SERVICE</v>
      </c>
      <c r="J908" s="83" t="str">
        <f ca="1" t="array" ref="J908">IFERROR(INDEX(MASTER!B:B,MATCH(G908,MASTER!A:A,0))/100," ")</f>
        <v> </v>
      </c>
      <c r="K908" s="67">
        <f ca="1" t="shared" si="790"/>
        <v>0</v>
      </c>
      <c r="L908" s="67" t="str">
        <f ca="1" t="shared" si="791"/>
        <v>1900 - WEEK 00</v>
      </c>
      <c r="M908" s="67" t="str">
        <f ca="1" t="shared" si="792"/>
        <v>1900 - MONTH 01</v>
      </c>
      <c r="N908" s="83" t="str">
        <f ca="1" t="shared" ref="N908:O908" si="934">IFERROR(AVERAGEIF(L:L,L908,$J:$J)," ")</f>
        <v> </v>
      </c>
      <c r="O908" s="83" t="str">
        <f ca="1" t="shared" si="934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2">
        <f ca="1" t="shared" si="787"/>
        <v>6</v>
      </c>
      <c r="F909" s="67" t="str">
        <f ca="1">IF(ISBLANK(A909)," ",INDIRECT(ADDRESS(1,5+MOD(ROW()-2,COUNTA('Form Responses 1'!$1:$1)-4),,TRUE,"Form Responses 1")))</f>
        <v>Halaman Wisma [Taman ]</v>
      </c>
      <c r="G909" s="67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788"/>
        <v>Halaman Wisma</v>
      </c>
      <c r="I909" s="83" t="str">
        <f ca="1" t="shared" si="789"/>
        <v>CLEANING SERVICE</v>
      </c>
      <c r="J909" s="83" t="str">
        <f ca="1" t="array" ref="J909">IFERROR(INDEX(MASTER!B:B,MATCH(G909,MASTER!A:A,0))/100," ")</f>
        <v> </v>
      </c>
      <c r="K909" s="67">
        <f ca="1" t="shared" si="790"/>
        <v>0</v>
      </c>
      <c r="L909" s="67" t="str">
        <f ca="1" t="shared" si="791"/>
        <v>1900 - WEEK 00</v>
      </c>
      <c r="M909" s="67" t="str">
        <f ca="1" t="shared" si="792"/>
        <v>1900 - MONTH 01</v>
      </c>
      <c r="N909" s="83" t="str">
        <f ca="1" t="shared" ref="N909:O909" si="935">IFERROR(AVERAGEIF(L:L,L909,$J:$J)," ")</f>
        <v> </v>
      </c>
      <c r="O909" s="83" t="str">
        <f ca="1" t="shared" si="935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2">
        <f ca="1" t="shared" si="787"/>
        <v>6</v>
      </c>
      <c r="F910" s="67" t="str">
        <f ca="1">IF(ISBLANK(A910)," ",INDIRECT(ADDRESS(1,5+MOD(ROW()-2,COUNTA('Form Responses 1'!$1:$1)-4),,TRUE,"Form Responses 1")))</f>
        <v>Halaman Wisma [Pos Satpam]</v>
      </c>
      <c r="G910" s="67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788"/>
        <v>Halaman Wisma</v>
      </c>
      <c r="I910" s="83" t="str">
        <f ca="1" t="shared" si="789"/>
        <v>CLEANING SERVICE</v>
      </c>
      <c r="J910" s="83" t="str">
        <f ca="1" t="array" ref="J910">IFERROR(INDEX(MASTER!B:B,MATCH(G910,MASTER!A:A,0))/100," ")</f>
        <v> </v>
      </c>
      <c r="K910" s="67">
        <f ca="1" t="shared" si="790"/>
        <v>0</v>
      </c>
      <c r="L910" s="67" t="str">
        <f ca="1" t="shared" si="791"/>
        <v>1900 - WEEK 00</v>
      </c>
      <c r="M910" s="67" t="str">
        <f ca="1" t="shared" si="792"/>
        <v>1900 - MONTH 01</v>
      </c>
      <c r="N910" s="83" t="str">
        <f ca="1" t="shared" ref="N910:O910" si="936">IFERROR(AVERAGEIF(L:L,L910,$J:$J)," ")</f>
        <v> </v>
      </c>
      <c r="O910" s="83" t="str">
        <f ca="1" t="shared" si="936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2">
        <f ca="1" t="shared" si="787"/>
        <v>6</v>
      </c>
      <c r="F911" s="67" t="str">
        <f ca="1">IF(ISBLANK(A911)," ",INDIRECT(ADDRESS(1,5+MOD(ROW()-2,COUNTA('Form Responses 1'!$1:$1)-4),,TRUE,"Form Responses 1")))</f>
        <v>Halaman Wisma [Halaman Utama Depan]</v>
      </c>
      <c r="G911" s="67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788"/>
        <v>Halaman Wisma</v>
      </c>
      <c r="I911" s="83" t="str">
        <f ca="1" t="shared" si="789"/>
        <v>CLEANING SERVICE</v>
      </c>
      <c r="J911" s="83" t="str">
        <f ca="1" t="array" ref="J911">IFERROR(INDEX(MASTER!B:B,MATCH(G911,MASTER!A:A,0))/100," ")</f>
        <v> </v>
      </c>
      <c r="K911" s="67">
        <f ca="1" t="shared" si="790"/>
        <v>0</v>
      </c>
      <c r="L911" s="67" t="str">
        <f ca="1" t="shared" si="791"/>
        <v>1900 - WEEK 00</v>
      </c>
      <c r="M911" s="67" t="str">
        <f ca="1" t="shared" si="792"/>
        <v>1900 - MONTH 01</v>
      </c>
      <c r="N911" s="83" t="str">
        <f ca="1" t="shared" ref="N911:O911" si="937">IFERROR(AVERAGEIF(L:L,L911,$J:$J)," ")</f>
        <v> </v>
      </c>
      <c r="O911" s="83" t="str">
        <f ca="1" t="shared" si="937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2">
        <f ca="1" t="shared" si="787"/>
        <v>6</v>
      </c>
      <c r="F912" s="67" t="str">
        <f ca="1">IF(ISBLANK(A912)," ",INDIRECT(ADDRESS(1,5+MOD(ROW()-2,COUNTA('Form Responses 1'!$1:$1)-4),,TRUE,"Form Responses 1")))</f>
        <v>Halaman Wisma [Halaman Samping Dan Belakang]</v>
      </c>
      <c r="G912" s="67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788"/>
        <v>Halaman Wisma</v>
      </c>
      <c r="I912" s="83" t="str">
        <f ca="1" t="shared" si="789"/>
        <v>CLEANING SERVICE</v>
      </c>
      <c r="J912" s="83" t="str">
        <f ca="1" t="array" ref="J912">IFERROR(INDEX(MASTER!B:B,MATCH(G912,MASTER!A:A,0))/100," ")</f>
        <v> </v>
      </c>
      <c r="K912" s="67">
        <f ca="1" t="shared" si="790"/>
        <v>0</v>
      </c>
      <c r="L912" s="67" t="str">
        <f ca="1" t="shared" si="791"/>
        <v>1900 - WEEK 00</v>
      </c>
      <c r="M912" s="67" t="str">
        <f ca="1" t="shared" si="792"/>
        <v>1900 - MONTH 01</v>
      </c>
      <c r="N912" s="83" t="str">
        <f ca="1" t="shared" ref="N912:O912" si="938">IFERROR(AVERAGEIF(L:L,L912,$J:$J)," ")</f>
        <v> </v>
      </c>
      <c r="O912" s="83" t="str">
        <f ca="1" t="shared" si="938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2">
        <f ca="1" t="shared" si="787"/>
        <v>6</v>
      </c>
      <c r="F913" s="67" t="str">
        <f ca="1">IF(ISBLANK(A913)," ",INDIRECT(ADDRESS(1,5+MOD(ROW()-2,COUNTA('Form Responses 1'!$1:$1)-4),,TRUE,"Form Responses 1")))</f>
        <v>Halaman Wisma [Tps]</v>
      </c>
      <c r="G913" s="67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788"/>
        <v>Halaman Wisma</v>
      </c>
      <c r="I913" s="83" t="str">
        <f ca="1" t="shared" si="789"/>
        <v>CLEANING SERVICE</v>
      </c>
      <c r="J913" s="83" t="str">
        <f ca="1" t="array" ref="J913">IFERROR(INDEX(MASTER!B:B,MATCH(G913,MASTER!A:A,0))/100," ")</f>
        <v> </v>
      </c>
      <c r="K913" s="67">
        <f ca="1" t="shared" si="790"/>
        <v>0</v>
      </c>
      <c r="L913" s="67" t="str">
        <f ca="1" t="shared" si="791"/>
        <v>1900 - WEEK 00</v>
      </c>
      <c r="M913" s="67" t="str">
        <f ca="1" t="shared" si="792"/>
        <v>1900 - MONTH 01</v>
      </c>
      <c r="N913" s="83" t="str">
        <f ca="1" t="shared" ref="N913:O913" si="939">IFERROR(AVERAGEIF(L:L,L913,$J:$J)," ")</f>
        <v> </v>
      </c>
      <c r="O913" s="83" t="str">
        <f ca="1" t="shared" si="939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2">
        <f ca="1" t="shared" si="787"/>
        <v>6</v>
      </c>
      <c r="F914" s="67" t="str">
        <f ca="1">IF(ISBLANK(A914)," ",INDIRECT(ADDRESS(1,5+MOD(ROW()-2,COUNTA('Form Responses 1'!$1:$1)-4),,TRUE,"Form Responses 1")))</f>
        <v>Security [Security Functions]</v>
      </c>
      <c r="G914" s="67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788"/>
        <v>Security</v>
      </c>
      <c r="I914" s="83" t="str">
        <f ca="1" t="shared" si="789"/>
        <v>SECURITY SERVICE</v>
      </c>
      <c r="J914" s="83" t="str">
        <f ca="1" t="array" ref="J914">IFERROR(INDEX(MASTER!B:B,MATCH(G914,MASTER!A:A,0))/100," ")</f>
        <v> </v>
      </c>
      <c r="K914" s="67">
        <f ca="1" t="shared" si="790"/>
        <v>0</v>
      </c>
      <c r="L914" s="67" t="str">
        <f ca="1" t="shared" si="791"/>
        <v>1900 - WEEK 00</v>
      </c>
      <c r="M914" s="67" t="str">
        <f ca="1" t="shared" si="792"/>
        <v>1900 - MONTH 01</v>
      </c>
      <c r="N914" s="83" t="str">
        <f ca="1" t="shared" ref="N914:O914" si="940">IFERROR(AVERAGEIF(L:L,L914,$J:$J)," ")</f>
        <v> </v>
      </c>
      <c r="O914" s="83" t="str">
        <f ca="1" t="shared" si="940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2">
        <f ca="1" t="shared" si="787"/>
        <v>6</v>
      </c>
      <c r="F915" s="67" t="str">
        <f ca="1">IF(ISBLANK(A915)," ",INDIRECT(ADDRESS(1,5+MOD(ROW()-2,COUNTA('Form Responses 1'!$1:$1)-4),,TRUE,"Form Responses 1")))</f>
        <v>Lantai 1 [Pantry ]</v>
      </c>
      <c r="G915" s="67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788"/>
        <v>Lantai 1</v>
      </c>
      <c r="I915" s="83" t="str">
        <f ca="1" t="shared" si="789"/>
        <v>CLEANING SERVICE</v>
      </c>
      <c r="J915" s="83" t="str">
        <f ca="1" t="array" ref="J915">IFERROR(INDEX(MASTER!B:B,MATCH(G915,MASTER!A:A,0))/100," ")</f>
        <v> </v>
      </c>
      <c r="K915" s="67">
        <f ca="1" t="shared" si="790"/>
        <v>0</v>
      </c>
      <c r="L915" s="67" t="str">
        <f ca="1" t="shared" si="791"/>
        <v>1900 - WEEK 00</v>
      </c>
      <c r="M915" s="67" t="str">
        <f ca="1" t="shared" si="792"/>
        <v>1900 - MONTH 01</v>
      </c>
      <c r="N915" s="83" t="str">
        <f ca="1" t="shared" ref="N915:O915" si="941">IFERROR(AVERAGEIF(L:L,L915,$J:$J)," ")</f>
        <v> </v>
      </c>
      <c r="O915" s="83" t="str">
        <f ca="1" t="shared" si="941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2">
        <f ca="1" t="shared" si="787"/>
        <v>6</v>
      </c>
      <c r="F916" s="67" t="str">
        <f ca="1">IF(ISBLANK(A916)," ",INDIRECT(ADDRESS(1,5+MOD(ROW()-2,COUNTA('Form Responses 1'!$1:$1)-4),,TRUE,"Form Responses 1")))</f>
        <v>Lantai 1 [Kamar Depan]</v>
      </c>
      <c r="G916" s="67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788"/>
        <v>Lantai 1</v>
      </c>
      <c r="I916" s="83" t="str">
        <f ca="1" t="shared" si="789"/>
        <v>CLEANING SERVICE</v>
      </c>
      <c r="J916" s="83" t="str">
        <f ca="1" t="array" ref="J916">IFERROR(INDEX(MASTER!B:B,MATCH(G916,MASTER!A:A,0))/100," ")</f>
        <v> </v>
      </c>
      <c r="K916" s="67">
        <f ca="1" t="shared" si="790"/>
        <v>0</v>
      </c>
      <c r="L916" s="67" t="str">
        <f ca="1" t="shared" si="791"/>
        <v>1900 - WEEK 00</v>
      </c>
      <c r="M916" s="67" t="str">
        <f ca="1" t="shared" si="792"/>
        <v>1900 - MONTH 01</v>
      </c>
      <c r="N916" s="83" t="str">
        <f ca="1" t="shared" ref="N916:O916" si="942">IFERROR(AVERAGEIF(L:L,L916,$J:$J)," ")</f>
        <v> </v>
      </c>
      <c r="O916" s="83" t="str">
        <f ca="1" t="shared" si="942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2">
        <f ca="1" t="shared" si="787"/>
        <v>6</v>
      </c>
      <c r="F917" s="67" t="str">
        <f ca="1">IF(ISBLANK(A917)," ",INDIRECT(ADDRESS(1,5+MOD(ROW()-2,COUNTA('Form Responses 1'!$1:$1)-4),,TRUE,"Form Responses 1")))</f>
        <v>Lantai 1 [Kamar Belakang]</v>
      </c>
      <c r="G917" s="67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788"/>
        <v>Lantai 1</v>
      </c>
      <c r="I917" s="83" t="str">
        <f ca="1" t="shared" si="789"/>
        <v>CLEANING SERVICE</v>
      </c>
      <c r="J917" s="83" t="str">
        <f ca="1" t="array" ref="J917">IFERROR(INDEX(MASTER!B:B,MATCH(G917,MASTER!A:A,0))/100," ")</f>
        <v> </v>
      </c>
      <c r="K917" s="67">
        <f ca="1" t="shared" si="790"/>
        <v>0</v>
      </c>
      <c r="L917" s="67" t="str">
        <f ca="1" t="shared" si="791"/>
        <v>1900 - WEEK 00</v>
      </c>
      <c r="M917" s="67" t="str">
        <f ca="1" t="shared" si="792"/>
        <v>1900 - MONTH 01</v>
      </c>
      <c r="N917" s="83" t="str">
        <f ca="1" t="shared" ref="N917:O917" si="943">IFERROR(AVERAGEIF(L:L,L917,$J:$J)," ")</f>
        <v> </v>
      </c>
      <c r="O917" s="83" t="str">
        <f ca="1" t="shared" si="943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2">
        <f ca="1" t="shared" si="787"/>
        <v>6</v>
      </c>
      <c r="F918" s="67" t="str">
        <f ca="1">IF(ISBLANK(A918)," ",INDIRECT(ADDRESS(1,5+MOD(ROW()-2,COUNTA('Form Responses 1'!$1:$1)-4),,TRUE,"Form Responses 1")))</f>
        <v>Lantai 1 [Ruang Tamu]</v>
      </c>
      <c r="G918" s="67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788"/>
        <v>Lantai 1</v>
      </c>
      <c r="I918" s="83" t="str">
        <f ca="1" t="shared" si="789"/>
        <v>CLEANING SERVICE</v>
      </c>
      <c r="J918" s="83" t="str">
        <f ca="1" t="array" ref="J918">IFERROR(INDEX(MASTER!B:B,MATCH(G918,MASTER!A:A,0))/100," ")</f>
        <v> </v>
      </c>
      <c r="K918" s="67">
        <f ca="1" t="shared" si="790"/>
        <v>0</v>
      </c>
      <c r="L918" s="67" t="str">
        <f ca="1" t="shared" si="791"/>
        <v>1900 - WEEK 00</v>
      </c>
      <c r="M918" s="67" t="str">
        <f ca="1" t="shared" si="792"/>
        <v>1900 - MONTH 01</v>
      </c>
      <c r="N918" s="83" t="str">
        <f ca="1" t="shared" ref="N918:O918" si="944">IFERROR(AVERAGEIF(L:L,L918,$J:$J)," ")</f>
        <v> </v>
      </c>
      <c r="O918" s="83" t="str">
        <f ca="1" t="shared" si="944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2">
        <f ca="1" t="shared" si="787"/>
        <v>6</v>
      </c>
      <c r="F919" s="67" t="str">
        <f ca="1">IF(ISBLANK(A919)," ",INDIRECT(ADDRESS(1,5+MOD(ROW()-2,COUNTA('Form Responses 1'!$1:$1)-4),,TRUE,"Form Responses 1")))</f>
        <v>Lantai 1 [Toilet Pria / Wanita]</v>
      </c>
      <c r="G919" s="67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788"/>
        <v>Lantai 1</v>
      </c>
      <c r="I919" s="83" t="str">
        <f ca="1" t="shared" si="789"/>
        <v>CLEANING SERVICE</v>
      </c>
      <c r="J919" s="83" t="str">
        <f ca="1" t="array" ref="J919">IFERROR(INDEX(MASTER!B:B,MATCH(G919,MASTER!A:A,0))/100," ")</f>
        <v> </v>
      </c>
      <c r="K919" s="67">
        <f ca="1" t="shared" si="790"/>
        <v>0</v>
      </c>
      <c r="L919" s="67" t="str">
        <f ca="1" t="shared" si="791"/>
        <v>1900 - WEEK 00</v>
      </c>
      <c r="M919" s="67" t="str">
        <f ca="1" t="shared" si="792"/>
        <v>1900 - MONTH 01</v>
      </c>
      <c r="N919" s="83" t="str">
        <f ca="1" t="shared" ref="N919:O919" si="945">IFERROR(AVERAGEIF(L:L,L919,$J:$J)," ")</f>
        <v> </v>
      </c>
      <c r="O919" s="83" t="str">
        <f ca="1" t="shared" si="945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2">
        <f ca="1" t="shared" si="787"/>
        <v>6</v>
      </c>
      <c r="F920" s="67" t="str">
        <f ca="1">IF(ISBLANK(A920)," ",INDIRECT(ADDRESS(1,5+MOD(ROW()-2,COUNTA('Form Responses 1'!$1:$1)-4),,TRUE,"Form Responses 1")))</f>
        <v>Halaman [Taman ]</v>
      </c>
      <c r="G920" s="67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788"/>
        <v>Halaman</v>
      </c>
      <c r="I920" s="83" t="str">
        <f ca="1" t="shared" si="789"/>
        <v>CLEANING SERVICE</v>
      </c>
      <c r="J920" s="83" t="str">
        <f ca="1" t="array" ref="J920">IFERROR(INDEX(MASTER!B:B,MATCH(G920,MASTER!A:A,0))/100," ")</f>
        <v> </v>
      </c>
      <c r="K920" s="67">
        <f ca="1" t="shared" si="790"/>
        <v>0</v>
      </c>
      <c r="L920" s="67" t="str">
        <f ca="1" t="shared" si="791"/>
        <v>1900 - WEEK 00</v>
      </c>
      <c r="M920" s="67" t="str">
        <f ca="1" t="shared" si="792"/>
        <v>1900 - MONTH 01</v>
      </c>
      <c r="N920" s="83" t="str">
        <f ca="1" t="shared" ref="N920:O920" si="946">IFERROR(AVERAGEIF(L:L,L920,$J:$J)," ")</f>
        <v> </v>
      </c>
      <c r="O920" s="83" t="str">
        <f ca="1" t="shared" si="946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2">
        <f ca="1" t="shared" si="787"/>
        <v>6</v>
      </c>
      <c r="F921" s="67" t="str">
        <f ca="1">IF(ISBLANK(A921)," ",INDIRECT(ADDRESS(1,5+MOD(ROW()-2,COUNTA('Form Responses 1'!$1:$1)-4),,TRUE,"Form Responses 1")))</f>
        <v>Halaman [Halaman Utama Depan]</v>
      </c>
      <c r="G921" s="67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788"/>
        <v>Halaman</v>
      </c>
      <c r="I921" s="83" t="str">
        <f ca="1" t="shared" si="789"/>
        <v>CLEANING SERVICE</v>
      </c>
      <c r="J921" s="83" t="str">
        <f ca="1" t="array" ref="J921">IFERROR(INDEX(MASTER!B:B,MATCH(G921,MASTER!A:A,0))/100," ")</f>
        <v> </v>
      </c>
      <c r="K921" s="67">
        <f ca="1" t="shared" si="790"/>
        <v>0</v>
      </c>
      <c r="L921" s="67" t="str">
        <f ca="1" t="shared" si="791"/>
        <v>1900 - WEEK 00</v>
      </c>
      <c r="M921" s="67" t="str">
        <f ca="1" t="shared" si="792"/>
        <v>1900 - MONTH 01</v>
      </c>
      <c r="N921" s="83" t="str">
        <f ca="1" t="shared" ref="N921:O921" si="947">IFERROR(AVERAGEIF(L:L,L921,$J:$J)," ")</f>
        <v> </v>
      </c>
      <c r="O921" s="83" t="str">
        <f ca="1" t="shared" si="947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2">
        <f ca="1" t="shared" si="787"/>
        <v>6</v>
      </c>
      <c r="F922" s="67" t="str">
        <f ca="1">IF(ISBLANK(A922)," ",INDIRECT(ADDRESS(1,5+MOD(ROW()-2,COUNTA('Form Responses 1'!$1:$1)-4),,TRUE,"Form Responses 1")))</f>
        <v>Halaman [Halaman Samping Dan Belakang]</v>
      </c>
      <c r="G922" s="67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788"/>
        <v>Halaman</v>
      </c>
      <c r="I922" s="83" t="str">
        <f ca="1" t="shared" si="789"/>
        <v>CLEANING SERVICE</v>
      </c>
      <c r="J922" s="83" t="str">
        <f ca="1" t="array" ref="J922">IFERROR(INDEX(MASTER!B:B,MATCH(G922,MASTER!A:A,0))/100," ")</f>
        <v> </v>
      </c>
      <c r="K922" s="67">
        <f ca="1" t="shared" si="790"/>
        <v>0</v>
      </c>
      <c r="L922" s="67" t="str">
        <f ca="1" t="shared" si="791"/>
        <v>1900 - WEEK 00</v>
      </c>
      <c r="M922" s="67" t="str">
        <f ca="1" t="shared" si="792"/>
        <v>1900 - MONTH 01</v>
      </c>
      <c r="N922" s="83" t="str">
        <f ca="1" t="shared" ref="N922:O922" si="948">IFERROR(AVERAGEIF(L:L,L922,$J:$J)," ")</f>
        <v> </v>
      </c>
      <c r="O922" s="83" t="str">
        <f ca="1" t="shared" si="948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2">
        <f ca="1" t="shared" si="787"/>
        <v>6</v>
      </c>
      <c r="F923" s="67" t="str">
        <f ca="1">IF(ISBLANK(A923)," ",INDIRECT(ADDRESS(1,5+MOD(ROW()-2,COUNTA('Form Responses 1'!$1:$1)-4),,TRUE,"Form Responses 1")))</f>
        <v>Halaman [Tps]</v>
      </c>
      <c r="G923" s="67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788"/>
        <v>Halaman</v>
      </c>
      <c r="I923" s="83" t="str">
        <f ca="1" t="shared" si="789"/>
        <v>CLEANING SERVICE</v>
      </c>
      <c r="J923" s="83" t="str">
        <f ca="1" t="array" ref="J923">IFERROR(INDEX(MASTER!B:B,MATCH(G923,MASTER!A:A,0))/100," ")</f>
        <v> </v>
      </c>
      <c r="K923" s="67">
        <f ca="1" t="shared" si="790"/>
        <v>0</v>
      </c>
      <c r="L923" s="67" t="str">
        <f ca="1" t="shared" si="791"/>
        <v>1900 - WEEK 00</v>
      </c>
      <c r="M923" s="67" t="str">
        <f ca="1" t="shared" si="792"/>
        <v>1900 - MONTH 01</v>
      </c>
      <c r="N923" s="83" t="str">
        <f ca="1" t="shared" ref="N923:O923" si="949">IFERROR(AVERAGEIF(L:L,L923,$J:$J)," ")</f>
        <v> </v>
      </c>
      <c r="O923" s="83" t="str">
        <f ca="1" t="shared" si="949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2">
        <f ca="1" t="shared" si="787"/>
        <v>6</v>
      </c>
      <c r="F924" s="67" t="str">
        <f ca="1">IF(ISBLANK(A924)," ",INDIRECT(ADDRESS(1,5+MOD(ROW()-2,COUNTA('Form Responses 1'!$1:$1)-4),,TRUE,"Form Responses 1")))</f>
        <v>Wisma [Koridor ]</v>
      </c>
      <c r="G924" s="67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788"/>
        <v>Wisma</v>
      </c>
      <c r="I924" s="83" t="str">
        <f ca="1" t="shared" si="789"/>
        <v>CLEANING SERVICE</v>
      </c>
      <c r="J924" s="83" t="str">
        <f ca="1" t="array" ref="J924">IFERROR(INDEX(MASTER!B:B,MATCH(G924,MASTER!A:A,0))/100," ")</f>
        <v> </v>
      </c>
      <c r="K924" s="67">
        <f ca="1" t="shared" si="790"/>
        <v>0</v>
      </c>
      <c r="L924" s="67" t="str">
        <f ca="1" t="shared" si="791"/>
        <v>1900 - WEEK 00</v>
      </c>
      <c r="M924" s="67" t="str">
        <f ca="1" t="shared" si="792"/>
        <v>1900 - MONTH 01</v>
      </c>
      <c r="N924" s="83" t="str">
        <f ca="1" t="shared" ref="N924:O924" si="950">IFERROR(AVERAGEIF(L:L,L924,$J:$J)," ")</f>
        <v> </v>
      </c>
      <c r="O924" s="83" t="str">
        <f ca="1" t="shared" si="950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2">
        <f ca="1" t="shared" si="787"/>
        <v>6</v>
      </c>
      <c r="F925" s="67" t="str">
        <f ca="1">IF(ISBLANK(A925)," ",INDIRECT(ADDRESS(1,5+MOD(ROW()-2,COUNTA('Form Responses 1'!$1:$1)-4),,TRUE,"Form Responses 1")))</f>
        <v>Wisma [Ruang Rapat/Pendopo]</v>
      </c>
      <c r="G925" s="67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788"/>
        <v>Wisma</v>
      </c>
      <c r="I925" s="83" t="str">
        <f ca="1" t="shared" si="789"/>
        <v>CLEANING SERVICE</v>
      </c>
      <c r="J925" s="83" t="str">
        <f ca="1" t="array" ref="J925">IFERROR(INDEX(MASTER!B:B,MATCH(G925,MASTER!A:A,0))/100," ")</f>
        <v> </v>
      </c>
      <c r="K925" s="67">
        <f ca="1" t="shared" si="790"/>
        <v>0</v>
      </c>
      <c r="L925" s="67" t="str">
        <f ca="1" t="shared" si="791"/>
        <v>1900 - WEEK 00</v>
      </c>
      <c r="M925" s="67" t="str">
        <f ca="1" t="shared" si="792"/>
        <v>1900 - MONTH 01</v>
      </c>
      <c r="N925" s="83" t="str">
        <f ca="1" t="shared" ref="N925:O925" si="951">IFERROR(AVERAGEIF(L:L,L925,$J:$J)," ")</f>
        <v> </v>
      </c>
      <c r="O925" s="83" t="str">
        <f ca="1" t="shared" si="951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2">
        <f ca="1" t="shared" si="787"/>
        <v>6</v>
      </c>
      <c r="F926" s="67" t="str">
        <f ca="1">IF(ISBLANK(A926)," ",INDIRECT(ADDRESS(1,5+MOD(ROW()-2,COUNTA('Form Responses 1'!$1:$1)-4),,TRUE,"Form Responses 1")))</f>
        <v>Wisma [Gudang]</v>
      </c>
      <c r="G926" s="67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788"/>
        <v>Wisma</v>
      </c>
      <c r="I926" s="83" t="str">
        <f ca="1" t="shared" si="789"/>
        <v>CLEANING SERVICE</v>
      </c>
      <c r="J926" s="83" t="str">
        <f ca="1" t="array" ref="J926">IFERROR(INDEX(MASTER!B:B,MATCH(G926,MASTER!A:A,0))/100," ")</f>
        <v> </v>
      </c>
      <c r="K926" s="67">
        <f ca="1" t="shared" si="790"/>
        <v>0</v>
      </c>
      <c r="L926" s="67" t="str">
        <f ca="1" t="shared" si="791"/>
        <v>1900 - WEEK 00</v>
      </c>
      <c r="M926" s="67" t="str">
        <f ca="1" t="shared" si="792"/>
        <v>1900 - MONTH 01</v>
      </c>
      <c r="N926" s="83" t="str">
        <f ca="1" t="shared" ref="N926:O926" si="952">IFERROR(AVERAGEIF(L:L,L926,$J:$J)," ")</f>
        <v> </v>
      </c>
      <c r="O926" s="83" t="str">
        <f ca="1" t="shared" si="952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2">
        <f ca="1" t="shared" si="787"/>
        <v>6</v>
      </c>
      <c r="F927" s="67" t="str">
        <f ca="1">IF(ISBLANK(A927)," ",INDIRECT(ADDRESS(1,5+MOD(ROW()-2,COUNTA('Form Responses 1'!$1:$1)-4),,TRUE,"Form Responses 1")))</f>
        <v>Wisma [Ruang Genset]</v>
      </c>
      <c r="G927" s="67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788"/>
        <v>Wisma</v>
      </c>
      <c r="I927" s="83" t="str">
        <f ca="1" t="shared" si="789"/>
        <v>CLEANING SERVICE</v>
      </c>
      <c r="J927" s="83" t="str">
        <f ca="1" t="array" ref="J927">IFERROR(INDEX(MASTER!B:B,MATCH(G927,MASTER!A:A,0))/100," ")</f>
        <v> </v>
      </c>
      <c r="K927" s="67">
        <f ca="1" t="shared" si="790"/>
        <v>0</v>
      </c>
      <c r="L927" s="67" t="str">
        <f ca="1" t="shared" si="791"/>
        <v>1900 - WEEK 00</v>
      </c>
      <c r="M927" s="67" t="str">
        <f ca="1" t="shared" si="792"/>
        <v>1900 - MONTH 01</v>
      </c>
      <c r="N927" s="83" t="str">
        <f ca="1" t="shared" ref="N927:O927" si="953">IFERROR(AVERAGEIF(L:L,L927,$J:$J)," ")</f>
        <v> </v>
      </c>
      <c r="O927" s="83" t="str">
        <f ca="1" t="shared" si="953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2">
        <f ca="1" t="shared" si="787"/>
        <v>6</v>
      </c>
      <c r="F928" s="67" t="str">
        <f ca="1">IF(ISBLANK(A928)," ",INDIRECT(ADDRESS(1,5+MOD(ROW()-2,COUNTA('Form Responses 1'!$1:$1)-4),,TRUE,"Form Responses 1")))</f>
        <v>Wisma [Ruang Alat Meteorologi]</v>
      </c>
      <c r="G928" s="67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788"/>
        <v>Wisma</v>
      </c>
      <c r="I928" s="83" t="str">
        <f ca="1" t="shared" si="789"/>
        <v>CLEANING SERVICE</v>
      </c>
      <c r="J928" s="83" t="str">
        <f ca="1" t="array" ref="J928">IFERROR(INDEX(MASTER!B:B,MATCH(G928,MASTER!A:A,0))/100," ")</f>
        <v> </v>
      </c>
      <c r="K928" s="67">
        <f ca="1" t="shared" si="790"/>
        <v>0</v>
      </c>
      <c r="L928" s="67" t="str">
        <f ca="1" t="shared" si="791"/>
        <v>1900 - WEEK 00</v>
      </c>
      <c r="M928" s="67" t="str">
        <f ca="1" t="shared" si="792"/>
        <v>1900 - MONTH 01</v>
      </c>
      <c r="N928" s="83" t="str">
        <f ca="1" t="shared" ref="N928:O928" si="954">IFERROR(AVERAGEIF(L:L,L928,$J:$J)," ")</f>
        <v> </v>
      </c>
      <c r="O928" s="83" t="str">
        <f ca="1" t="shared" si="954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2">
        <f ca="1" t="shared" si="787"/>
        <v>6</v>
      </c>
      <c r="F929" s="67" t="str">
        <f ca="1">IF(ISBLANK(A929)," ",INDIRECT(ADDRESS(1,5+MOD(ROW()-2,COUNTA('Form Responses 1'!$1:$1)-4),,TRUE,"Form Responses 1")))</f>
        <v>Wisma [Ruang Kerja]</v>
      </c>
      <c r="G929" s="67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788"/>
        <v>Wisma</v>
      </c>
      <c r="I929" s="83" t="str">
        <f ca="1" t="shared" si="789"/>
        <v>CLEANING SERVICE</v>
      </c>
      <c r="J929" s="83" t="str">
        <f ca="1" t="array" ref="J929">IFERROR(INDEX(MASTER!B:B,MATCH(G929,MASTER!A:A,0))/100," ")</f>
        <v> </v>
      </c>
      <c r="K929" s="67">
        <f ca="1" t="shared" si="790"/>
        <v>0</v>
      </c>
      <c r="L929" s="67" t="str">
        <f ca="1" t="shared" si="791"/>
        <v>1900 - WEEK 00</v>
      </c>
      <c r="M929" s="67" t="str">
        <f ca="1" t="shared" si="792"/>
        <v>1900 - MONTH 01</v>
      </c>
      <c r="N929" s="83" t="str">
        <f ca="1" t="shared" ref="N929:O929" si="955">IFERROR(AVERAGEIF(L:L,L929,$J:$J)," ")</f>
        <v> </v>
      </c>
      <c r="O929" s="83" t="str">
        <f ca="1" t="shared" si="955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2">
        <f ca="1" t="shared" si="787"/>
        <v>6</v>
      </c>
      <c r="F930" s="67" t="str">
        <f ca="1">IF(ISBLANK(A930)," ",INDIRECT(ADDRESS(1,5+MOD(ROW()-2,COUNTA('Form Responses 1'!$1:$1)-4),,TRUE,"Form Responses 1")))</f>
        <v>Wisma [Pantry]</v>
      </c>
      <c r="G930" s="67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788"/>
        <v>Wisma</v>
      </c>
      <c r="I930" s="83" t="str">
        <f ca="1" t="shared" si="789"/>
        <v>CLEANING SERVICE</v>
      </c>
      <c r="J930" s="83" t="str">
        <f ca="1" t="array" ref="J930">IFERROR(INDEX(MASTER!B:B,MATCH(G930,MASTER!A:A,0))/100," ")</f>
        <v> </v>
      </c>
      <c r="K930" s="67">
        <f ca="1" t="shared" si="790"/>
        <v>0</v>
      </c>
      <c r="L930" s="67" t="str">
        <f ca="1" t="shared" si="791"/>
        <v>1900 - WEEK 00</v>
      </c>
      <c r="M930" s="67" t="str">
        <f ca="1" t="shared" si="792"/>
        <v>1900 - MONTH 01</v>
      </c>
      <c r="N930" s="83" t="str">
        <f ca="1" t="shared" ref="N930:O930" si="956">IFERROR(AVERAGEIF(L:L,L930,$J:$J)," ")</f>
        <v> </v>
      </c>
      <c r="O930" s="83" t="str">
        <f ca="1" t="shared" si="956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2">
        <f ca="1" t="shared" si="787"/>
        <v>6</v>
      </c>
      <c r="F931" s="67" t="str">
        <f ca="1">IF(ISBLANK(A931)," ",INDIRECT(ADDRESS(1,5+MOD(ROW()-2,COUNTA('Form Responses 1'!$1:$1)-4),,TRUE,"Form Responses 1")))</f>
        <v>Wisma [Musholla]</v>
      </c>
      <c r="G931" s="67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788"/>
        <v>Wisma</v>
      </c>
      <c r="I931" s="83" t="str">
        <f ca="1" t="shared" si="789"/>
        <v>CLEANING SERVICE</v>
      </c>
      <c r="J931" s="83" t="str">
        <f ca="1" t="array" ref="J931">IFERROR(INDEX(MASTER!B:B,MATCH(G931,MASTER!A:A,0))/100," ")</f>
        <v> </v>
      </c>
      <c r="K931" s="67">
        <f ca="1" t="shared" si="790"/>
        <v>0</v>
      </c>
      <c r="L931" s="67" t="str">
        <f ca="1" t="shared" si="791"/>
        <v>1900 - WEEK 00</v>
      </c>
      <c r="M931" s="67" t="str">
        <f ca="1" t="shared" si="792"/>
        <v>1900 - MONTH 01</v>
      </c>
      <c r="N931" s="83" t="str">
        <f ca="1" t="shared" ref="N931:O931" si="957">IFERROR(AVERAGEIF(L:L,L931,$J:$J)," ")</f>
        <v> </v>
      </c>
      <c r="O931" s="83" t="str">
        <f ca="1" t="shared" si="957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2">
        <f ca="1" t="shared" si="787"/>
        <v>6</v>
      </c>
      <c r="F932" s="67" t="str">
        <f ca="1">IF(ISBLANK(A932)," ",INDIRECT(ADDRESS(1,5+MOD(ROW()-2,COUNTA('Form Responses 1'!$1:$1)-4),,TRUE,"Form Responses 1")))</f>
        <v>Wisma [Toilet Pria / Wanita]</v>
      </c>
      <c r="G932" s="67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788"/>
        <v>Wisma</v>
      </c>
      <c r="I932" s="83" t="str">
        <f ca="1" t="shared" si="789"/>
        <v>CLEANING SERVICE</v>
      </c>
      <c r="J932" s="83" t="str">
        <f ca="1" t="array" ref="J932">IFERROR(INDEX(MASTER!B:B,MATCH(G932,MASTER!A:A,0))/100," ")</f>
        <v> </v>
      </c>
      <c r="K932" s="67">
        <f ca="1" t="shared" si="790"/>
        <v>0</v>
      </c>
      <c r="L932" s="67" t="str">
        <f ca="1" t="shared" si="791"/>
        <v>1900 - WEEK 00</v>
      </c>
      <c r="M932" s="67" t="str">
        <f ca="1" t="shared" si="792"/>
        <v>1900 - MONTH 01</v>
      </c>
      <c r="N932" s="83" t="str">
        <f ca="1" t="shared" ref="N932:O932" si="958">IFERROR(AVERAGEIF(L:L,L932,$J:$J)," ")</f>
        <v> </v>
      </c>
      <c r="O932" s="83" t="str">
        <f ca="1" t="shared" si="958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2">
        <f ca="1" t="shared" si="787"/>
        <v>6</v>
      </c>
      <c r="F933" s="67" t="str">
        <f ca="1">IF(ISBLANK(A933)," ",INDIRECT(ADDRESS(1,5+MOD(ROW()-2,COUNTA('Form Responses 1'!$1:$1)-4),,TRUE,"Form Responses 1")))</f>
        <v>Halaman Wisma [Taman ]</v>
      </c>
      <c r="G933" s="67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788"/>
        <v>Halaman Wisma</v>
      </c>
      <c r="I933" s="83" t="str">
        <f ca="1" t="shared" si="789"/>
        <v>CLEANING SERVICE</v>
      </c>
      <c r="J933" s="83" t="str">
        <f ca="1" t="array" ref="J933">IFERROR(INDEX(MASTER!B:B,MATCH(G933,MASTER!A:A,0))/100," ")</f>
        <v> </v>
      </c>
      <c r="K933" s="67">
        <f ca="1" t="shared" si="790"/>
        <v>0</v>
      </c>
      <c r="L933" s="67" t="str">
        <f ca="1" t="shared" si="791"/>
        <v>1900 - WEEK 00</v>
      </c>
      <c r="M933" s="67" t="str">
        <f ca="1" t="shared" si="792"/>
        <v>1900 - MONTH 01</v>
      </c>
      <c r="N933" s="83" t="str">
        <f ca="1" t="shared" ref="N933:O933" si="959">IFERROR(AVERAGEIF(L:L,L933,$J:$J)," ")</f>
        <v> </v>
      </c>
      <c r="O933" s="83" t="str">
        <f ca="1" t="shared" si="959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2">
        <f ca="1" t="shared" si="787"/>
        <v>6</v>
      </c>
      <c r="F934" s="67" t="str">
        <f ca="1">IF(ISBLANK(A934)," ",INDIRECT(ADDRESS(1,5+MOD(ROW()-2,COUNTA('Form Responses 1'!$1:$1)-4),,TRUE,"Form Responses 1")))</f>
        <v>Halaman Wisma [Pos Satpam]</v>
      </c>
      <c r="G934" s="67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788"/>
        <v>Halaman Wisma</v>
      </c>
      <c r="I934" s="83" t="str">
        <f ca="1" t="shared" si="789"/>
        <v>CLEANING SERVICE</v>
      </c>
      <c r="J934" s="83" t="str">
        <f ca="1" t="array" ref="J934">IFERROR(INDEX(MASTER!B:B,MATCH(G934,MASTER!A:A,0))/100," ")</f>
        <v> </v>
      </c>
      <c r="K934" s="67">
        <f ca="1" t="shared" si="790"/>
        <v>0</v>
      </c>
      <c r="L934" s="67" t="str">
        <f ca="1" t="shared" si="791"/>
        <v>1900 - WEEK 00</v>
      </c>
      <c r="M934" s="67" t="str">
        <f ca="1" t="shared" si="792"/>
        <v>1900 - MONTH 01</v>
      </c>
      <c r="N934" s="83" t="str">
        <f ca="1" t="shared" ref="N934:O934" si="960">IFERROR(AVERAGEIF(L:L,L934,$J:$J)," ")</f>
        <v> </v>
      </c>
      <c r="O934" s="83" t="str">
        <f ca="1" t="shared" si="960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2">
        <f ca="1" t="shared" si="787"/>
        <v>6</v>
      </c>
      <c r="F935" s="67" t="str">
        <f ca="1">IF(ISBLANK(A935)," ",INDIRECT(ADDRESS(1,5+MOD(ROW()-2,COUNTA('Form Responses 1'!$1:$1)-4),,TRUE,"Form Responses 1")))</f>
        <v>Halaman Wisma [Halaman Utama Depan]</v>
      </c>
      <c r="G935" s="67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788"/>
        <v>Halaman Wisma</v>
      </c>
      <c r="I935" s="83" t="str">
        <f ca="1" t="shared" si="789"/>
        <v>CLEANING SERVICE</v>
      </c>
      <c r="J935" s="83" t="str">
        <f ca="1" t="array" ref="J935">IFERROR(INDEX(MASTER!B:B,MATCH(G935,MASTER!A:A,0))/100," ")</f>
        <v> </v>
      </c>
      <c r="K935" s="67">
        <f ca="1" t="shared" si="790"/>
        <v>0</v>
      </c>
      <c r="L935" s="67" t="str">
        <f ca="1" t="shared" si="791"/>
        <v>1900 - WEEK 00</v>
      </c>
      <c r="M935" s="67" t="str">
        <f ca="1" t="shared" si="792"/>
        <v>1900 - MONTH 01</v>
      </c>
      <c r="N935" s="83" t="str">
        <f ca="1" t="shared" ref="N935:O935" si="961">IFERROR(AVERAGEIF(L:L,L935,$J:$J)," ")</f>
        <v> </v>
      </c>
      <c r="O935" s="83" t="str">
        <f ca="1" t="shared" si="961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2">
        <f ca="1" t="shared" si="787"/>
        <v>6</v>
      </c>
      <c r="F936" s="67" t="str">
        <f ca="1">IF(ISBLANK(A936)," ",INDIRECT(ADDRESS(1,5+MOD(ROW()-2,COUNTA('Form Responses 1'!$1:$1)-4),,TRUE,"Form Responses 1")))</f>
        <v>Halaman Wisma [Halaman Samping Dan Belakang]</v>
      </c>
      <c r="G936" s="67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788"/>
        <v>Halaman Wisma</v>
      </c>
      <c r="I936" s="83" t="str">
        <f ca="1" t="shared" si="789"/>
        <v>CLEANING SERVICE</v>
      </c>
      <c r="J936" s="83" t="str">
        <f ca="1" t="array" ref="J936">IFERROR(INDEX(MASTER!B:B,MATCH(G936,MASTER!A:A,0))/100," ")</f>
        <v> </v>
      </c>
      <c r="K936" s="67">
        <f ca="1" t="shared" si="790"/>
        <v>0</v>
      </c>
      <c r="L936" s="67" t="str">
        <f ca="1" t="shared" si="791"/>
        <v>1900 - WEEK 00</v>
      </c>
      <c r="M936" s="67" t="str">
        <f ca="1" t="shared" si="792"/>
        <v>1900 - MONTH 01</v>
      </c>
      <c r="N936" s="83" t="str">
        <f ca="1" t="shared" ref="N936:O936" si="962">IFERROR(AVERAGEIF(L:L,L936,$J:$J)," ")</f>
        <v> </v>
      </c>
      <c r="O936" s="83" t="str">
        <f ca="1" t="shared" si="962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2">
        <f ca="1" t="shared" si="787"/>
        <v>6</v>
      </c>
      <c r="F937" s="67" t="str">
        <f ca="1">IF(ISBLANK(A937)," ",INDIRECT(ADDRESS(1,5+MOD(ROW()-2,COUNTA('Form Responses 1'!$1:$1)-4),,TRUE,"Form Responses 1")))</f>
        <v>Halaman Wisma [Tps]</v>
      </c>
      <c r="G937" s="67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788"/>
        <v>Halaman Wisma</v>
      </c>
      <c r="I937" s="83" t="str">
        <f ca="1" t="shared" si="789"/>
        <v>CLEANING SERVICE</v>
      </c>
      <c r="J937" s="83" t="str">
        <f ca="1" t="array" ref="J937">IFERROR(INDEX(MASTER!B:B,MATCH(G937,MASTER!A:A,0))/100," ")</f>
        <v> </v>
      </c>
      <c r="K937" s="67">
        <f ca="1" t="shared" si="790"/>
        <v>0</v>
      </c>
      <c r="L937" s="67" t="str">
        <f ca="1" t="shared" si="791"/>
        <v>1900 - WEEK 00</v>
      </c>
      <c r="M937" s="67" t="str">
        <f ca="1" t="shared" si="792"/>
        <v>1900 - MONTH 01</v>
      </c>
      <c r="N937" s="83" t="str">
        <f ca="1" t="shared" ref="N937:O937" si="963">IFERROR(AVERAGEIF(L:L,L937,$J:$J)," ")</f>
        <v> </v>
      </c>
      <c r="O937" s="83" t="str">
        <f ca="1" t="shared" si="963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2">
        <f ca="1" t="shared" si="787"/>
        <v>6</v>
      </c>
      <c r="F938" s="67" t="str">
        <f ca="1">IF(ISBLANK(A938)," ",INDIRECT(ADDRESS(1,5+MOD(ROW()-2,COUNTA('Form Responses 1'!$1:$1)-4),,TRUE,"Form Responses 1")))</f>
        <v>Security [Security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788"/>
        <v>Security</v>
      </c>
      <c r="I938" s="83" t="str">
        <f ca="1" t="shared" si="789"/>
        <v>SECURITY SERVICE</v>
      </c>
      <c r="J938" s="83" t="str">
        <f ca="1" t="array" ref="J938">IFERROR(INDEX(MASTER!B:B,MATCH(G938,MASTER!A:A,0))/100," ")</f>
        <v> </v>
      </c>
      <c r="K938" s="67">
        <f ca="1" t="shared" si="790"/>
        <v>0</v>
      </c>
      <c r="L938" s="67" t="str">
        <f ca="1" t="shared" si="791"/>
        <v>1900 - WEEK 00</v>
      </c>
      <c r="M938" s="67" t="str">
        <f ca="1" t="shared" si="792"/>
        <v>1900 - MONTH 01</v>
      </c>
      <c r="N938" s="83" t="str">
        <f ca="1" t="shared" ref="N938:O938" si="964">IFERROR(AVERAGEIF(L:L,L938,$J:$J)," ")</f>
        <v> </v>
      </c>
      <c r="O938" s="83" t="str">
        <f ca="1" t="shared" si="964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2">
        <f ca="1" t="shared" si="787"/>
        <v>6</v>
      </c>
      <c r="F939" s="67" t="str">
        <f ca="1">IF(ISBLANK(A939)," ",INDIRECT(ADDRESS(1,5+MOD(ROW()-2,COUNTA('Form Responses 1'!$1:$1)-4),,TRUE,"Form Responses 1")))</f>
        <v>Lantai 1 [Pantry ]</v>
      </c>
      <c r="G939" s="67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788"/>
        <v>Lantai 1</v>
      </c>
      <c r="I939" s="83" t="str">
        <f ca="1" t="shared" si="789"/>
        <v>CLEANING SERVICE</v>
      </c>
      <c r="J939" s="83" t="str">
        <f ca="1" t="array" ref="J939">IFERROR(INDEX(MASTER!B:B,MATCH(G939,MASTER!A:A,0))/100," ")</f>
        <v> </v>
      </c>
      <c r="K939" s="67">
        <f ca="1" t="shared" si="790"/>
        <v>0</v>
      </c>
      <c r="L939" s="67" t="str">
        <f ca="1" t="shared" si="791"/>
        <v>1900 - WEEK 00</v>
      </c>
      <c r="M939" s="67" t="str">
        <f ca="1" t="shared" si="792"/>
        <v>1900 - MONTH 01</v>
      </c>
      <c r="N939" s="83" t="str">
        <f ca="1" t="shared" ref="N939:O939" si="965">IFERROR(AVERAGEIF(L:L,L939,$J:$J)," ")</f>
        <v> </v>
      </c>
      <c r="O939" s="83" t="str">
        <f ca="1" t="shared" si="965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2">
        <f ca="1" t="shared" si="787"/>
        <v>6</v>
      </c>
      <c r="F940" s="67" t="str">
        <f ca="1">IF(ISBLANK(A940)," ",INDIRECT(ADDRESS(1,5+MOD(ROW()-2,COUNTA('Form Responses 1'!$1:$1)-4),,TRUE,"Form Responses 1")))</f>
        <v>Lantai 1 [Kamar Depan]</v>
      </c>
      <c r="G940" s="67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788"/>
        <v>Lantai 1</v>
      </c>
      <c r="I940" s="83" t="str">
        <f ca="1" t="shared" si="789"/>
        <v>CLEANING SERVICE</v>
      </c>
      <c r="J940" s="83" t="str">
        <f ca="1" t="array" ref="J940">IFERROR(INDEX(MASTER!B:B,MATCH(G940,MASTER!A:A,0))/100," ")</f>
        <v> </v>
      </c>
      <c r="K940" s="67">
        <f ca="1" t="shared" si="790"/>
        <v>0</v>
      </c>
      <c r="L940" s="67" t="str">
        <f ca="1" t="shared" si="791"/>
        <v>1900 - WEEK 00</v>
      </c>
      <c r="M940" s="67" t="str">
        <f ca="1" t="shared" si="792"/>
        <v>1900 - MONTH 01</v>
      </c>
      <c r="N940" s="83" t="str">
        <f ca="1" t="shared" ref="N940:O940" si="966">IFERROR(AVERAGEIF(L:L,L940,$J:$J)," ")</f>
        <v> </v>
      </c>
      <c r="O940" s="83" t="str">
        <f ca="1" t="shared" si="966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2">
        <f ca="1" t="shared" si="787"/>
        <v>6</v>
      </c>
      <c r="F941" s="67" t="str">
        <f ca="1">IF(ISBLANK(A941)," ",INDIRECT(ADDRESS(1,5+MOD(ROW()-2,COUNTA('Form Responses 1'!$1:$1)-4),,TRUE,"Form Responses 1")))</f>
        <v>Lantai 1 [Kamar Belakang]</v>
      </c>
      <c r="G941" s="67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788"/>
        <v>Lantai 1</v>
      </c>
      <c r="I941" s="83" t="str">
        <f ca="1" t="shared" si="789"/>
        <v>CLEANING SERVICE</v>
      </c>
      <c r="J941" s="83" t="str">
        <f ca="1" t="array" ref="J941">IFERROR(INDEX(MASTER!B:B,MATCH(G941,MASTER!A:A,0))/100," ")</f>
        <v> </v>
      </c>
      <c r="K941" s="67">
        <f ca="1" t="shared" si="790"/>
        <v>0</v>
      </c>
      <c r="L941" s="67" t="str">
        <f ca="1" t="shared" si="791"/>
        <v>1900 - WEEK 00</v>
      </c>
      <c r="M941" s="67" t="str">
        <f ca="1" t="shared" si="792"/>
        <v>1900 - MONTH 01</v>
      </c>
      <c r="N941" s="83" t="str">
        <f ca="1" t="shared" ref="N941:O941" si="967">IFERROR(AVERAGEIF(L:L,L941,$J:$J)," ")</f>
        <v> </v>
      </c>
      <c r="O941" s="83" t="str">
        <f ca="1" t="shared" si="967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2">
        <f ca="1" t="shared" si="787"/>
        <v>6</v>
      </c>
      <c r="F942" s="67" t="str">
        <f ca="1">IF(ISBLANK(A942)," ",INDIRECT(ADDRESS(1,5+MOD(ROW()-2,COUNTA('Form Responses 1'!$1:$1)-4),,TRUE,"Form Responses 1")))</f>
        <v>Lantai 1 [Ruang Tamu]</v>
      </c>
      <c r="G942" s="67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788"/>
        <v>Lantai 1</v>
      </c>
      <c r="I942" s="83" t="str">
        <f ca="1" t="shared" si="789"/>
        <v>CLEANING SERVICE</v>
      </c>
      <c r="J942" s="83" t="str">
        <f ca="1" t="array" ref="J942">IFERROR(INDEX(MASTER!B:B,MATCH(G942,MASTER!A:A,0))/100," ")</f>
        <v> </v>
      </c>
      <c r="K942" s="67">
        <f ca="1" t="shared" si="790"/>
        <v>0</v>
      </c>
      <c r="L942" s="67" t="str">
        <f ca="1" t="shared" si="791"/>
        <v>1900 - WEEK 00</v>
      </c>
      <c r="M942" s="67" t="str">
        <f ca="1" t="shared" si="792"/>
        <v>1900 - MONTH 01</v>
      </c>
      <c r="N942" s="83" t="str">
        <f ca="1" t="shared" ref="N942:O942" si="968">IFERROR(AVERAGEIF(L:L,L942,$J:$J)," ")</f>
        <v> </v>
      </c>
      <c r="O942" s="83" t="str">
        <f ca="1" t="shared" si="968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2">
        <f ca="1" t="shared" si="787"/>
        <v>6</v>
      </c>
      <c r="F943" s="67" t="str">
        <f ca="1">IF(ISBLANK(A943)," ",INDIRECT(ADDRESS(1,5+MOD(ROW()-2,COUNTA('Form Responses 1'!$1:$1)-4),,TRUE,"Form Responses 1")))</f>
        <v>Lantai 1 [Toilet Pria / Wanita]</v>
      </c>
      <c r="G943" s="67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788"/>
        <v>Lantai 1</v>
      </c>
      <c r="I943" s="83" t="str">
        <f ca="1" t="shared" si="789"/>
        <v>CLEANING SERVICE</v>
      </c>
      <c r="J943" s="83" t="str">
        <f ca="1" t="array" ref="J943">IFERROR(INDEX(MASTER!B:B,MATCH(G943,MASTER!A:A,0))/100," ")</f>
        <v> </v>
      </c>
      <c r="K943" s="67">
        <f ca="1" t="shared" si="790"/>
        <v>0</v>
      </c>
      <c r="L943" s="67" t="str">
        <f ca="1" t="shared" si="791"/>
        <v>1900 - WEEK 00</v>
      </c>
      <c r="M943" s="67" t="str">
        <f ca="1" t="shared" si="792"/>
        <v>1900 - MONTH 01</v>
      </c>
      <c r="N943" s="83" t="str">
        <f ca="1" t="shared" ref="N943:O943" si="969">IFERROR(AVERAGEIF(L:L,L943,$J:$J)," ")</f>
        <v> </v>
      </c>
      <c r="O943" s="83" t="str">
        <f ca="1" t="shared" si="969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2">
        <f ca="1" t="shared" si="787"/>
        <v>6</v>
      </c>
      <c r="F944" s="67" t="str">
        <f ca="1">IF(ISBLANK(A944)," ",INDIRECT(ADDRESS(1,5+MOD(ROW()-2,COUNTA('Form Responses 1'!$1:$1)-4),,TRUE,"Form Responses 1")))</f>
        <v>Halaman [Taman ]</v>
      </c>
      <c r="G944" s="67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788"/>
        <v>Halaman</v>
      </c>
      <c r="I944" s="83" t="str">
        <f ca="1" t="shared" si="789"/>
        <v>CLEANING SERVICE</v>
      </c>
      <c r="J944" s="83" t="str">
        <f ca="1" t="array" ref="J944">IFERROR(INDEX(MASTER!B:B,MATCH(G944,MASTER!A:A,0))/100," ")</f>
        <v> </v>
      </c>
      <c r="K944" s="67">
        <f ca="1" t="shared" si="790"/>
        <v>0</v>
      </c>
      <c r="L944" s="67" t="str">
        <f ca="1" t="shared" si="791"/>
        <v>1900 - WEEK 00</v>
      </c>
      <c r="M944" s="67" t="str">
        <f ca="1" t="shared" si="792"/>
        <v>1900 - MONTH 01</v>
      </c>
      <c r="N944" s="83" t="str">
        <f ca="1" t="shared" ref="N944:O944" si="970">IFERROR(AVERAGEIF(L:L,L944,$J:$J)," ")</f>
        <v> </v>
      </c>
      <c r="O944" s="83" t="str">
        <f ca="1" t="shared" si="970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2">
        <f ca="1" t="shared" si="787"/>
        <v>6</v>
      </c>
      <c r="F945" s="67" t="str">
        <f ca="1">IF(ISBLANK(A945)," ",INDIRECT(ADDRESS(1,5+MOD(ROW()-2,COUNTA('Form Responses 1'!$1:$1)-4),,TRUE,"Form Responses 1")))</f>
        <v>Halaman [Halaman Utama Depan]</v>
      </c>
      <c r="G945" s="67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788"/>
        <v>Halaman</v>
      </c>
      <c r="I945" s="83" t="str">
        <f ca="1" t="shared" si="789"/>
        <v>CLEANING SERVICE</v>
      </c>
      <c r="J945" s="83" t="str">
        <f ca="1" t="array" ref="J945">IFERROR(INDEX(MASTER!B:B,MATCH(G945,MASTER!A:A,0))/100," ")</f>
        <v> </v>
      </c>
      <c r="K945" s="67">
        <f ca="1" t="shared" si="790"/>
        <v>0</v>
      </c>
      <c r="L945" s="67" t="str">
        <f ca="1" t="shared" si="791"/>
        <v>1900 - WEEK 00</v>
      </c>
      <c r="M945" s="67" t="str">
        <f ca="1" t="shared" si="792"/>
        <v>1900 - MONTH 01</v>
      </c>
      <c r="N945" s="83" t="str">
        <f ca="1" t="shared" ref="N945:O945" si="971">IFERROR(AVERAGEIF(L:L,L945,$J:$J)," ")</f>
        <v> </v>
      </c>
      <c r="O945" s="83" t="str">
        <f ca="1" t="shared" si="971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2">
        <f ca="1" t="shared" si="787"/>
        <v>6</v>
      </c>
      <c r="F946" s="67" t="str">
        <f ca="1">IF(ISBLANK(A946)," ",INDIRECT(ADDRESS(1,5+MOD(ROW()-2,COUNTA('Form Responses 1'!$1:$1)-4),,TRUE,"Form Responses 1")))</f>
        <v>Halaman [Halaman Samping Dan Belakang]</v>
      </c>
      <c r="G946" s="67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788"/>
        <v>Halaman</v>
      </c>
      <c r="I946" s="83" t="str">
        <f ca="1" t="shared" si="789"/>
        <v>CLEANING SERVICE</v>
      </c>
      <c r="J946" s="83" t="str">
        <f ca="1" t="array" ref="J946">IFERROR(INDEX(MASTER!B:B,MATCH(G946,MASTER!A:A,0))/100," ")</f>
        <v> </v>
      </c>
      <c r="K946" s="67">
        <f ca="1" t="shared" si="790"/>
        <v>0</v>
      </c>
      <c r="L946" s="67" t="str">
        <f ca="1" t="shared" si="791"/>
        <v>1900 - WEEK 00</v>
      </c>
      <c r="M946" s="67" t="str">
        <f ca="1" t="shared" si="792"/>
        <v>1900 - MONTH 01</v>
      </c>
      <c r="N946" s="83" t="str">
        <f ca="1" t="shared" ref="N946:O946" si="972">IFERROR(AVERAGEIF(L:L,L946,$J:$J)," ")</f>
        <v> </v>
      </c>
      <c r="O946" s="83" t="str">
        <f ca="1" t="shared" si="972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2">
        <f ca="1" t="shared" si="787"/>
        <v>6</v>
      </c>
      <c r="F947" s="67" t="str">
        <f ca="1">IF(ISBLANK(A947)," ",INDIRECT(ADDRESS(1,5+MOD(ROW()-2,COUNTA('Form Responses 1'!$1:$1)-4),,TRUE,"Form Responses 1")))</f>
        <v>Halaman [Tps]</v>
      </c>
      <c r="G947" s="67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788"/>
        <v>Halaman</v>
      </c>
      <c r="I947" s="83" t="str">
        <f ca="1" t="shared" si="789"/>
        <v>CLEANING SERVICE</v>
      </c>
      <c r="J947" s="83" t="str">
        <f ca="1" t="array" ref="J947">IFERROR(INDEX(MASTER!B:B,MATCH(G947,MASTER!A:A,0))/100," ")</f>
        <v> </v>
      </c>
      <c r="K947" s="67">
        <f ca="1" t="shared" si="790"/>
        <v>0</v>
      </c>
      <c r="L947" s="67" t="str">
        <f ca="1" t="shared" si="791"/>
        <v>1900 - WEEK 00</v>
      </c>
      <c r="M947" s="67" t="str">
        <f ca="1" t="shared" si="792"/>
        <v>1900 - MONTH 01</v>
      </c>
      <c r="N947" s="83" t="str">
        <f ca="1" t="shared" ref="N947:O947" si="973">IFERROR(AVERAGEIF(L:L,L947,$J:$J)," ")</f>
        <v> </v>
      </c>
      <c r="O947" s="83" t="str">
        <f ca="1" t="shared" si="973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2">
        <f ca="1" t="shared" si="787"/>
        <v>6</v>
      </c>
      <c r="F948" s="67" t="str">
        <f ca="1">IF(ISBLANK(A948)," ",INDIRECT(ADDRESS(1,5+MOD(ROW()-2,COUNTA('Form Responses 1'!$1:$1)-4),,TRUE,"Form Responses 1")))</f>
        <v>Wisma [Koridor ]</v>
      </c>
      <c r="G948" s="67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788"/>
        <v>Wisma</v>
      </c>
      <c r="I948" s="83" t="str">
        <f ca="1" t="shared" si="789"/>
        <v>CLEANING SERVICE</v>
      </c>
      <c r="J948" s="83" t="str">
        <f ca="1" t="array" ref="J948">IFERROR(INDEX(MASTER!B:B,MATCH(G948,MASTER!A:A,0))/100," ")</f>
        <v> </v>
      </c>
      <c r="K948" s="67">
        <f ca="1" t="shared" si="790"/>
        <v>0</v>
      </c>
      <c r="L948" s="67" t="str">
        <f ca="1" t="shared" si="791"/>
        <v>1900 - WEEK 00</v>
      </c>
      <c r="M948" s="67" t="str">
        <f ca="1" t="shared" si="792"/>
        <v>1900 - MONTH 01</v>
      </c>
      <c r="N948" s="83" t="str">
        <f ca="1" t="shared" ref="N948:O948" si="974">IFERROR(AVERAGEIF(L:L,L948,$J:$J)," ")</f>
        <v> </v>
      </c>
      <c r="O948" s="83" t="str">
        <f ca="1" t="shared" si="974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2">
        <f ca="1" t="shared" si="787"/>
        <v>6</v>
      </c>
      <c r="F949" s="67" t="str">
        <f ca="1">IF(ISBLANK(A949)," ",INDIRECT(ADDRESS(1,5+MOD(ROW()-2,COUNTA('Form Responses 1'!$1:$1)-4),,TRUE,"Form Responses 1")))</f>
        <v>Wisma [Ruang Rapat/Pendopo]</v>
      </c>
      <c r="G949" s="67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788"/>
        <v>Wisma</v>
      </c>
      <c r="I949" s="83" t="str">
        <f ca="1" t="shared" si="789"/>
        <v>CLEANING SERVICE</v>
      </c>
      <c r="J949" s="83" t="str">
        <f ca="1" t="array" ref="J949">IFERROR(INDEX(MASTER!B:B,MATCH(G949,MASTER!A:A,0))/100," ")</f>
        <v> </v>
      </c>
      <c r="K949" s="67">
        <f ca="1" t="shared" si="790"/>
        <v>0</v>
      </c>
      <c r="L949" s="67" t="str">
        <f ca="1" t="shared" si="791"/>
        <v>1900 - WEEK 00</v>
      </c>
      <c r="M949" s="67" t="str">
        <f ca="1" t="shared" si="792"/>
        <v>1900 - MONTH 01</v>
      </c>
      <c r="N949" s="83" t="str">
        <f ca="1" t="shared" ref="N949:O949" si="975">IFERROR(AVERAGEIF(L:L,L949,$J:$J)," ")</f>
        <v> </v>
      </c>
      <c r="O949" s="83" t="str">
        <f ca="1" t="shared" si="975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2">
        <f ca="1" t="shared" si="787"/>
        <v>6</v>
      </c>
      <c r="F950" s="67" t="str">
        <f ca="1">IF(ISBLANK(A950)," ",INDIRECT(ADDRESS(1,5+MOD(ROW()-2,COUNTA('Form Responses 1'!$1:$1)-4),,TRUE,"Form Responses 1")))</f>
        <v>Wisma [Gudang]</v>
      </c>
      <c r="G950" s="67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788"/>
        <v>Wisma</v>
      </c>
      <c r="I950" s="83" t="str">
        <f ca="1" t="shared" si="789"/>
        <v>CLEANING SERVICE</v>
      </c>
      <c r="J950" s="83" t="str">
        <f ca="1" t="array" ref="J950">IFERROR(INDEX(MASTER!B:B,MATCH(G950,MASTER!A:A,0))/100," ")</f>
        <v> </v>
      </c>
      <c r="K950" s="67">
        <f ca="1" t="shared" si="790"/>
        <v>0</v>
      </c>
      <c r="L950" s="67" t="str">
        <f ca="1" t="shared" si="791"/>
        <v>1900 - WEEK 00</v>
      </c>
      <c r="M950" s="67" t="str">
        <f ca="1" t="shared" si="792"/>
        <v>1900 - MONTH 01</v>
      </c>
      <c r="N950" s="83" t="str">
        <f ca="1" t="shared" ref="N950:O950" si="976">IFERROR(AVERAGEIF(L:L,L950,$J:$J)," ")</f>
        <v> </v>
      </c>
      <c r="O950" s="83" t="str">
        <f ca="1" t="shared" si="976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2">
        <f ca="1" t="shared" si="787"/>
        <v>6</v>
      </c>
      <c r="F951" s="67" t="str">
        <f ca="1">IF(ISBLANK(A951)," ",INDIRECT(ADDRESS(1,5+MOD(ROW()-2,COUNTA('Form Responses 1'!$1:$1)-4),,TRUE,"Form Responses 1")))</f>
        <v>Wisma [Ruang Genset]</v>
      </c>
      <c r="G951" s="67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788"/>
        <v>Wisma</v>
      </c>
      <c r="I951" s="83" t="str">
        <f ca="1" t="shared" si="789"/>
        <v>CLEANING SERVICE</v>
      </c>
      <c r="J951" s="83" t="str">
        <f ca="1" t="array" ref="J951">IFERROR(INDEX(MASTER!B:B,MATCH(G951,MASTER!A:A,0))/100," ")</f>
        <v> </v>
      </c>
      <c r="K951" s="67">
        <f ca="1" t="shared" si="790"/>
        <v>0</v>
      </c>
      <c r="L951" s="67" t="str">
        <f ca="1" t="shared" si="791"/>
        <v>1900 - WEEK 00</v>
      </c>
      <c r="M951" s="67" t="str">
        <f ca="1" t="shared" si="792"/>
        <v>1900 - MONTH 01</v>
      </c>
      <c r="N951" s="83" t="str">
        <f ca="1" t="shared" ref="N951:O951" si="977">IFERROR(AVERAGEIF(L:L,L951,$J:$J)," ")</f>
        <v> </v>
      </c>
      <c r="O951" s="83" t="str">
        <f ca="1" t="shared" si="977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2">
        <f ca="1" t="shared" si="787"/>
        <v>6</v>
      </c>
      <c r="F952" s="67" t="str">
        <f ca="1">IF(ISBLANK(A952)," ",INDIRECT(ADDRESS(1,5+MOD(ROW()-2,COUNTA('Form Responses 1'!$1:$1)-4),,TRUE,"Form Responses 1")))</f>
        <v>Wisma [Ruang Alat Meteorologi]</v>
      </c>
      <c r="G952" s="67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788"/>
        <v>Wisma</v>
      </c>
      <c r="I952" s="83" t="str">
        <f ca="1" t="shared" si="789"/>
        <v>CLEANING SERVICE</v>
      </c>
      <c r="J952" s="83" t="str">
        <f ca="1" t="array" ref="J952">IFERROR(INDEX(MASTER!B:B,MATCH(G952,MASTER!A:A,0))/100," ")</f>
        <v> </v>
      </c>
      <c r="K952" s="67">
        <f ca="1" t="shared" si="790"/>
        <v>0</v>
      </c>
      <c r="L952" s="67" t="str">
        <f ca="1" t="shared" si="791"/>
        <v>1900 - WEEK 00</v>
      </c>
      <c r="M952" s="67" t="str">
        <f ca="1" t="shared" si="792"/>
        <v>1900 - MONTH 01</v>
      </c>
      <c r="N952" s="83" t="str">
        <f ca="1" t="shared" ref="N952:O952" si="978">IFERROR(AVERAGEIF(L:L,L952,$J:$J)," ")</f>
        <v> </v>
      </c>
      <c r="O952" s="83" t="str">
        <f ca="1" t="shared" si="978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2">
        <f ca="1" t="shared" si="787"/>
        <v>6</v>
      </c>
      <c r="F953" s="67" t="str">
        <f ca="1">IF(ISBLANK(A953)," ",INDIRECT(ADDRESS(1,5+MOD(ROW()-2,COUNTA('Form Responses 1'!$1:$1)-4),,TRUE,"Form Responses 1")))</f>
        <v>Wisma [Ruang Kerja]</v>
      </c>
      <c r="G953" s="67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788"/>
        <v>Wisma</v>
      </c>
      <c r="I953" s="83" t="str">
        <f ca="1" t="shared" si="789"/>
        <v>CLEANING SERVICE</v>
      </c>
      <c r="J953" s="83" t="str">
        <f ca="1" t="array" ref="J953">IFERROR(INDEX(MASTER!B:B,MATCH(G953,MASTER!A:A,0))/100," ")</f>
        <v> </v>
      </c>
      <c r="K953" s="67">
        <f ca="1" t="shared" si="790"/>
        <v>0</v>
      </c>
      <c r="L953" s="67" t="str">
        <f ca="1" t="shared" si="791"/>
        <v>1900 - WEEK 00</v>
      </c>
      <c r="M953" s="67" t="str">
        <f ca="1" t="shared" si="792"/>
        <v>1900 - MONTH 01</v>
      </c>
      <c r="N953" s="83" t="str">
        <f ca="1" t="shared" ref="N953:O953" si="979">IFERROR(AVERAGEIF(L:L,L953,$J:$J)," ")</f>
        <v> </v>
      </c>
      <c r="O953" s="83" t="str">
        <f ca="1" t="shared" si="979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2">
        <f ca="1" t="shared" si="787"/>
        <v>6</v>
      </c>
      <c r="F954" s="67" t="str">
        <f ca="1">IF(ISBLANK(A954)," ",INDIRECT(ADDRESS(1,5+MOD(ROW()-2,COUNTA('Form Responses 1'!$1:$1)-4),,TRUE,"Form Responses 1")))</f>
        <v>Wisma [Pantry]</v>
      </c>
      <c r="G954" s="67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788"/>
        <v>Wisma</v>
      </c>
      <c r="I954" s="83" t="str">
        <f ca="1" t="shared" si="789"/>
        <v>CLEANING SERVICE</v>
      </c>
      <c r="J954" s="83" t="str">
        <f ca="1" t="array" ref="J954">IFERROR(INDEX(MASTER!B:B,MATCH(G954,MASTER!A:A,0))/100," ")</f>
        <v> </v>
      </c>
      <c r="K954" s="67">
        <f ca="1" t="shared" si="790"/>
        <v>0</v>
      </c>
      <c r="L954" s="67" t="str">
        <f ca="1" t="shared" si="791"/>
        <v>1900 - WEEK 00</v>
      </c>
      <c r="M954" s="67" t="str">
        <f ca="1" t="shared" si="792"/>
        <v>1900 - MONTH 01</v>
      </c>
      <c r="N954" s="83" t="str">
        <f ca="1" t="shared" ref="N954:O954" si="980">IFERROR(AVERAGEIF(L:L,L954,$J:$J)," ")</f>
        <v> </v>
      </c>
      <c r="O954" s="83" t="str">
        <f ca="1" t="shared" si="980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2">
        <f ca="1" t="shared" si="787"/>
        <v>6</v>
      </c>
      <c r="F955" s="67" t="str">
        <f ca="1">IF(ISBLANK(A955)," ",INDIRECT(ADDRESS(1,5+MOD(ROW()-2,COUNTA('Form Responses 1'!$1:$1)-4),,TRUE,"Form Responses 1")))</f>
        <v>Wisma [Musholla]</v>
      </c>
      <c r="G955" s="67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788"/>
        <v>Wisma</v>
      </c>
      <c r="I955" s="83" t="str">
        <f ca="1" t="shared" si="789"/>
        <v>CLEANING SERVICE</v>
      </c>
      <c r="J955" s="83" t="str">
        <f ca="1" t="array" ref="J955">IFERROR(INDEX(MASTER!B:B,MATCH(G955,MASTER!A:A,0))/100," ")</f>
        <v> </v>
      </c>
      <c r="K955" s="67">
        <f ca="1" t="shared" si="790"/>
        <v>0</v>
      </c>
      <c r="L955" s="67" t="str">
        <f ca="1" t="shared" si="791"/>
        <v>1900 - WEEK 00</v>
      </c>
      <c r="M955" s="67" t="str">
        <f ca="1" t="shared" si="792"/>
        <v>1900 - MONTH 01</v>
      </c>
      <c r="N955" s="83" t="str">
        <f ca="1" t="shared" ref="N955:O955" si="981">IFERROR(AVERAGEIF(L:L,L955,$J:$J)," ")</f>
        <v> </v>
      </c>
      <c r="O955" s="83" t="str">
        <f ca="1" t="shared" si="981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2">
        <f ca="1" t="shared" si="787"/>
        <v>6</v>
      </c>
      <c r="F956" s="67" t="str">
        <f ca="1">IF(ISBLANK(A956)," ",INDIRECT(ADDRESS(1,5+MOD(ROW()-2,COUNTA('Form Responses 1'!$1:$1)-4),,TRUE,"Form Responses 1")))</f>
        <v>Wisma [Toilet Pria / Wanita]</v>
      </c>
      <c r="G956" s="67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788"/>
        <v>Wisma</v>
      </c>
      <c r="I956" s="83" t="str">
        <f ca="1" t="shared" si="789"/>
        <v>CLEANING SERVICE</v>
      </c>
      <c r="J956" s="83" t="str">
        <f ca="1" t="array" ref="J956">IFERROR(INDEX(MASTER!B:B,MATCH(G956,MASTER!A:A,0))/100," ")</f>
        <v> </v>
      </c>
      <c r="K956" s="67">
        <f ca="1" t="shared" si="790"/>
        <v>0</v>
      </c>
      <c r="L956" s="67" t="str">
        <f ca="1" t="shared" si="791"/>
        <v>1900 - WEEK 00</v>
      </c>
      <c r="M956" s="67" t="str">
        <f ca="1" t="shared" si="792"/>
        <v>1900 - MONTH 01</v>
      </c>
      <c r="N956" s="83" t="str">
        <f ca="1" t="shared" ref="N956:O956" si="982">IFERROR(AVERAGEIF(L:L,L956,$J:$J)," ")</f>
        <v> </v>
      </c>
      <c r="O956" s="83" t="str">
        <f ca="1" t="shared" si="982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2">
        <f ca="1" t="shared" si="787"/>
        <v>6</v>
      </c>
      <c r="F957" s="67" t="str">
        <f ca="1">IF(ISBLANK(A957)," ",INDIRECT(ADDRESS(1,5+MOD(ROW()-2,COUNTA('Form Responses 1'!$1:$1)-4),,TRUE,"Form Responses 1")))</f>
        <v>Halaman Wisma [Taman ]</v>
      </c>
      <c r="G957" s="67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788"/>
        <v>Halaman Wisma</v>
      </c>
      <c r="I957" s="83" t="str">
        <f ca="1" t="shared" si="789"/>
        <v>CLEANING SERVICE</v>
      </c>
      <c r="J957" s="83" t="str">
        <f ca="1" t="array" ref="J957">IFERROR(INDEX(MASTER!B:B,MATCH(G957,MASTER!A:A,0))/100," ")</f>
        <v> </v>
      </c>
      <c r="K957" s="67">
        <f ca="1" t="shared" si="790"/>
        <v>0</v>
      </c>
      <c r="L957" s="67" t="str">
        <f ca="1" t="shared" si="791"/>
        <v>1900 - WEEK 00</v>
      </c>
      <c r="M957" s="67" t="str">
        <f ca="1" t="shared" si="792"/>
        <v>1900 - MONTH 01</v>
      </c>
      <c r="N957" s="83" t="str">
        <f ca="1" t="shared" ref="N957:O957" si="983">IFERROR(AVERAGEIF(L:L,L957,$J:$J)," ")</f>
        <v> </v>
      </c>
      <c r="O957" s="83" t="str">
        <f ca="1" t="shared" si="983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2">
        <f ca="1" t="shared" si="787"/>
        <v>6</v>
      </c>
      <c r="F958" s="67" t="str">
        <f ca="1">IF(ISBLANK(A958)," ",INDIRECT(ADDRESS(1,5+MOD(ROW()-2,COUNTA('Form Responses 1'!$1:$1)-4),,TRUE,"Form Responses 1")))</f>
        <v>Halaman Wisma [Pos Satpam]</v>
      </c>
      <c r="G958" s="67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788"/>
        <v>Halaman Wisma</v>
      </c>
      <c r="I958" s="83" t="str">
        <f ca="1" t="shared" si="789"/>
        <v>CLEANING SERVICE</v>
      </c>
      <c r="J958" s="83" t="str">
        <f ca="1" t="array" ref="J958">IFERROR(INDEX(MASTER!B:B,MATCH(G958,MASTER!A:A,0))/100," ")</f>
        <v> </v>
      </c>
      <c r="K958" s="67">
        <f ca="1" t="shared" si="790"/>
        <v>0</v>
      </c>
      <c r="L958" s="67" t="str">
        <f ca="1" t="shared" si="791"/>
        <v>1900 - WEEK 00</v>
      </c>
      <c r="M958" s="67" t="str">
        <f ca="1" t="shared" si="792"/>
        <v>1900 - MONTH 01</v>
      </c>
      <c r="N958" s="83" t="str">
        <f ca="1" t="shared" ref="N958:O958" si="984">IFERROR(AVERAGEIF(L:L,L958,$J:$J)," ")</f>
        <v> </v>
      </c>
      <c r="O958" s="83" t="str">
        <f ca="1" t="shared" si="984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2">
        <f ca="1" t="shared" si="787"/>
        <v>6</v>
      </c>
      <c r="F959" s="67" t="str">
        <f ca="1">IF(ISBLANK(A959)," ",INDIRECT(ADDRESS(1,5+MOD(ROW()-2,COUNTA('Form Responses 1'!$1:$1)-4),,TRUE,"Form Responses 1")))</f>
        <v>Halaman Wisma [Halaman Utama Depan]</v>
      </c>
      <c r="G959" s="67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788"/>
        <v>Halaman Wisma</v>
      </c>
      <c r="I959" s="83" t="str">
        <f ca="1" t="shared" si="789"/>
        <v>CLEANING SERVICE</v>
      </c>
      <c r="J959" s="83" t="str">
        <f ca="1" t="array" ref="J959">IFERROR(INDEX(MASTER!B:B,MATCH(G959,MASTER!A:A,0))/100," ")</f>
        <v> </v>
      </c>
      <c r="K959" s="67">
        <f ca="1" t="shared" si="790"/>
        <v>0</v>
      </c>
      <c r="L959" s="67" t="str">
        <f ca="1" t="shared" si="791"/>
        <v>1900 - WEEK 00</v>
      </c>
      <c r="M959" s="67" t="str">
        <f ca="1" t="shared" si="792"/>
        <v>1900 - MONTH 01</v>
      </c>
      <c r="N959" s="83" t="str">
        <f ca="1" t="shared" ref="N959:O959" si="985">IFERROR(AVERAGEIF(L:L,L959,$J:$J)," ")</f>
        <v> </v>
      </c>
      <c r="O959" s="83" t="str">
        <f ca="1" t="shared" si="985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2">
        <f ca="1" t="shared" si="787"/>
        <v>6</v>
      </c>
      <c r="F960" s="67" t="str">
        <f ca="1">IF(ISBLANK(A960)," ",INDIRECT(ADDRESS(1,5+MOD(ROW()-2,COUNTA('Form Responses 1'!$1:$1)-4),,TRUE,"Form Responses 1")))</f>
        <v>Halaman Wisma [Halaman Samping Dan Belakang]</v>
      </c>
      <c r="G960" s="67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788"/>
        <v>Halaman Wisma</v>
      </c>
      <c r="I960" s="83" t="str">
        <f ca="1" t="shared" si="789"/>
        <v>CLEANING SERVICE</v>
      </c>
      <c r="J960" s="83" t="str">
        <f ca="1" t="array" ref="J960">IFERROR(INDEX(MASTER!B:B,MATCH(G960,MASTER!A:A,0))/100," ")</f>
        <v> </v>
      </c>
      <c r="K960" s="67">
        <f ca="1" t="shared" si="790"/>
        <v>0</v>
      </c>
      <c r="L960" s="67" t="str">
        <f ca="1" t="shared" si="791"/>
        <v>1900 - WEEK 00</v>
      </c>
      <c r="M960" s="67" t="str">
        <f ca="1" t="shared" si="792"/>
        <v>1900 - MONTH 01</v>
      </c>
      <c r="N960" s="83" t="str">
        <f ca="1" t="shared" ref="N960:O960" si="986">IFERROR(AVERAGEIF(L:L,L960,$J:$J)," ")</f>
        <v> </v>
      </c>
      <c r="O960" s="83" t="str">
        <f ca="1" t="shared" si="986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2">
        <f ca="1" t="shared" si="787"/>
        <v>6</v>
      </c>
      <c r="F961" s="67" t="str">
        <f ca="1">IF(ISBLANK(A961)," ",INDIRECT(ADDRESS(1,5+MOD(ROW()-2,COUNTA('Form Responses 1'!$1:$1)-4),,TRUE,"Form Responses 1")))</f>
        <v>Halaman Wisma [Tps]</v>
      </c>
      <c r="G961" s="67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788"/>
        <v>Halaman Wisma</v>
      </c>
      <c r="I961" s="83" t="str">
        <f ca="1" t="shared" si="789"/>
        <v>CLEANING SERVICE</v>
      </c>
      <c r="J961" s="83" t="str">
        <f ca="1" t="array" ref="J961">IFERROR(INDEX(MASTER!B:B,MATCH(G961,MASTER!A:A,0))/100," ")</f>
        <v> </v>
      </c>
      <c r="K961" s="67">
        <f ca="1" t="shared" si="790"/>
        <v>0</v>
      </c>
      <c r="L961" s="67" t="str">
        <f ca="1" t="shared" si="791"/>
        <v>1900 - WEEK 00</v>
      </c>
      <c r="M961" s="67" t="str">
        <f ca="1" t="shared" si="792"/>
        <v>1900 - MONTH 01</v>
      </c>
      <c r="N961" s="83" t="str">
        <f ca="1" t="shared" ref="N961:O961" si="987">IFERROR(AVERAGEIF(L:L,L961,$J:$J)," ")</f>
        <v> </v>
      </c>
      <c r="O961" s="83" t="str">
        <f ca="1" t="shared" si="987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2">
        <f ca="1" t="shared" si="787"/>
        <v>6</v>
      </c>
      <c r="F962" s="67" t="str">
        <f ca="1">IF(ISBLANK(A962)," ",INDIRECT(ADDRESS(1,5+MOD(ROW()-2,COUNTA('Form Responses 1'!$1:$1)-4),,TRUE,"Form Responses 1")))</f>
        <v>Security [Security Functions]</v>
      </c>
      <c r="G962" s="67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788"/>
        <v>Security</v>
      </c>
      <c r="I962" s="83" t="str">
        <f ca="1" t="shared" si="789"/>
        <v>SECURITY SERVICE</v>
      </c>
      <c r="J962" s="83" t="str">
        <f ca="1" t="array" ref="J962">IFERROR(INDEX(MASTER!B:B,MATCH(G962,MASTER!A:A,0))/100," ")</f>
        <v> </v>
      </c>
      <c r="K962" s="67">
        <f ca="1" t="shared" si="790"/>
        <v>0</v>
      </c>
      <c r="L962" s="67" t="str">
        <f ca="1" t="shared" si="791"/>
        <v>1900 - WEEK 00</v>
      </c>
      <c r="M962" s="67" t="str">
        <f ca="1" t="shared" si="792"/>
        <v>1900 - MONTH 01</v>
      </c>
      <c r="N962" s="83" t="str">
        <f ca="1" t="shared" ref="N962:O962" si="988">IFERROR(AVERAGEIF(L:L,L962,$J:$J)," ")</f>
        <v> </v>
      </c>
      <c r="O962" s="83" t="str">
        <f ca="1" t="shared" si="988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2">
        <f ca="1" t="shared" si="787"/>
        <v>6</v>
      </c>
      <c r="F963" s="67" t="str">
        <f ca="1">IF(ISBLANK(A963)," ",INDIRECT(ADDRESS(1,5+MOD(ROW()-2,COUNTA('Form Responses 1'!$1:$1)-4),,TRUE,"Form Responses 1")))</f>
        <v>Lantai 1 [Pantry ]</v>
      </c>
      <c r="G963" s="67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788"/>
        <v>Lantai 1</v>
      </c>
      <c r="I963" s="83" t="str">
        <f ca="1" t="shared" si="789"/>
        <v>CLEANING SERVICE</v>
      </c>
      <c r="J963" s="83" t="str">
        <f ca="1" t="array" ref="J963">IFERROR(INDEX(MASTER!B:B,MATCH(G963,MASTER!A:A,0))/100," ")</f>
        <v> </v>
      </c>
      <c r="K963" s="67">
        <f ca="1" t="shared" si="790"/>
        <v>0</v>
      </c>
      <c r="L963" s="67" t="str">
        <f ca="1" t="shared" si="791"/>
        <v>1900 - WEEK 00</v>
      </c>
      <c r="M963" s="67" t="str">
        <f ca="1" t="shared" si="792"/>
        <v>1900 - MONTH 01</v>
      </c>
      <c r="N963" s="83" t="str">
        <f ca="1" t="shared" ref="N963:O963" si="989">IFERROR(AVERAGEIF(L:L,L963,$J:$J)," ")</f>
        <v> </v>
      </c>
      <c r="O963" s="83" t="str">
        <f ca="1" t="shared" si="989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2">
        <f ca="1" t="shared" si="787"/>
        <v>6</v>
      </c>
      <c r="F964" s="67" t="str">
        <f ca="1">IF(ISBLANK(A964)," ",INDIRECT(ADDRESS(1,5+MOD(ROW()-2,COUNTA('Form Responses 1'!$1:$1)-4),,TRUE,"Form Responses 1")))</f>
        <v>Lantai 1 [Kamar Depan]</v>
      </c>
      <c r="G964" s="67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788"/>
        <v>Lantai 1</v>
      </c>
      <c r="I964" s="83" t="str">
        <f ca="1" t="shared" si="789"/>
        <v>CLEANING SERVICE</v>
      </c>
      <c r="J964" s="83" t="str">
        <f ca="1" t="array" ref="J964">IFERROR(INDEX(MASTER!B:B,MATCH(G964,MASTER!A:A,0))/100," ")</f>
        <v> </v>
      </c>
      <c r="K964" s="67">
        <f ca="1" t="shared" si="790"/>
        <v>0</v>
      </c>
      <c r="L964" s="67" t="str">
        <f ca="1" t="shared" si="791"/>
        <v>1900 - WEEK 00</v>
      </c>
      <c r="M964" s="67" t="str">
        <f ca="1" t="shared" si="792"/>
        <v>1900 - MONTH 01</v>
      </c>
      <c r="N964" s="83" t="str">
        <f ca="1" t="shared" ref="N964:O964" si="990">IFERROR(AVERAGEIF(L:L,L964,$J:$J)," ")</f>
        <v> </v>
      </c>
      <c r="O964" s="83" t="str">
        <f ca="1" t="shared" si="990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2">
        <f ca="1" t="shared" si="787"/>
        <v>6</v>
      </c>
      <c r="F965" s="67" t="str">
        <f ca="1">IF(ISBLANK(A965)," ",INDIRECT(ADDRESS(1,5+MOD(ROW()-2,COUNTA('Form Responses 1'!$1:$1)-4),,TRUE,"Form Responses 1")))</f>
        <v>Lantai 1 [Kamar Belakang]</v>
      </c>
      <c r="G965" s="67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788"/>
        <v>Lantai 1</v>
      </c>
      <c r="I965" s="83" t="str">
        <f ca="1" t="shared" si="789"/>
        <v>CLEANING SERVICE</v>
      </c>
      <c r="J965" s="83" t="str">
        <f ca="1" t="array" ref="J965">IFERROR(INDEX(MASTER!B:B,MATCH(G965,MASTER!A:A,0))/100," ")</f>
        <v> </v>
      </c>
      <c r="K965" s="67">
        <f ca="1" t="shared" si="790"/>
        <v>0</v>
      </c>
      <c r="L965" s="67" t="str">
        <f ca="1" t="shared" si="791"/>
        <v>1900 - WEEK 00</v>
      </c>
      <c r="M965" s="67" t="str">
        <f ca="1" t="shared" si="792"/>
        <v>1900 - MONTH 01</v>
      </c>
      <c r="N965" s="83" t="str">
        <f ca="1" t="shared" ref="N965:O965" si="991">IFERROR(AVERAGEIF(L:L,L965,$J:$J)," ")</f>
        <v> </v>
      </c>
      <c r="O965" s="83" t="str">
        <f ca="1" t="shared" si="991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2">
        <f ca="1" t="shared" si="787"/>
        <v>6</v>
      </c>
      <c r="F966" s="67" t="str">
        <f ca="1">IF(ISBLANK(A966)," ",INDIRECT(ADDRESS(1,5+MOD(ROW()-2,COUNTA('Form Responses 1'!$1:$1)-4),,TRUE,"Form Responses 1")))</f>
        <v>Lantai 1 [Ruang Tamu]</v>
      </c>
      <c r="G966" s="67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788"/>
        <v>Lantai 1</v>
      </c>
      <c r="I966" s="83" t="str">
        <f ca="1" t="shared" si="789"/>
        <v>CLEANING SERVICE</v>
      </c>
      <c r="J966" s="83" t="str">
        <f ca="1" t="array" ref="J966">IFERROR(INDEX(MASTER!B:B,MATCH(G966,MASTER!A:A,0))/100," ")</f>
        <v> </v>
      </c>
      <c r="K966" s="67">
        <f ca="1" t="shared" si="790"/>
        <v>0</v>
      </c>
      <c r="L966" s="67" t="str">
        <f ca="1" t="shared" si="791"/>
        <v>1900 - WEEK 00</v>
      </c>
      <c r="M966" s="67" t="str">
        <f ca="1" t="shared" si="792"/>
        <v>1900 - MONTH 01</v>
      </c>
      <c r="N966" s="83" t="str">
        <f ca="1" t="shared" ref="N966:O966" si="992">IFERROR(AVERAGEIF(L:L,L966,$J:$J)," ")</f>
        <v> </v>
      </c>
      <c r="O966" s="83" t="str">
        <f ca="1" t="shared" si="992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2">
        <f ca="1" t="shared" si="787"/>
        <v>6</v>
      </c>
      <c r="F967" s="67" t="str">
        <f ca="1">IF(ISBLANK(A967)," ",INDIRECT(ADDRESS(1,5+MOD(ROW()-2,COUNTA('Form Responses 1'!$1:$1)-4),,TRUE,"Form Responses 1")))</f>
        <v>Lantai 1 [Toilet Pria / Wanita]</v>
      </c>
      <c r="G967" s="67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788"/>
        <v>Lantai 1</v>
      </c>
      <c r="I967" s="83" t="str">
        <f ca="1" t="shared" si="789"/>
        <v>CLEANING SERVICE</v>
      </c>
      <c r="J967" s="83" t="str">
        <f ca="1" t="array" ref="J967">IFERROR(INDEX(MASTER!B:B,MATCH(G967,MASTER!A:A,0))/100," ")</f>
        <v> </v>
      </c>
      <c r="K967" s="67">
        <f ca="1" t="shared" si="790"/>
        <v>0</v>
      </c>
      <c r="L967" s="67" t="str">
        <f ca="1" t="shared" si="791"/>
        <v>1900 - WEEK 00</v>
      </c>
      <c r="M967" s="67" t="str">
        <f ca="1" t="shared" si="792"/>
        <v>1900 - MONTH 01</v>
      </c>
      <c r="N967" s="83" t="str">
        <f ca="1" t="shared" ref="N967:O967" si="993">IFERROR(AVERAGEIF(L:L,L967,$J:$J)," ")</f>
        <v> </v>
      </c>
      <c r="O967" s="83" t="str">
        <f ca="1" t="shared" si="993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2">
        <f ca="1" t="shared" si="787"/>
        <v>6</v>
      </c>
      <c r="F968" s="67" t="str">
        <f ca="1">IF(ISBLANK(A968)," ",INDIRECT(ADDRESS(1,5+MOD(ROW()-2,COUNTA('Form Responses 1'!$1:$1)-4),,TRUE,"Form Responses 1")))</f>
        <v>Halaman [Taman ]</v>
      </c>
      <c r="G968" s="67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788"/>
        <v>Halaman</v>
      </c>
      <c r="I968" s="83" t="str">
        <f ca="1" t="shared" si="789"/>
        <v>CLEANING SERVICE</v>
      </c>
      <c r="J968" s="83" t="str">
        <f ca="1" t="array" ref="J968">IFERROR(INDEX(MASTER!B:B,MATCH(G968,MASTER!A:A,0))/100," ")</f>
        <v> </v>
      </c>
      <c r="K968" s="67">
        <f ca="1" t="shared" si="790"/>
        <v>0</v>
      </c>
      <c r="L968" s="67" t="str">
        <f ca="1" t="shared" si="791"/>
        <v>1900 - WEEK 00</v>
      </c>
      <c r="M968" s="67" t="str">
        <f ca="1" t="shared" si="792"/>
        <v>1900 - MONTH 01</v>
      </c>
      <c r="N968" s="83" t="str">
        <f ca="1" t="shared" ref="N968:O968" si="994">IFERROR(AVERAGEIF(L:L,L968,$J:$J)," ")</f>
        <v> </v>
      </c>
      <c r="O968" s="83" t="str">
        <f ca="1" t="shared" si="994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2">
        <f ca="1" t="shared" si="787"/>
        <v>6</v>
      </c>
      <c r="F969" s="67" t="str">
        <f ca="1">IF(ISBLANK(A969)," ",INDIRECT(ADDRESS(1,5+MOD(ROW()-2,COUNTA('Form Responses 1'!$1:$1)-4),,TRUE,"Form Responses 1")))</f>
        <v>Halaman [Halaman Utama Depan]</v>
      </c>
      <c r="G969" s="67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788"/>
        <v>Halaman</v>
      </c>
      <c r="I969" s="83" t="str">
        <f ca="1" t="shared" si="789"/>
        <v>CLEANING SERVICE</v>
      </c>
      <c r="J969" s="83" t="str">
        <f ca="1" t="array" ref="J969">IFERROR(INDEX(MASTER!B:B,MATCH(G969,MASTER!A:A,0))/100," ")</f>
        <v> </v>
      </c>
      <c r="K969" s="67">
        <f ca="1" t="shared" si="790"/>
        <v>0</v>
      </c>
      <c r="L969" s="67" t="str">
        <f ca="1" t="shared" si="791"/>
        <v>1900 - WEEK 00</v>
      </c>
      <c r="M969" s="67" t="str">
        <f ca="1" t="shared" si="792"/>
        <v>1900 - MONTH 01</v>
      </c>
      <c r="N969" s="83" t="str">
        <f ca="1" t="shared" ref="N969:O969" si="995">IFERROR(AVERAGEIF(L:L,L969,$J:$J)," ")</f>
        <v> </v>
      </c>
      <c r="O969" s="83" t="str">
        <f ca="1" t="shared" si="995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2">
        <f ca="1" t="shared" si="787"/>
        <v>6</v>
      </c>
      <c r="F970" s="67" t="str">
        <f ca="1">IF(ISBLANK(A970)," ",INDIRECT(ADDRESS(1,5+MOD(ROW()-2,COUNTA('Form Responses 1'!$1:$1)-4),,TRUE,"Form Responses 1")))</f>
        <v>Halaman [Halaman Samping Dan Belakang]</v>
      </c>
      <c r="G970" s="67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788"/>
        <v>Halaman</v>
      </c>
      <c r="I970" s="83" t="str">
        <f ca="1" t="shared" si="789"/>
        <v>CLEANING SERVICE</v>
      </c>
      <c r="J970" s="83" t="str">
        <f ca="1" t="array" ref="J970">IFERROR(INDEX(MASTER!B:B,MATCH(G970,MASTER!A:A,0))/100," ")</f>
        <v> </v>
      </c>
      <c r="K970" s="67">
        <f ca="1" t="shared" si="790"/>
        <v>0</v>
      </c>
      <c r="L970" s="67" t="str">
        <f ca="1" t="shared" si="791"/>
        <v>1900 - WEEK 00</v>
      </c>
      <c r="M970" s="67" t="str">
        <f ca="1" t="shared" si="792"/>
        <v>1900 - MONTH 01</v>
      </c>
      <c r="N970" s="83" t="str">
        <f ca="1" t="shared" ref="N970:O970" si="996">IFERROR(AVERAGEIF(L:L,L970,$J:$J)," ")</f>
        <v> </v>
      </c>
      <c r="O970" s="83" t="str">
        <f ca="1" t="shared" si="996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2">
        <f ca="1" t="shared" si="787"/>
        <v>6</v>
      </c>
      <c r="F971" s="67" t="str">
        <f ca="1">IF(ISBLANK(A971)," ",INDIRECT(ADDRESS(1,5+MOD(ROW()-2,COUNTA('Form Responses 1'!$1:$1)-4),,TRUE,"Form Responses 1")))</f>
        <v>Halaman [Tps]</v>
      </c>
      <c r="G971" s="67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788"/>
        <v>Halaman</v>
      </c>
      <c r="I971" s="83" t="str">
        <f ca="1" t="shared" si="789"/>
        <v>CLEANING SERVICE</v>
      </c>
      <c r="J971" s="83" t="str">
        <f ca="1" t="array" ref="J971">IFERROR(INDEX(MASTER!B:B,MATCH(G971,MASTER!A:A,0))/100," ")</f>
        <v> </v>
      </c>
      <c r="K971" s="67">
        <f ca="1" t="shared" si="790"/>
        <v>0</v>
      </c>
      <c r="L971" s="67" t="str">
        <f ca="1" t="shared" si="791"/>
        <v>1900 - WEEK 00</v>
      </c>
      <c r="M971" s="67" t="str">
        <f ca="1" t="shared" si="792"/>
        <v>1900 - MONTH 01</v>
      </c>
      <c r="N971" s="83" t="str">
        <f ca="1" t="shared" ref="N971:O971" si="997">IFERROR(AVERAGEIF(L:L,L971,$J:$J)," ")</f>
        <v> </v>
      </c>
      <c r="O971" s="83" t="str">
        <f ca="1" t="shared" si="997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2">
        <f ca="1" t="shared" si="787"/>
        <v>6</v>
      </c>
      <c r="F972" s="67" t="str">
        <f ca="1">IF(ISBLANK(A972)," ",INDIRECT(ADDRESS(1,5+MOD(ROW()-2,COUNTA('Form Responses 1'!$1:$1)-4),,TRUE,"Form Responses 1")))</f>
        <v>Wisma [Koridor ]</v>
      </c>
      <c r="G972" s="67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788"/>
        <v>Wisma</v>
      </c>
      <c r="I972" s="83" t="str">
        <f ca="1" t="shared" si="789"/>
        <v>CLEANING SERVICE</v>
      </c>
      <c r="J972" s="83" t="str">
        <f ca="1" t="array" ref="J972">IFERROR(INDEX(MASTER!B:B,MATCH(G972,MASTER!A:A,0))/100," ")</f>
        <v> </v>
      </c>
      <c r="K972" s="67">
        <f ca="1" t="shared" si="790"/>
        <v>0</v>
      </c>
      <c r="L972" s="67" t="str">
        <f ca="1" t="shared" si="791"/>
        <v>1900 - WEEK 00</v>
      </c>
      <c r="M972" s="67" t="str">
        <f ca="1" t="shared" si="792"/>
        <v>1900 - MONTH 01</v>
      </c>
      <c r="N972" s="83" t="str">
        <f ca="1" t="shared" ref="N972:O972" si="998">IFERROR(AVERAGEIF(L:L,L972,$J:$J)," ")</f>
        <v> </v>
      </c>
      <c r="O972" s="83" t="str">
        <f ca="1" t="shared" si="998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2">
        <f ca="1" t="shared" si="787"/>
        <v>6</v>
      </c>
      <c r="F973" s="67" t="str">
        <f ca="1">IF(ISBLANK(A973)," ",INDIRECT(ADDRESS(1,5+MOD(ROW()-2,COUNTA('Form Responses 1'!$1:$1)-4),,TRUE,"Form Responses 1")))</f>
        <v>Wisma [Ruang Rapat/Pendopo]</v>
      </c>
      <c r="G973" s="67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788"/>
        <v>Wisma</v>
      </c>
      <c r="I973" s="83" t="str">
        <f ca="1" t="shared" si="789"/>
        <v>CLEANING SERVICE</v>
      </c>
      <c r="J973" s="83" t="str">
        <f ca="1" t="array" ref="J973">IFERROR(INDEX(MASTER!B:B,MATCH(G973,MASTER!A:A,0))/100," ")</f>
        <v> </v>
      </c>
      <c r="K973" s="67">
        <f ca="1" t="shared" si="790"/>
        <v>0</v>
      </c>
      <c r="L973" s="67" t="str">
        <f ca="1" t="shared" si="791"/>
        <v>1900 - WEEK 00</v>
      </c>
      <c r="M973" s="67" t="str">
        <f ca="1" t="shared" si="792"/>
        <v>1900 - MONTH 01</v>
      </c>
      <c r="N973" s="83" t="str">
        <f ca="1" t="shared" ref="N973:O973" si="999">IFERROR(AVERAGEIF(L:L,L973,$J:$J)," ")</f>
        <v> </v>
      </c>
      <c r="O973" s="83" t="str">
        <f ca="1" t="shared" si="999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2">
        <f ca="1" t="shared" si="787"/>
        <v>6</v>
      </c>
      <c r="F974" s="67" t="str">
        <f ca="1">IF(ISBLANK(A974)," ",INDIRECT(ADDRESS(1,5+MOD(ROW()-2,COUNTA('Form Responses 1'!$1:$1)-4),,TRUE,"Form Responses 1")))</f>
        <v>Wisma [Gudang]</v>
      </c>
      <c r="G974" s="67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788"/>
        <v>Wisma</v>
      </c>
      <c r="I974" s="83" t="str">
        <f ca="1" t="shared" si="789"/>
        <v>CLEANING SERVICE</v>
      </c>
      <c r="J974" s="83" t="str">
        <f ca="1" t="array" ref="J974">IFERROR(INDEX(MASTER!B:B,MATCH(G974,MASTER!A:A,0))/100," ")</f>
        <v> </v>
      </c>
      <c r="K974" s="67">
        <f ca="1" t="shared" si="790"/>
        <v>0</v>
      </c>
      <c r="L974" s="67" t="str">
        <f ca="1" t="shared" si="791"/>
        <v>1900 - WEEK 00</v>
      </c>
      <c r="M974" s="67" t="str">
        <f ca="1" t="shared" si="792"/>
        <v>1900 - MONTH 01</v>
      </c>
      <c r="N974" s="83" t="str">
        <f ca="1" t="shared" ref="N974:O974" si="1000">IFERROR(AVERAGEIF(L:L,L974,$J:$J)," ")</f>
        <v> </v>
      </c>
      <c r="O974" s="83" t="str">
        <f ca="1" t="shared" si="1000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2">
        <f ca="1" t="shared" si="787"/>
        <v>6</v>
      </c>
      <c r="F975" s="67" t="str">
        <f ca="1">IF(ISBLANK(A975)," ",INDIRECT(ADDRESS(1,5+MOD(ROW()-2,COUNTA('Form Responses 1'!$1:$1)-4),,TRUE,"Form Responses 1")))</f>
        <v>Wisma [Ruang Genset]</v>
      </c>
      <c r="G975" s="67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788"/>
        <v>Wisma</v>
      </c>
      <c r="I975" s="83" t="str">
        <f ca="1" t="shared" si="789"/>
        <v>CLEANING SERVICE</v>
      </c>
      <c r="J975" s="83" t="str">
        <f ca="1" t="array" ref="J975">IFERROR(INDEX(MASTER!B:B,MATCH(G975,MASTER!A:A,0))/100," ")</f>
        <v> </v>
      </c>
      <c r="K975" s="67">
        <f ca="1" t="shared" si="790"/>
        <v>0</v>
      </c>
      <c r="L975" s="67" t="str">
        <f ca="1" t="shared" si="791"/>
        <v>1900 - WEEK 00</v>
      </c>
      <c r="M975" s="67" t="str">
        <f ca="1" t="shared" si="792"/>
        <v>1900 - MONTH 01</v>
      </c>
      <c r="N975" s="83" t="str">
        <f ca="1" t="shared" ref="N975:O975" si="1001">IFERROR(AVERAGEIF(L:L,L975,$J:$J)," ")</f>
        <v> </v>
      </c>
      <c r="O975" s="83" t="str">
        <f ca="1" t="shared" si="1001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2">
        <f ca="1" t="shared" si="787"/>
        <v>6</v>
      </c>
      <c r="F976" s="67" t="str">
        <f ca="1">IF(ISBLANK(A976)," ",INDIRECT(ADDRESS(1,5+MOD(ROW()-2,COUNTA('Form Responses 1'!$1:$1)-4),,TRUE,"Form Responses 1")))</f>
        <v>Wisma [Ruang Alat Meteorologi]</v>
      </c>
      <c r="G976" s="67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788"/>
        <v>Wisma</v>
      </c>
      <c r="I976" s="83" t="str">
        <f ca="1" t="shared" si="789"/>
        <v>CLEANING SERVICE</v>
      </c>
      <c r="J976" s="83" t="str">
        <f ca="1" t="array" ref="J976">IFERROR(INDEX(MASTER!B:B,MATCH(G976,MASTER!A:A,0))/100," ")</f>
        <v> </v>
      </c>
      <c r="K976" s="67">
        <f ca="1" t="shared" si="790"/>
        <v>0</v>
      </c>
      <c r="L976" s="67" t="str">
        <f ca="1" t="shared" si="791"/>
        <v>1900 - WEEK 00</v>
      </c>
      <c r="M976" s="67" t="str">
        <f ca="1" t="shared" si="792"/>
        <v>1900 - MONTH 01</v>
      </c>
      <c r="N976" s="83" t="str">
        <f ca="1" t="shared" ref="N976:O976" si="1002">IFERROR(AVERAGEIF(L:L,L976,$J:$J)," ")</f>
        <v> </v>
      </c>
      <c r="O976" s="83" t="str">
        <f ca="1" t="shared" si="1002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2">
        <f ca="1" t="shared" si="787"/>
        <v>6</v>
      </c>
      <c r="F977" s="67" t="str">
        <f ca="1">IF(ISBLANK(A977)," ",INDIRECT(ADDRESS(1,5+MOD(ROW()-2,COUNTA('Form Responses 1'!$1:$1)-4),,TRUE,"Form Responses 1")))</f>
        <v>Wisma [Ruang Kerja]</v>
      </c>
      <c r="G977" s="67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788"/>
        <v>Wisma</v>
      </c>
      <c r="I977" s="83" t="str">
        <f ca="1" t="shared" si="789"/>
        <v>CLEANING SERVICE</v>
      </c>
      <c r="J977" s="83" t="str">
        <f ca="1" t="array" ref="J977">IFERROR(INDEX(MASTER!B:B,MATCH(G977,MASTER!A:A,0))/100," ")</f>
        <v> </v>
      </c>
      <c r="K977" s="67">
        <f ca="1" t="shared" si="790"/>
        <v>0</v>
      </c>
      <c r="L977" s="67" t="str">
        <f ca="1" t="shared" si="791"/>
        <v>1900 - WEEK 00</v>
      </c>
      <c r="M977" s="67" t="str">
        <f ca="1" t="shared" si="792"/>
        <v>1900 - MONTH 01</v>
      </c>
      <c r="N977" s="83" t="str">
        <f ca="1" t="shared" ref="N977:O977" si="1003">IFERROR(AVERAGEIF(L:L,L977,$J:$J)," ")</f>
        <v> </v>
      </c>
      <c r="O977" s="83" t="str">
        <f ca="1" t="shared" si="1003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2">
        <f ca="1" t="shared" si="787"/>
        <v>6</v>
      </c>
      <c r="F978" s="67" t="str">
        <f ca="1">IF(ISBLANK(A978)," ",INDIRECT(ADDRESS(1,5+MOD(ROW()-2,COUNTA('Form Responses 1'!$1:$1)-4),,TRUE,"Form Responses 1")))</f>
        <v>Wisma [Pantry]</v>
      </c>
      <c r="G978" s="67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788"/>
        <v>Wisma</v>
      </c>
      <c r="I978" s="83" t="str">
        <f ca="1" t="shared" si="789"/>
        <v>CLEANING SERVICE</v>
      </c>
      <c r="J978" s="83" t="str">
        <f ca="1" t="array" ref="J978">IFERROR(INDEX(MASTER!B:B,MATCH(G978,MASTER!A:A,0))/100," ")</f>
        <v> </v>
      </c>
      <c r="K978" s="67">
        <f ca="1" t="shared" si="790"/>
        <v>0</v>
      </c>
      <c r="L978" s="67" t="str">
        <f ca="1" t="shared" si="791"/>
        <v>1900 - WEEK 00</v>
      </c>
      <c r="M978" s="67" t="str">
        <f ca="1" t="shared" si="792"/>
        <v>1900 - MONTH 01</v>
      </c>
      <c r="N978" s="83" t="str">
        <f ca="1" t="shared" ref="N978:O978" si="1004">IFERROR(AVERAGEIF(L:L,L978,$J:$J)," ")</f>
        <v> </v>
      </c>
      <c r="O978" s="83" t="str">
        <f ca="1" t="shared" si="1004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2">
        <f ca="1" t="shared" si="787"/>
        <v>6</v>
      </c>
      <c r="F979" s="67" t="str">
        <f ca="1">IF(ISBLANK(A979)," ",INDIRECT(ADDRESS(1,5+MOD(ROW()-2,COUNTA('Form Responses 1'!$1:$1)-4),,TRUE,"Form Responses 1")))</f>
        <v>Wisma [Musholla]</v>
      </c>
      <c r="G979" s="67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788"/>
        <v>Wisma</v>
      </c>
      <c r="I979" s="83" t="str">
        <f ca="1" t="shared" si="789"/>
        <v>CLEANING SERVICE</v>
      </c>
      <c r="J979" s="83" t="str">
        <f ca="1" t="array" ref="J979">IFERROR(INDEX(MASTER!B:B,MATCH(G979,MASTER!A:A,0))/100," ")</f>
        <v> </v>
      </c>
      <c r="K979" s="67">
        <f ca="1" t="shared" si="790"/>
        <v>0</v>
      </c>
      <c r="L979" s="67" t="str">
        <f ca="1" t="shared" si="791"/>
        <v>1900 - WEEK 00</v>
      </c>
      <c r="M979" s="67" t="str">
        <f ca="1" t="shared" si="792"/>
        <v>1900 - MONTH 01</v>
      </c>
      <c r="N979" s="83" t="str">
        <f ca="1" t="shared" ref="N979:O979" si="1005">IFERROR(AVERAGEIF(L:L,L979,$J:$J)," ")</f>
        <v> </v>
      </c>
      <c r="O979" s="83" t="str">
        <f ca="1" t="shared" si="1005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2">
        <f ca="1" t="shared" si="787"/>
        <v>6</v>
      </c>
      <c r="F980" s="67" t="str">
        <f ca="1">IF(ISBLANK(A980)," ",INDIRECT(ADDRESS(1,5+MOD(ROW()-2,COUNTA('Form Responses 1'!$1:$1)-4),,TRUE,"Form Responses 1")))</f>
        <v>Wisma [Toilet Pria / Wanita]</v>
      </c>
      <c r="G980" s="67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788"/>
        <v>Wisma</v>
      </c>
      <c r="I980" s="83" t="str">
        <f ca="1" t="shared" si="789"/>
        <v>CLEANING SERVICE</v>
      </c>
      <c r="J980" s="83" t="str">
        <f ca="1" t="array" ref="J980">IFERROR(INDEX(MASTER!B:B,MATCH(G980,MASTER!A:A,0))/100," ")</f>
        <v> </v>
      </c>
      <c r="K980" s="67">
        <f ca="1" t="shared" si="790"/>
        <v>0</v>
      </c>
      <c r="L980" s="67" t="str">
        <f ca="1" t="shared" si="791"/>
        <v>1900 - WEEK 00</v>
      </c>
      <c r="M980" s="67" t="str">
        <f ca="1" t="shared" si="792"/>
        <v>1900 - MONTH 01</v>
      </c>
      <c r="N980" s="83" t="str">
        <f ca="1" t="shared" ref="N980:O980" si="1006">IFERROR(AVERAGEIF(L:L,L980,$J:$J)," ")</f>
        <v> </v>
      </c>
      <c r="O980" s="83" t="str">
        <f ca="1" t="shared" si="1006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2">
        <f ca="1" t="shared" si="787"/>
        <v>6</v>
      </c>
      <c r="F981" s="67" t="str">
        <f ca="1">IF(ISBLANK(A981)," ",INDIRECT(ADDRESS(1,5+MOD(ROW()-2,COUNTA('Form Responses 1'!$1:$1)-4),,TRUE,"Form Responses 1")))</f>
        <v>Halaman Wisma [Taman ]</v>
      </c>
      <c r="G981" s="67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788"/>
        <v>Halaman Wisma</v>
      </c>
      <c r="I981" s="83" t="str">
        <f ca="1" t="shared" si="789"/>
        <v>CLEANING SERVICE</v>
      </c>
      <c r="J981" s="83" t="str">
        <f ca="1" t="array" ref="J981">IFERROR(INDEX(MASTER!B:B,MATCH(G981,MASTER!A:A,0))/100," ")</f>
        <v> </v>
      </c>
      <c r="K981" s="67">
        <f ca="1" t="shared" si="790"/>
        <v>0</v>
      </c>
      <c r="L981" s="67" t="str">
        <f ca="1" t="shared" si="791"/>
        <v>1900 - WEEK 00</v>
      </c>
      <c r="M981" s="67" t="str">
        <f ca="1" t="shared" si="792"/>
        <v>1900 - MONTH 01</v>
      </c>
      <c r="N981" s="83" t="str">
        <f ca="1" t="shared" ref="N981:O981" si="1007">IFERROR(AVERAGEIF(L:L,L981,$J:$J)," ")</f>
        <v> </v>
      </c>
      <c r="O981" s="83" t="str">
        <f ca="1" t="shared" si="1007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2">
        <f ca="1" t="shared" si="787"/>
        <v>6</v>
      </c>
      <c r="F982" s="67" t="str">
        <f ca="1">IF(ISBLANK(A982)," ",INDIRECT(ADDRESS(1,5+MOD(ROW()-2,COUNTA('Form Responses 1'!$1:$1)-4),,TRUE,"Form Responses 1")))</f>
        <v>Halaman Wisma [Pos Satpam]</v>
      </c>
      <c r="G982" s="67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788"/>
        <v>Halaman Wisma</v>
      </c>
      <c r="I982" s="83" t="str">
        <f ca="1" t="shared" si="789"/>
        <v>CLEANING SERVICE</v>
      </c>
      <c r="J982" s="83" t="str">
        <f ca="1" t="array" ref="J982">IFERROR(INDEX(MASTER!B:B,MATCH(G982,MASTER!A:A,0))/100," ")</f>
        <v> </v>
      </c>
      <c r="K982" s="67">
        <f ca="1" t="shared" si="790"/>
        <v>0</v>
      </c>
      <c r="L982" s="67" t="str">
        <f ca="1" t="shared" si="791"/>
        <v>1900 - WEEK 00</v>
      </c>
      <c r="M982" s="67" t="str">
        <f ca="1" t="shared" si="792"/>
        <v>1900 - MONTH 01</v>
      </c>
      <c r="N982" s="83" t="str">
        <f ca="1" t="shared" ref="N982:O982" si="1008">IFERROR(AVERAGEIF(L:L,L982,$J:$J)," ")</f>
        <v> </v>
      </c>
      <c r="O982" s="83" t="str">
        <f ca="1" t="shared" si="1008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2">
        <f ca="1" t="shared" si="787"/>
        <v>6</v>
      </c>
      <c r="F983" s="67" t="str">
        <f ca="1">IF(ISBLANK(A983)," ",INDIRECT(ADDRESS(1,5+MOD(ROW()-2,COUNTA('Form Responses 1'!$1:$1)-4),,TRUE,"Form Responses 1")))</f>
        <v>Halaman Wisma [Halaman Utama Depan]</v>
      </c>
      <c r="G983" s="67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788"/>
        <v>Halaman Wisma</v>
      </c>
      <c r="I983" s="83" t="str">
        <f ca="1" t="shared" si="789"/>
        <v>CLEANING SERVICE</v>
      </c>
      <c r="J983" s="83" t="str">
        <f ca="1" t="array" ref="J983">IFERROR(INDEX(MASTER!B:B,MATCH(G983,MASTER!A:A,0))/100," ")</f>
        <v> </v>
      </c>
      <c r="K983" s="67">
        <f ca="1" t="shared" si="790"/>
        <v>0</v>
      </c>
      <c r="L983" s="67" t="str">
        <f ca="1" t="shared" si="791"/>
        <v>1900 - WEEK 00</v>
      </c>
      <c r="M983" s="67" t="str">
        <f ca="1" t="shared" si="792"/>
        <v>1900 - MONTH 01</v>
      </c>
      <c r="N983" s="83" t="str">
        <f ca="1" t="shared" ref="N983:O983" si="1009">IFERROR(AVERAGEIF(L:L,L983,$J:$J)," ")</f>
        <v> </v>
      </c>
      <c r="O983" s="83" t="str">
        <f ca="1" t="shared" si="1009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2">
        <f ca="1" t="shared" si="787"/>
        <v>6</v>
      </c>
      <c r="F984" s="67" t="str">
        <f ca="1">IF(ISBLANK(A984)," ",INDIRECT(ADDRESS(1,5+MOD(ROW()-2,COUNTA('Form Responses 1'!$1:$1)-4),,TRUE,"Form Responses 1")))</f>
        <v>Halaman Wisma [Halaman Samping Dan Belakang]</v>
      </c>
      <c r="G984" s="67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788"/>
        <v>Halaman Wisma</v>
      </c>
      <c r="I984" s="83" t="str">
        <f ca="1" t="shared" si="789"/>
        <v>CLEANING SERVICE</v>
      </c>
      <c r="J984" s="83" t="str">
        <f ca="1" t="array" ref="J984">IFERROR(INDEX(MASTER!B:B,MATCH(G984,MASTER!A:A,0))/100," ")</f>
        <v> </v>
      </c>
      <c r="K984" s="67">
        <f ca="1" t="shared" si="790"/>
        <v>0</v>
      </c>
      <c r="L984" s="67" t="str">
        <f ca="1" t="shared" si="791"/>
        <v>1900 - WEEK 00</v>
      </c>
      <c r="M984" s="67" t="str">
        <f ca="1" t="shared" si="792"/>
        <v>1900 - MONTH 01</v>
      </c>
      <c r="N984" s="83" t="str">
        <f ca="1" t="shared" ref="N984:O984" si="1010">IFERROR(AVERAGEIF(L:L,L984,$J:$J)," ")</f>
        <v> </v>
      </c>
      <c r="O984" s="83" t="str">
        <f ca="1" t="shared" si="1010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2">
        <f ca="1" t="shared" si="787"/>
        <v>6</v>
      </c>
      <c r="F985" s="67" t="str">
        <f ca="1">IF(ISBLANK(A985)," ",INDIRECT(ADDRESS(1,5+MOD(ROW()-2,COUNTA('Form Responses 1'!$1:$1)-4),,TRUE,"Form Responses 1")))</f>
        <v>Halaman Wisma [Tps]</v>
      </c>
      <c r="G985" s="67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788"/>
        <v>Halaman Wisma</v>
      </c>
      <c r="I985" s="83" t="str">
        <f ca="1" t="shared" si="789"/>
        <v>CLEANING SERVICE</v>
      </c>
      <c r="J985" s="83" t="str">
        <f ca="1" t="array" ref="J985">IFERROR(INDEX(MASTER!B:B,MATCH(G985,MASTER!A:A,0))/100," ")</f>
        <v> </v>
      </c>
      <c r="K985" s="67">
        <f ca="1" t="shared" si="790"/>
        <v>0</v>
      </c>
      <c r="L985" s="67" t="str">
        <f ca="1" t="shared" si="791"/>
        <v>1900 - WEEK 00</v>
      </c>
      <c r="M985" s="67" t="str">
        <f ca="1" t="shared" si="792"/>
        <v>1900 - MONTH 01</v>
      </c>
      <c r="N985" s="83" t="str">
        <f ca="1" t="shared" ref="N985:O985" si="1011">IFERROR(AVERAGEIF(L:L,L985,$J:$J)," ")</f>
        <v> </v>
      </c>
      <c r="O985" s="83" t="str">
        <f ca="1" t="shared" si="1011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2">
        <f ca="1" t="shared" si="787"/>
        <v>6</v>
      </c>
      <c r="F986" s="67" t="str">
        <f ca="1">IF(ISBLANK(A986)," ",INDIRECT(ADDRESS(1,5+MOD(ROW()-2,COUNTA('Form Responses 1'!$1:$1)-4),,TRUE,"Form Responses 1")))</f>
        <v>Security [Security Functions]</v>
      </c>
      <c r="G986" s="67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788"/>
        <v>Security</v>
      </c>
      <c r="I986" s="83" t="str">
        <f ca="1" t="shared" si="789"/>
        <v>SECURITY SERVICE</v>
      </c>
      <c r="J986" s="83" t="str">
        <f ca="1" t="array" ref="J986">IFERROR(INDEX(MASTER!B:B,MATCH(G986,MASTER!A:A,0))/100," ")</f>
        <v> </v>
      </c>
      <c r="K986" s="67">
        <f ca="1" t="shared" si="790"/>
        <v>0</v>
      </c>
      <c r="L986" s="67" t="str">
        <f ca="1" t="shared" si="791"/>
        <v>1900 - WEEK 00</v>
      </c>
      <c r="M986" s="67" t="str">
        <f ca="1" t="shared" si="792"/>
        <v>1900 - MONTH 01</v>
      </c>
      <c r="N986" s="83" t="str">
        <f ca="1" t="shared" ref="N986:O986" si="1012">IFERROR(AVERAGEIF(L:L,L986,$J:$J)," ")</f>
        <v> </v>
      </c>
      <c r="O986" s="83" t="str">
        <f ca="1" t="shared" si="1012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2">
        <f ca="1" t="shared" si="787"/>
        <v>6</v>
      </c>
      <c r="F987" s="67" t="str">
        <f ca="1">IF(ISBLANK(A987)," ",INDIRECT(ADDRESS(1,5+MOD(ROW()-2,COUNTA('Form Responses 1'!$1:$1)-4),,TRUE,"Form Responses 1")))</f>
        <v>Lantai 1 [Pantry ]</v>
      </c>
      <c r="G987" s="67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788"/>
        <v>Lantai 1</v>
      </c>
      <c r="I987" s="83" t="str">
        <f ca="1" t="shared" si="789"/>
        <v>CLEANING SERVICE</v>
      </c>
      <c r="J987" s="83" t="str">
        <f ca="1" t="array" ref="J987">IFERROR(INDEX(MASTER!B:B,MATCH(G987,MASTER!A:A,0))/100," ")</f>
        <v> </v>
      </c>
      <c r="K987" s="67">
        <f ca="1" t="shared" si="790"/>
        <v>0</v>
      </c>
      <c r="L987" s="67" t="str">
        <f ca="1" t="shared" si="791"/>
        <v>1900 - WEEK 00</v>
      </c>
      <c r="M987" s="67" t="str">
        <f ca="1" t="shared" si="792"/>
        <v>1900 - MONTH 01</v>
      </c>
      <c r="N987" s="83" t="str">
        <f ca="1" t="shared" ref="N987:O987" si="1013">IFERROR(AVERAGEIF(L:L,L987,$J:$J)," ")</f>
        <v> </v>
      </c>
      <c r="O987" s="83" t="str">
        <f ca="1" t="shared" si="1013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2">
        <f ca="1" t="shared" si="787"/>
        <v>6</v>
      </c>
      <c r="F988" s="67" t="str">
        <f ca="1">IF(ISBLANK(A988)," ",INDIRECT(ADDRESS(1,5+MOD(ROW()-2,COUNTA('Form Responses 1'!$1:$1)-4),,TRUE,"Form Responses 1")))</f>
        <v>Lantai 1 [Kamar Depan]</v>
      </c>
      <c r="G988" s="67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788"/>
        <v>Lantai 1</v>
      </c>
      <c r="I988" s="83" t="str">
        <f ca="1" t="shared" si="789"/>
        <v>CLEANING SERVICE</v>
      </c>
      <c r="J988" s="83" t="str">
        <f ca="1" t="array" ref="J988">IFERROR(INDEX(MASTER!B:B,MATCH(G988,MASTER!A:A,0))/100," ")</f>
        <v> </v>
      </c>
      <c r="K988" s="67">
        <f ca="1" t="shared" si="790"/>
        <v>0</v>
      </c>
      <c r="L988" s="67" t="str">
        <f ca="1" t="shared" si="791"/>
        <v>1900 - WEEK 00</v>
      </c>
      <c r="M988" s="67" t="str">
        <f ca="1" t="shared" si="792"/>
        <v>1900 - MONTH 01</v>
      </c>
      <c r="N988" s="83" t="str">
        <f ca="1" t="shared" ref="N988:O988" si="1014">IFERROR(AVERAGEIF(L:L,L988,$J:$J)," ")</f>
        <v> </v>
      </c>
      <c r="O988" s="83" t="str">
        <f ca="1" t="shared" si="1014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2">
        <f ca="1" t="shared" si="787"/>
        <v>6</v>
      </c>
      <c r="F989" s="67" t="str">
        <f ca="1">IF(ISBLANK(A989)," ",INDIRECT(ADDRESS(1,5+MOD(ROW()-2,COUNTA('Form Responses 1'!$1:$1)-4),,TRUE,"Form Responses 1")))</f>
        <v>Lantai 1 [Kamar Belakang]</v>
      </c>
      <c r="G989" s="67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788"/>
        <v>Lantai 1</v>
      </c>
      <c r="I989" s="83" t="str">
        <f ca="1" t="shared" si="789"/>
        <v>CLEANING SERVICE</v>
      </c>
      <c r="J989" s="83" t="str">
        <f ca="1" t="array" ref="J989">IFERROR(INDEX(MASTER!B:B,MATCH(G989,MASTER!A:A,0))/100," ")</f>
        <v> </v>
      </c>
      <c r="K989" s="67">
        <f ca="1" t="shared" si="790"/>
        <v>0</v>
      </c>
      <c r="L989" s="67" t="str">
        <f ca="1" t="shared" si="791"/>
        <v>1900 - WEEK 00</v>
      </c>
      <c r="M989" s="67" t="str">
        <f ca="1" t="shared" si="792"/>
        <v>1900 - MONTH 01</v>
      </c>
      <c r="N989" s="83" t="str">
        <f ca="1" t="shared" ref="N989:O989" si="1015">IFERROR(AVERAGEIF(L:L,L989,$J:$J)," ")</f>
        <v> </v>
      </c>
      <c r="O989" s="83" t="str">
        <f ca="1" t="shared" si="1015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2">
        <f ca="1" t="shared" si="787"/>
        <v>6</v>
      </c>
      <c r="F990" s="67" t="str">
        <f ca="1">IF(ISBLANK(A990)," ",INDIRECT(ADDRESS(1,5+MOD(ROW()-2,COUNTA('Form Responses 1'!$1:$1)-4),,TRUE,"Form Responses 1")))</f>
        <v>Lantai 1 [Ruang Tamu]</v>
      </c>
      <c r="G990" s="67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788"/>
        <v>Lantai 1</v>
      </c>
      <c r="I990" s="83" t="str">
        <f ca="1" t="shared" si="789"/>
        <v>CLEANING SERVICE</v>
      </c>
      <c r="J990" s="83" t="str">
        <f ca="1" t="array" ref="J990">IFERROR(INDEX(MASTER!B:B,MATCH(G990,MASTER!A:A,0))/100," ")</f>
        <v> </v>
      </c>
      <c r="K990" s="67">
        <f ca="1" t="shared" si="790"/>
        <v>0</v>
      </c>
      <c r="L990" s="67" t="str">
        <f ca="1" t="shared" si="791"/>
        <v>1900 - WEEK 00</v>
      </c>
      <c r="M990" s="67" t="str">
        <f ca="1" t="shared" si="792"/>
        <v>1900 - MONTH 01</v>
      </c>
      <c r="N990" s="83" t="str">
        <f ca="1" t="shared" ref="N990:O990" si="1016">IFERROR(AVERAGEIF(L:L,L990,$J:$J)," ")</f>
        <v> </v>
      </c>
      <c r="O990" s="83" t="str">
        <f ca="1" t="shared" si="1016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2">
        <f ca="1" t="shared" si="787"/>
        <v>6</v>
      </c>
      <c r="F991" s="67" t="str">
        <f ca="1">IF(ISBLANK(A991)," ",INDIRECT(ADDRESS(1,5+MOD(ROW()-2,COUNTA('Form Responses 1'!$1:$1)-4),,TRUE,"Form Responses 1")))</f>
        <v>Lantai 1 [Toilet Pria / Wanita]</v>
      </c>
      <c r="G991" s="67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788"/>
        <v>Lantai 1</v>
      </c>
      <c r="I991" s="83" t="str">
        <f ca="1" t="shared" si="789"/>
        <v>CLEANING SERVICE</v>
      </c>
      <c r="J991" s="83" t="str">
        <f ca="1" t="array" ref="J991">IFERROR(INDEX(MASTER!B:B,MATCH(G991,MASTER!A:A,0))/100," ")</f>
        <v> </v>
      </c>
      <c r="K991" s="67">
        <f ca="1" t="shared" si="790"/>
        <v>0</v>
      </c>
      <c r="L991" s="67" t="str">
        <f ca="1" t="shared" si="791"/>
        <v>1900 - WEEK 00</v>
      </c>
      <c r="M991" s="67" t="str">
        <f ca="1" t="shared" si="792"/>
        <v>1900 - MONTH 01</v>
      </c>
      <c r="N991" s="83" t="str">
        <f ca="1" t="shared" ref="N991:O991" si="1017">IFERROR(AVERAGEIF(L:L,L991,$J:$J)," ")</f>
        <v> </v>
      </c>
      <c r="O991" s="83" t="str">
        <f ca="1" t="shared" si="1017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2">
        <f ca="1" t="shared" si="787"/>
        <v>6</v>
      </c>
      <c r="F992" s="67" t="str">
        <f ca="1">IF(ISBLANK(A992)," ",INDIRECT(ADDRESS(1,5+MOD(ROW()-2,COUNTA('Form Responses 1'!$1:$1)-4),,TRUE,"Form Responses 1")))</f>
        <v>Halaman [Taman ]</v>
      </c>
      <c r="G992" s="67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788"/>
        <v>Halaman</v>
      </c>
      <c r="I992" s="83" t="str">
        <f ca="1" t="shared" si="789"/>
        <v>CLEANING SERVICE</v>
      </c>
      <c r="J992" s="83" t="str">
        <f ca="1" t="array" ref="J992">IFERROR(INDEX(MASTER!B:B,MATCH(G992,MASTER!A:A,0))/100," ")</f>
        <v> </v>
      </c>
      <c r="K992" s="67">
        <f ca="1" t="shared" si="790"/>
        <v>0</v>
      </c>
      <c r="L992" s="67" t="str">
        <f ca="1" t="shared" si="791"/>
        <v>1900 - WEEK 00</v>
      </c>
      <c r="M992" s="67" t="str">
        <f ca="1" t="shared" si="792"/>
        <v>1900 - MONTH 01</v>
      </c>
      <c r="N992" s="83" t="str">
        <f ca="1" t="shared" ref="N992:O992" si="1018">IFERROR(AVERAGEIF(L:L,L992,$J:$J)," ")</f>
        <v> </v>
      </c>
      <c r="O992" s="83" t="str">
        <f ca="1" t="shared" si="1018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2">
        <f ca="1" t="shared" si="787"/>
        <v>6</v>
      </c>
      <c r="F993" s="67" t="str">
        <f ca="1">IF(ISBLANK(A993)," ",INDIRECT(ADDRESS(1,5+MOD(ROW()-2,COUNTA('Form Responses 1'!$1:$1)-4),,TRUE,"Form Responses 1")))</f>
        <v>Halaman [Halaman Utama Depan]</v>
      </c>
      <c r="G993" s="67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788"/>
        <v>Halaman</v>
      </c>
      <c r="I993" s="83" t="str">
        <f ca="1" t="shared" si="789"/>
        <v>CLEANING SERVICE</v>
      </c>
      <c r="J993" s="83" t="str">
        <f ca="1" t="array" ref="J993">IFERROR(INDEX(MASTER!B:B,MATCH(G993,MASTER!A:A,0))/100," ")</f>
        <v> </v>
      </c>
      <c r="K993" s="67">
        <f ca="1" t="shared" si="790"/>
        <v>0</v>
      </c>
      <c r="L993" s="67" t="str">
        <f ca="1" t="shared" si="791"/>
        <v>1900 - WEEK 00</v>
      </c>
      <c r="M993" s="67" t="str">
        <f ca="1" t="shared" si="792"/>
        <v>1900 - MONTH 01</v>
      </c>
      <c r="N993" s="83" t="str">
        <f ca="1" t="shared" ref="N993:O993" si="1019">IFERROR(AVERAGEIF(L:L,L993,$J:$J)," ")</f>
        <v> </v>
      </c>
      <c r="O993" s="83" t="str">
        <f ca="1" t="shared" si="1019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2">
        <f ca="1" t="shared" si="787"/>
        <v>6</v>
      </c>
      <c r="F994" s="67" t="str">
        <f ca="1">IF(ISBLANK(A994)," ",INDIRECT(ADDRESS(1,5+MOD(ROW()-2,COUNTA('Form Responses 1'!$1:$1)-4),,TRUE,"Form Responses 1")))</f>
        <v>Halaman [Halaman Samping Dan Belakang]</v>
      </c>
      <c r="G994" s="67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788"/>
        <v>Halaman</v>
      </c>
      <c r="I994" s="83" t="str">
        <f ca="1" t="shared" si="789"/>
        <v>CLEANING SERVICE</v>
      </c>
      <c r="J994" s="83" t="str">
        <f ca="1" t="array" ref="J994">IFERROR(INDEX(MASTER!B:B,MATCH(G994,MASTER!A:A,0))/100," ")</f>
        <v> </v>
      </c>
      <c r="K994" s="67">
        <f ca="1" t="shared" si="790"/>
        <v>0</v>
      </c>
      <c r="L994" s="67" t="str">
        <f ca="1" t="shared" si="791"/>
        <v>1900 - WEEK 00</v>
      </c>
      <c r="M994" s="67" t="str">
        <f ca="1" t="shared" si="792"/>
        <v>1900 - MONTH 01</v>
      </c>
      <c r="N994" s="83" t="str">
        <f ca="1" t="shared" ref="N994:O994" si="1020">IFERROR(AVERAGEIF(L:L,L994,$J:$J)," ")</f>
        <v> </v>
      </c>
      <c r="O994" s="83" t="str">
        <f ca="1" t="shared" si="1020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2">
        <f ca="1" t="shared" si="787"/>
        <v>6</v>
      </c>
      <c r="F995" s="67" t="str">
        <f ca="1">IF(ISBLANK(A995)," ",INDIRECT(ADDRESS(1,5+MOD(ROW()-2,COUNTA('Form Responses 1'!$1:$1)-4),,TRUE,"Form Responses 1")))</f>
        <v>Halaman [Tps]</v>
      </c>
      <c r="G995" s="67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788"/>
        <v>Halaman</v>
      </c>
      <c r="I995" s="83" t="str">
        <f ca="1" t="shared" si="789"/>
        <v>CLEANING SERVICE</v>
      </c>
      <c r="J995" s="83" t="str">
        <f ca="1" t="array" ref="J995">IFERROR(INDEX(MASTER!B:B,MATCH(G995,MASTER!A:A,0))/100," ")</f>
        <v> </v>
      </c>
      <c r="K995" s="67">
        <f ca="1" t="shared" si="790"/>
        <v>0</v>
      </c>
      <c r="L995" s="67" t="str">
        <f ca="1" t="shared" si="791"/>
        <v>1900 - WEEK 00</v>
      </c>
      <c r="M995" s="67" t="str">
        <f ca="1" t="shared" si="792"/>
        <v>1900 - MONTH 01</v>
      </c>
      <c r="N995" s="83" t="str">
        <f ca="1" t="shared" ref="N995:O995" si="1021">IFERROR(AVERAGEIF(L:L,L995,$J:$J)," ")</f>
        <v> </v>
      </c>
      <c r="O995" s="83" t="str">
        <f ca="1" t="shared" si="1021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2">
        <f ca="1" t="shared" si="787"/>
        <v>6</v>
      </c>
      <c r="F996" s="67" t="str">
        <f ca="1">IF(ISBLANK(A996)," ",INDIRECT(ADDRESS(1,5+MOD(ROW()-2,COUNTA('Form Responses 1'!$1:$1)-4),,TRUE,"Form Responses 1")))</f>
        <v>Wisma [Koridor ]</v>
      </c>
      <c r="G996" s="67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788"/>
        <v>Wisma</v>
      </c>
      <c r="I996" s="83" t="str">
        <f ca="1" t="shared" si="789"/>
        <v>CLEANING SERVICE</v>
      </c>
      <c r="J996" s="83" t="str">
        <f ca="1" t="array" ref="J996">IFERROR(INDEX(MASTER!B:B,MATCH(G996,MASTER!A:A,0))/100," ")</f>
        <v> </v>
      </c>
      <c r="K996" s="67">
        <f ca="1" t="shared" si="790"/>
        <v>0</v>
      </c>
      <c r="L996" s="67" t="str">
        <f ca="1" t="shared" si="791"/>
        <v>1900 - WEEK 00</v>
      </c>
      <c r="M996" s="67" t="str">
        <f ca="1" t="shared" si="792"/>
        <v>1900 - MONTH 01</v>
      </c>
      <c r="N996" s="83" t="str">
        <f ca="1" t="shared" ref="N996:O996" si="1022">IFERROR(AVERAGEIF(L:L,L996,$J:$J)," ")</f>
        <v> </v>
      </c>
      <c r="O996" s="83" t="str">
        <f ca="1" t="shared" si="1022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2">
        <f ca="1" t="shared" si="787"/>
        <v>6</v>
      </c>
      <c r="F997" s="67" t="str">
        <f ca="1">IF(ISBLANK(A997)," ",INDIRECT(ADDRESS(1,5+MOD(ROW()-2,COUNTA('Form Responses 1'!$1:$1)-4),,TRUE,"Form Responses 1")))</f>
        <v>Wisma [Ruang Rapat/Pendopo]</v>
      </c>
      <c r="G997" s="67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788"/>
        <v>Wisma</v>
      </c>
      <c r="I997" s="83" t="str">
        <f ca="1" t="shared" si="789"/>
        <v>CLEANING SERVICE</v>
      </c>
      <c r="J997" s="83" t="str">
        <f ca="1" t="array" ref="J997">IFERROR(INDEX(MASTER!B:B,MATCH(G997,MASTER!A:A,0))/100," ")</f>
        <v> </v>
      </c>
      <c r="K997" s="67">
        <f ca="1" t="shared" si="790"/>
        <v>0</v>
      </c>
      <c r="L997" s="67" t="str">
        <f ca="1" t="shared" si="791"/>
        <v>1900 - WEEK 00</v>
      </c>
      <c r="M997" s="67" t="str">
        <f ca="1" t="shared" si="792"/>
        <v>1900 - MONTH 01</v>
      </c>
      <c r="N997" s="83" t="str">
        <f ca="1" t="shared" ref="N997:O997" si="1023">IFERROR(AVERAGEIF(L:L,L997,$J:$J)," ")</f>
        <v> </v>
      </c>
      <c r="O997" s="83" t="str">
        <f ca="1" t="shared" si="1023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2">
        <f ca="1" t="shared" si="787"/>
        <v>6</v>
      </c>
      <c r="F998" s="67" t="str">
        <f ca="1">IF(ISBLANK(A998)," ",INDIRECT(ADDRESS(1,5+MOD(ROW()-2,COUNTA('Form Responses 1'!$1:$1)-4),,TRUE,"Form Responses 1")))</f>
        <v>Wisma [Gudang]</v>
      </c>
      <c r="G998" s="67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788"/>
        <v>Wisma</v>
      </c>
      <c r="I998" s="83" t="str">
        <f ca="1" t="shared" si="789"/>
        <v>CLEANING SERVICE</v>
      </c>
      <c r="J998" s="83" t="str">
        <f ca="1" t="array" ref="J998">IFERROR(INDEX(MASTER!B:B,MATCH(G998,MASTER!A:A,0))/100," ")</f>
        <v> </v>
      </c>
      <c r="K998" s="67">
        <f ca="1" t="shared" si="790"/>
        <v>0</v>
      </c>
      <c r="L998" s="67" t="str">
        <f ca="1" t="shared" si="791"/>
        <v>1900 - WEEK 00</v>
      </c>
      <c r="M998" s="67" t="str">
        <f ca="1" t="shared" si="792"/>
        <v>1900 - MONTH 01</v>
      </c>
      <c r="N998" s="83" t="str">
        <f ca="1" t="shared" ref="N998:O998" si="1024">IFERROR(AVERAGEIF(L:L,L998,$J:$J)," ")</f>
        <v> </v>
      </c>
      <c r="O998" s="83" t="str">
        <f ca="1" t="shared" si="1024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2">
        <f ca="1" t="shared" si="787"/>
        <v>6</v>
      </c>
      <c r="F999" s="67" t="str">
        <f ca="1">IF(ISBLANK(A999)," ",INDIRECT(ADDRESS(1,5+MOD(ROW()-2,COUNTA('Form Responses 1'!$1:$1)-4),,TRUE,"Form Responses 1")))</f>
        <v>Wisma [Ruang Genset]</v>
      </c>
      <c r="G999" s="67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788"/>
        <v>Wisma</v>
      </c>
      <c r="I999" s="83" t="str">
        <f ca="1" t="shared" si="789"/>
        <v>CLEANING SERVICE</v>
      </c>
      <c r="J999" s="83" t="str">
        <f ca="1" t="array" ref="J999">IFERROR(INDEX(MASTER!B:B,MATCH(G999,MASTER!A:A,0))/100," ")</f>
        <v> </v>
      </c>
      <c r="K999" s="67">
        <f ca="1" t="shared" si="790"/>
        <v>0</v>
      </c>
      <c r="L999" s="67" t="str">
        <f ca="1" t="shared" si="791"/>
        <v>1900 - WEEK 00</v>
      </c>
      <c r="M999" s="67" t="str">
        <f ca="1" t="shared" si="792"/>
        <v>1900 - MONTH 01</v>
      </c>
      <c r="N999" s="83" t="str">
        <f ca="1" t="shared" ref="N999:O999" si="1025">IFERROR(AVERAGEIF(L:L,L999,$J:$J)," ")</f>
        <v> </v>
      </c>
      <c r="O999" s="83" t="str">
        <f ca="1" t="shared" si="1025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2">
        <f ca="1" t="shared" si="787"/>
        <v>6</v>
      </c>
      <c r="F1000" s="67" t="str">
        <f ca="1">IF(ISBLANK(A1000)," ",INDIRECT(ADDRESS(1,5+MOD(ROW()-2,COUNTA('Form Responses 1'!$1:$1)-4),,TRUE,"Form Responses 1")))</f>
        <v>Wisma [Ruang Alat Meteorologi]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788"/>
        <v>Wisma</v>
      </c>
      <c r="I1000" s="83" t="str">
        <f ca="1" t="shared" si="789"/>
        <v>CLEANING SERVICE</v>
      </c>
      <c r="J1000" s="83" t="str">
        <f ca="1" t="array" ref="J1000">IFERROR(INDEX(MASTER!B:B,MATCH(G1000,MASTER!A:A,0))/100," ")</f>
        <v> </v>
      </c>
      <c r="K1000" s="67">
        <f ca="1" t="shared" si="790"/>
        <v>0</v>
      </c>
      <c r="L1000" s="67" t="str">
        <f ca="1" t="shared" si="791"/>
        <v>1900 - WEEK 00</v>
      </c>
      <c r="M1000" s="67" t="str">
        <f ca="1" t="shared" si="792"/>
        <v>1900 - MONTH 01</v>
      </c>
      <c r="N1000" s="83" t="str">
        <f ca="1" t="shared" ref="N1000:O1000" si="1026">IFERROR(AVERAGEIF(L:L,L1000,$J:$J)," ")</f>
        <v> </v>
      </c>
      <c r="O1000" s="83" t="str">
        <f ca="1" t="shared" si="1026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4" t="s">
        <v>130</v>
      </c>
      <c r="B1" s="44" t="s">
        <v>135</v>
      </c>
    </row>
    <row r="3" customHeight="1" spans="1:29">
      <c r="A3" s="38" t="s">
        <v>136</v>
      </c>
      <c r="B3" s="68"/>
      <c r="C3" s="68"/>
      <c r="D3" s="68"/>
      <c r="E3" s="38" t="s">
        <v>123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</row>
    <row r="4" customHeight="1" spans="1:29">
      <c r="A4" s="38" t="s">
        <v>0</v>
      </c>
      <c r="B4" s="38" t="s">
        <v>1</v>
      </c>
      <c r="C4" s="38" t="s">
        <v>2</v>
      </c>
      <c r="D4" s="38" t="s">
        <v>3</v>
      </c>
      <c r="E4" s="38" t="s">
        <v>12</v>
      </c>
      <c r="F4" s="70" t="s">
        <v>11</v>
      </c>
      <c r="G4" s="70" t="s">
        <v>10</v>
      </c>
      <c r="H4" s="70" t="s">
        <v>13</v>
      </c>
      <c r="I4" s="70" t="s">
        <v>26</v>
      </c>
      <c r="J4" s="70" t="s">
        <v>25</v>
      </c>
      <c r="K4" s="70" t="s">
        <v>24</v>
      </c>
      <c r="L4" s="70" t="s">
        <v>23</v>
      </c>
      <c r="M4" s="70" t="s">
        <v>27</v>
      </c>
      <c r="N4" s="70" t="s">
        <v>7</v>
      </c>
      <c r="O4" s="70" t="s">
        <v>6</v>
      </c>
      <c r="P4" s="70" t="s">
        <v>5</v>
      </c>
      <c r="Q4" s="70" t="s">
        <v>8</v>
      </c>
      <c r="R4" s="70" t="s">
        <v>9</v>
      </c>
      <c r="S4" s="70" t="s">
        <v>4</v>
      </c>
      <c r="T4" s="70" t="s">
        <v>16</v>
      </c>
      <c r="U4" s="70" t="s">
        <v>14</v>
      </c>
      <c r="V4" s="70" t="s">
        <v>21</v>
      </c>
      <c r="W4" s="70" t="s">
        <v>20</v>
      </c>
      <c r="X4" s="70" t="s">
        <v>18</v>
      </c>
      <c r="Y4" s="70" t="s">
        <v>17</v>
      </c>
      <c r="Z4" s="70" t="s">
        <v>19</v>
      </c>
      <c r="AA4" s="70" t="s">
        <v>15</v>
      </c>
      <c r="AB4" s="70" t="s">
        <v>22</v>
      </c>
      <c r="AC4" s="39" t="s">
        <v>137</v>
      </c>
    </row>
    <row r="5" customHeight="1" spans="1:29">
      <c r="A5" s="77">
        <v>45071.3565046296</v>
      </c>
      <c r="B5" s="38" t="s">
        <v>28</v>
      </c>
      <c r="C5" s="38" t="s">
        <v>29</v>
      </c>
      <c r="D5" s="41">
        <v>44985</v>
      </c>
      <c r="E5" s="38">
        <v>0.89</v>
      </c>
      <c r="F5" s="70">
        <v>0.95</v>
      </c>
      <c r="G5" s="70">
        <v>0.89</v>
      </c>
      <c r="H5" s="70">
        <v>0.89</v>
      </c>
      <c r="I5" s="70">
        <v>0.89</v>
      </c>
      <c r="J5" s="70">
        <v>0.95</v>
      </c>
      <c r="K5" s="70">
        <v>0.89</v>
      </c>
      <c r="L5" s="70">
        <v>0.89</v>
      </c>
      <c r="M5" s="70">
        <v>0.89</v>
      </c>
      <c r="N5" s="70">
        <v>0.89</v>
      </c>
      <c r="O5" s="70">
        <v>0.95</v>
      </c>
      <c r="P5" s="70">
        <v>0.89</v>
      </c>
      <c r="Q5" s="70">
        <v>0.95</v>
      </c>
      <c r="R5" s="70">
        <v>0.89</v>
      </c>
      <c r="S5" s="70">
        <v>0.95</v>
      </c>
      <c r="T5" s="70">
        <v>0.89</v>
      </c>
      <c r="U5" s="70">
        <v>0.89</v>
      </c>
      <c r="V5" s="70">
        <v>0.95</v>
      </c>
      <c r="W5" s="70">
        <v>0.89</v>
      </c>
      <c r="X5" s="70">
        <v>0.95</v>
      </c>
      <c r="Y5" s="70">
        <v>0.89</v>
      </c>
      <c r="Z5" s="70">
        <v>0.95</v>
      </c>
      <c r="AA5" s="70">
        <v>0.95</v>
      </c>
      <c r="AB5" s="70">
        <v>0.89</v>
      </c>
      <c r="AC5" s="39">
        <v>0.9125</v>
      </c>
    </row>
    <row r="6" customHeight="1" spans="1:29">
      <c r="A6" s="78">
        <v>45071.3584606481</v>
      </c>
      <c r="B6" s="43" t="s">
        <v>28</v>
      </c>
      <c r="C6" s="43" t="s">
        <v>29</v>
      </c>
      <c r="D6" s="42">
        <v>45016</v>
      </c>
      <c r="E6" s="43">
        <v>0.89</v>
      </c>
      <c r="F6" s="76">
        <v>0.95</v>
      </c>
      <c r="G6" s="76">
        <v>0.89</v>
      </c>
      <c r="H6" s="76">
        <v>0.89</v>
      </c>
      <c r="I6" s="76">
        <v>0.89</v>
      </c>
      <c r="J6" s="76">
        <v>0.95</v>
      </c>
      <c r="K6" s="76">
        <v>0.89</v>
      </c>
      <c r="L6" s="76">
        <v>0.89</v>
      </c>
      <c r="M6" s="76">
        <v>0.89</v>
      </c>
      <c r="N6" s="76">
        <v>0.89</v>
      </c>
      <c r="O6" s="76">
        <v>0.95</v>
      </c>
      <c r="P6" s="76">
        <v>0.89</v>
      </c>
      <c r="Q6" s="76">
        <v>0.95</v>
      </c>
      <c r="R6" s="76">
        <v>0.89</v>
      </c>
      <c r="S6" s="76">
        <v>0.89</v>
      </c>
      <c r="T6" s="76">
        <v>0.89</v>
      </c>
      <c r="U6" s="76">
        <v>0.89</v>
      </c>
      <c r="V6" s="76">
        <v>0.95</v>
      </c>
      <c r="W6" s="76">
        <v>0.89</v>
      </c>
      <c r="X6" s="76">
        <v>0.95</v>
      </c>
      <c r="Y6" s="76">
        <v>0.89</v>
      </c>
      <c r="Z6" s="76">
        <v>0.95</v>
      </c>
      <c r="AA6" s="76">
        <v>0.95</v>
      </c>
      <c r="AB6" s="76">
        <v>0.89</v>
      </c>
      <c r="AC6" s="44">
        <v>0.91</v>
      </c>
    </row>
    <row r="7" customHeight="1" spans="1:11">
      <c r="A7" s="73"/>
      <c r="B7" s="79"/>
      <c r="C7" s="79"/>
      <c r="D7" s="67"/>
      <c r="E7" s="67"/>
      <c r="F7" s="67"/>
      <c r="G7" s="67"/>
      <c r="H7" s="67"/>
      <c r="I7" s="67"/>
      <c r="J7" s="67"/>
      <c r="K7" s="67"/>
    </row>
    <row r="8" customHeight="1" spans="2:11">
      <c r="B8" s="67"/>
      <c r="C8" s="67"/>
      <c r="D8" s="67"/>
      <c r="E8" s="67"/>
      <c r="F8" s="67"/>
      <c r="G8" s="67"/>
      <c r="H8" s="67"/>
      <c r="I8" s="67"/>
      <c r="J8" s="67"/>
      <c r="K8" s="67"/>
    </row>
    <row r="9" customHeight="1" spans="2:11">
      <c r="B9" s="67"/>
      <c r="C9" s="67"/>
      <c r="D9" s="67"/>
      <c r="E9" s="67"/>
      <c r="F9" s="67"/>
      <c r="G9" s="67"/>
      <c r="H9" s="67"/>
      <c r="I9" s="67"/>
      <c r="J9" s="67"/>
      <c r="K9" s="67"/>
    </row>
    <row r="10" customHeight="1" spans="2:11"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4" t="s">
        <v>130</v>
      </c>
      <c r="B1" s="44" t="s">
        <v>135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136</v>
      </c>
      <c r="B3" s="68"/>
      <c r="C3" s="38" t="s">
        <v>129</v>
      </c>
      <c r="D3" s="38"/>
      <c r="E3" s="69"/>
      <c r="F3" s="67"/>
      <c r="G3" s="67"/>
      <c r="H3" s="67"/>
      <c r="I3" s="67"/>
      <c r="J3" s="67"/>
      <c r="K3" s="67"/>
    </row>
    <row r="4" customHeight="1" spans="1:11">
      <c r="A4" s="38" t="s">
        <v>126</v>
      </c>
      <c r="B4" s="38" t="s">
        <v>123</v>
      </c>
      <c r="C4" s="38" t="s">
        <v>71</v>
      </c>
      <c r="D4" s="70" t="s">
        <v>81</v>
      </c>
      <c r="E4" s="39" t="s">
        <v>137</v>
      </c>
      <c r="F4" s="67"/>
      <c r="G4" s="67"/>
      <c r="H4" s="67"/>
      <c r="I4" s="67"/>
      <c r="J4" s="67"/>
      <c r="K4" s="67"/>
    </row>
    <row r="5" customHeight="1" spans="1:11">
      <c r="A5" s="38" t="s">
        <v>138</v>
      </c>
      <c r="B5" s="38" t="s">
        <v>12</v>
      </c>
      <c r="C5" s="38">
        <v>0.89</v>
      </c>
      <c r="D5" s="70">
        <v>0.89</v>
      </c>
      <c r="E5" s="39">
        <v>0.89</v>
      </c>
      <c r="F5" s="67"/>
      <c r="G5" s="67"/>
      <c r="H5" s="67"/>
      <c r="I5" s="67"/>
      <c r="J5" s="67"/>
      <c r="K5" s="67"/>
    </row>
    <row r="6" customHeight="1" spans="1:11">
      <c r="A6" s="71"/>
      <c r="B6" s="72" t="s">
        <v>11</v>
      </c>
      <c r="C6" s="73">
        <v>0.95</v>
      </c>
      <c r="D6">
        <v>0.95</v>
      </c>
      <c r="E6" s="74">
        <v>0.95</v>
      </c>
      <c r="F6" s="67"/>
      <c r="G6" s="67"/>
      <c r="H6" s="67"/>
      <c r="I6" s="67"/>
      <c r="J6" s="67"/>
      <c r="K6" s="67"/>
    </row>
    <row r="7" customHeight="1" spans="1:11">
      <c r="A7" s="71"/>
      <c r="B7" s="72" t="s">
        <v>10</v>
      </c>
      <c r="C7" s="73">
        <v>0.89</v>
      </c>
      <c r="D7">
        <v>0.89</v>
      </c>
      <c r="E7" s="74">
        <v>0.89</v>
      </c>
      <c r="F7" s="67"/>
      <c r="G7" s="67"/>
      <c r="H7" s="67"/>
      <c r="I7" s="67"/>
      <c r="J7" s="67"/>
      <c r="K7" s="67"/>
    </row>
    <row r="8" customHeight="1" spans="1:11">
      <c r="A8" s="71"/>
      <c r="B8" s="72" t="s">
        <v>13</v>
      </c>
      <c r="C8" s="73">
        <v>0.89</v>
      </c>
      <c r="D8">
        <v>0.89</v>
      </c>
      <c r="E8" s="74">
        <v>0.89</v>
      </c>
      <c r="F8" s="67"/>
      <c r="G8" s="67"/>
      <c r="H8" s="67"/>
      <c r="I8" s="67"/>
      <c r="J8" s="67"/>
      <c r="K8" s="67"/>
    </row>
    <row r="9" customHeight="1" spans="1:11">
      <c r="A9" s="71"/>
      <c r="B9" s="72" t="s">
        <v>26</v>
      </c>
      <c r="C9" s="73">
        <v>0.89</v>
      </c>
      <c r="D9">
        <v>0.89</v>
      </c>
      <c r="E9" s="74">
        <v>0.89</v>
      </c>
      <c r="F9" s="67"/>
      <c r="G9" s="67"/>
      <c r="H9" s="67"/>
      <c r="I9" s="67"/>
      <c r="J9" s="67"/>
      <c r="K9" s="67"/>
    </row>
    <row r="10" customHeight="1" spans="1:11">
      <c r="A10" s="71"/>
      <c r="B10" s="72" t="s">
        <v>25</v>
      </c>
      <c r="C10" s="73">
        <v>0.95</v>
      </c>
      <c r="D10">
        <v>0.95</v>
      </c>
      <c r="E10" s="74">
        <v>0.95</v>
      </c>
      <c r="F10" s="67"/>
      <c r="G10" s="67"/>
      <c r="H10" s="67"/>
      <c r="I10" s="67"/>
      <c r="J10" s="67"/>
      <c r="K10" s="67"/>
    </row>
    <row r="11" customHeight="1" spans="1:11">
      <c r="A11" s="71"/>
      <c r="B11" s="72" t="s">
        <v>24</v>
      </c>
      <c r="C11" s="73">
        <v>0.89</v>
      </c>
      <c r="D11">
        <v>0.89</v>
      </c>
      <c r="E11" s="74">
        <v>0.89</v>
      </c>
      <c r="F11" s="67"/>
      <c r="G11" s="67"/>
      <c r="H11" s="67"/>
      <c r="I11" s="67"/>
      <c r="J11" s="67"/>
      <c r="K11" s="67"/>
    </row>
    <row r="12" customHeight="1" spans="1:11">
      <c r="A12" s="71"/>
      <c r="B12" s="72" t="s">
        <v>23</v>
      </c>
      <c r="C12" s="73">
        <v>0.89</v>
      </c>
      <c r="D12">
        <v>0.89</v>
      </c>
      <c r="E12" s="74">
        <v>0.89</v>
      </c>
      <c r="F12" s="67"/>
      <c r="G12" s="67"/>
      <c r="H12" s="67"/>
      <c r="I12" s="67"/>
      <c r="J12" s="67"/>
      <c r="K12" s="67"/>
    </row>
    <row r="13" customHeight="1" spans="1:11">
      <c r="A13" s="71"/>
      <c r="B13" s="72" t="s">
        <v>27</v>
      </c>
      <c r="C13" s="73">
        <v>0.89</v>
      </c>
      <c r="D13">
        <v>0.89</v>
      </c>
      <c r="E13" s="74">
        <v>0.89</v>
      </c>
      <c r="F13" s="67"/>
      <c r="G13" s="67"/>
      <c r="H13" s="67"/>
      <c r="I13" s="67"/>
      <c r="J13" s="67"/>
      <c r="K13" s="67"/>
    </row>
    <row r="14" customHeight="1" spans="1:11">
      <c r="A14" s="71"/>
      <c r="B14" s="72" t="s">
        <v>7</v>
      </c>
      <c r="C14" s="73">
        <v>0.89</v>
      </c>
      <c r="D14">
        <v>0.89</v>
      </c>
      <c r="E14" s="74">
        <v>0.89</v>
      </c>
      <c r="F14" s="67"/>
      <c r="G14" s="67"/>
      <c r="H14" s="67"/>
      <c r="I14" s="67"/>
      <c r="J14" s="67"/>
      <c r="K14" s="67"/>
    </row>
    <row r="15" customHeight="1" spans="1:11">
      <c r="A15" s="71"/>
      <c r="B15" s="72" t="s">
        <v>6</v>
      </c>
      <c r="C15" s="73">
        <v>0.95</v>
      </c>
      <c r="D15">
        <v>0.95</v>
      </c>
      <c r="E15" s="74">
        <v>0.95</v>
      </c>
      <c r="F15" s="67"/>
      <c r="G15" s="67"/>
      <c r="H15" s="67"/>
      <c r="I15" s="67"/>
      <c r="J15" s="67"/>
      <c r="K15" s="67"/>
    </row>
    <row r="16" customHeight="1" spans="1:11">
      <c r="A16" s="71"/>
      <c r="B16" s="72" t="s">
        <v>5</v>
      </c>
      <c r="C16" s="73">
        <v>0.89</v>
      </c>
      <c r="D16">
        <v>0.89</v>
      </c>
      <c r="E16" s="74">
        <v>0.89</v>
      </c>
      <c r="F16" s="67"/>
      <c r="G16" s="67"/>
      <c r="H16" s="67"/>
      <c r="I16" s="67"/>
      <c r="J16" s="67"/>
      <c r="K16" s="67"/>
    </row>
    <row r="17" customHeight="1" spans="1:11">
      <c r="A17" s="71"/>
      <c r="B17" s="72" t="s">
        <v>8</v>
      </c>
      <c r="C17" s="73">
        <v>0.95</v>
      </c>
      <c r="D17">
        <v>0.95</v>
      </c>
      <c r="E17" s="74">
        <v>0.95</v>
      </c>
      <c r="F17" s="67"/>
      <c r="G17" s="67"/>
      <c r="H17" s="67"/>
      <c r="I17" s="67"/>
      <c r="J17" s="67"/>
      <c r="K17" s="67"/>
    </row>
    <row r="18" customHeight="1" spans="1:11">
      <c r="A18" s="71"/>
      <c r="B18" s="72" t="s">
        <v>9</v>
      </c>
      <c r="C18" s="73">
        <v>0.89</v>
      </c>
      <c r="D18">
        <v>0.89</v>
      </c>
      <c r="E18" s="74">
        <v>0.89</v>
      </c>
      <c r="F18" s="67"/>
      <c r="G18" s="67"/>
      <c r="H18" s="67"/>
      <c r="I18" s="67"/>
      <c r="J18" s="67"/>
      <c r="K18" s="67"/>
    </row>
    <row r="19" customHeight="1" spans="1:11">
      <c r="A19" s="71"/>
      <c r="B19" s="72" t="s">
        <v>16</v>
      </c>
      <c r="C19" s="73">
        <v>0.89</v>
      </c>
      <c r="D19">
        <v>0.89</v>
      </c>
      <c r="E19" s="74">
        <v>0.89</v>
      </c>
      <c r="F19" s="67"/>
      <c r="G19" s="67"/>
      <c r="H19" s="67"/>
      <c r="I19" s="67"/>
      <c r="J19" s="67"/>
      <c r="K19" s="67"/>
    </row>
    <row r="20" customHeight="1" spans="1:11">
      <c r="A20" s="71"/>
      <c r="B20" s="72" t="s">
        <v>14</v>
      </c>
      <c r="C20" s="73">
        <v>0.89</v>
      </c>
      <c r="D20">
        <v>0.89</v>
      </c>
      <c r="E20" s="74">
        <v>0.89</v>
      </c>
      <c r="F20" s="67"/>
      <c r="G20" s="67"/>
      <c r="H20" s="67"/>
      <c r="I20" s="67"/>
      <c r="J20" s="67"/>
      <c r="K20" s="67"/>
    </row>
    <row r="21" customHeight="1" spans="1:11">
      <c r="A21" s="71"/>
      <c r="B21" s="72" t="s">
        <v>21</v>
      </c>
      <c r="C21" s="73">
        <v>0.95</v>
      </c>
      <c r="D21">
        <v>0.95</v>
      </c>
      <c r="E21" s="74">
        <v>0.95</v>
      </c>
      <c r="F21" s="67"/>
      <c r="G21" s="67"/>
      <c r="H21" s="67"/>
      <c r="I21" s="67"/>
      <c r="J21" s="67"/>
      <c r="K21" s="67"/>
    </row>
    <row r="22" customHeight="1" spans="1:11">
      <c r="A22" s="71"/>
      <c r="B22" s="72" t="s">
        <v>20</v>
      </c>
      <c r="C22" s="73">
        <v>0.89</v>
      </c>
      <c r="D22">
        <v>0.89</v>
      </c>
      <c r="E22" s="74">
        <v>0.89</v>
      </c>
      <c r="F22" s="67"/>
      <c r="G22" s="67"/>
      <c r="H22" s="67"/>
      <c r="I22" s="67"/>
      <c r="J22" s="67"/>
      <c r="K22" s="67"/>
    </row>
    <row r="23" customHeight="1" spans="1:11">
      <c r="A23" s="71"/>
      <c r="B23" s="72" t="s">
        <v>18</v>
      </c>
      <c r="C23" s="73">
        <v>0.95</v>
      </c>
      <c r="D23">
        <v>0.95</v>
      </c>
      <c r="E23" s="74">
        <v>0.95</v>
      </c>
      <c r="F23" s="67"/>
      <c r="G23" s="67"/>
      <c r="H23" s="67"/>
      <c r="I23" s="67"/>
      <c r="J23" s="67"/>
      <c r="K23" s="67"/>
    </row>
    <row r="24" customHeight="1" spans="1:11">
      <c r="A24" s="71"/>
      <c r="B24" s="72" t="s">
        <v>17</v>
      </c>
      <c r="C24" s="73">
        <v>0.89</v>
      </c>
      <c r="D24">
        <v>0.89</v>
      </c>
      <c r="E24" s="74">
        <v>0.89</v>
      </c>
      <c r="F24" s="67"/>
      <c r="G24" s="67"/>
      <c r="H24" s="67"/>
      <c r="I24" s="67"/>
      <c r="J24" s="67"/>
      <c r="K24" s="67"/>
    </row>
    <row r="25" customHeight="1" spans="1:11">
      <c r="A25" s="71"/>
      <c r="B25" s="72" t="s">
        <v>19</v>
      </c>
      <c r="C25" s="73">
        <v>0.95</v>
      </c>
      <c r="D25">
        <v>0.95</v>
      </c>
      <c r="E25" s="74">
        <v>0.95</v>
      </c>
      <c r="F25" s="67"/>
      <c r="G25" s="67"/>
      <c r="H25" s="67"/>
      <c r="I25" s="67"/>
      <c r="J25" s="67"/>
      <c r="K25" s="67"/>
    </row>
    <row r="26" customHeight="1" spans="1:11">
      <c r="A26" s="71"/>
      <c r="B26" s="72" t="s">
        <v>15</v>
      </c>
      <c r="C26" s="73">
        <v>0.95</v>
      </c>
      <c r="D26">
        <v>0.95</v>
      </c>
      <c r="E26" s="74">
        <v>0.95</v>
      </c>
      <c r="F26" s="67"/>
      <c r="G26" s="67"/>
      <c r="H26" s="67"/>
      <c r="I26" s="67"/>
      <c r="J26" s="67"/>
      <c r="K26" s="67"/>
    </row>
    <row r="27" customHeight="1" spans="1:11">
      <c r="A27" s="71"/>
      <c r="B27" s="72" t="s">
        <v>22</v>
      </c>
      <c r="C27" s="73">
        <v>0.89</v>
      </c>
      <c r="D27">
        <v>0.89</v>
      </c>
      <c r="E27" s="74">
        <v>0.89</v>
      </c>
      <c r="F27" s="67"/>
      <c r="G27" s="67"/>
      <c r="H27" s="67"/>
      <c r="I27" s="67"/>
      <c r="J27" s="67"/>
      <c r="K27" s="67"/>
    </row>
    <row r="28" customHeight="1" spans="1:11">
      <c r="A28" s="38" t="s">
        <v>139</v>
      </c>
      <c r="B28" s="68"/>
      <c r="C28" s="38">
        <v>0.910869565217391</v>
      </c>
      <c r="D28" s="70">
        <v>0.910869565217391</v>
      </c>
      <c r="E28" s="39">
        <v>0.910869565217391</v>
      </c>
      <c r="F28" s="67"/>
      <c r="G28" s="67"/>
      <c r="H28" s="67"/>
      <c r="I28" s="67"/>
      <c r="J28" s="67"/>
      <c r="K28" s="67"/>
    </row>
    <row r="29" customHeight="1" spans="1:11">
      <c r="A29" s="38" t="s">
        <v>140</v>
      </c>
      <c r="B29" s="38" t="s">
        <v>4</v>
      </c>
      <c r="C29" s="38">
        <v>0.95</v>
      </c>
      <c r="D29" s="70">
        <v>0.89</v>
      </c>
      <c r="E29" s="39">
        <v>0.92</v>
      </c>
      <c r="F29" s="67"/>
      <c r="G29" s="67"/>
      <c r="H29" s="67"/>
      <c r="I29" s="67"/>
      <c r="J29" s="67"/>
      <c r="K29" s="67"/>
    </row>
    <row r="30" customHeight="1" spans="1:11">
      <c r="A30" s="38" t="s">
        <v>141</v>
      </c>
      <c r="B30" s="68"/>
      <c r="C30" s="38">
        <v>0.95</v>
      </c>
      <c r="D30" s="70">
        <v>0.89</v>
      </c>
      <c r="E30" s="39">
        <v>0.92</v>
      </c>
      <c r="F30" s="67"/>
      <c r="G30" s="67"/>
      <c r="H30" s="67"/>
      <c r="I30" s="67"/>
      <c r="J30" s="67"/>
      <c r="K30" s="67"/>
    </row>
    <row r="31" customHeight="1" spans="1:11">
      <c r="A31" s="43" t="s">
        <v>137</v>
      </c>
      <c r="B31" s="75"/>
      <c r="C31" s="43">
        <v>0.9125</v>
      </c>
      <c r="D31" s="76">
        <v>0.91</v>
      </c>
      <c r="E31" s="44">
        <v>0.91125</v>
      </c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144</v>
      </c>
      <c r="E3" s="46"/>
      <c r="F3" s="47">
        <v>2023</v>
      </c>
      <c r="G3" s="48"/>
      <c r="H3" s="46" t="s">
        <v>35</v>
      </c>
      <c r="I3" s="46"/>
      <c r="J3" s="47" t="s">
        <v>55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122</v>
      </c>
      <c r="AL3" s="38" t="s">
        <v>128</v>
      </c>
      <c r="AM3" s="39" t="s">
        <v>130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145</v>
      </c>
      <c r="E4" s="46"/>
      <c r="F4" s="49">
        <f t="array" ref="F4">DATE(F3,INDEX(MASTER!G:G,MATCH(J3,MASTER!F:F,0)),1)</f>
        <v>45017</v>
      </c>
      <c r="G4" s="50"/>
      <c r="H4" s="46" t="s">
        <v>146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148</v>
      </c>
      <c r="E5" s="46"/>
      <c r="F5" s="49">
        <f>EOMONTH(F4,0)</f>
        <v>45046</v>
      </c>
      <c r="G5" s="50"/>
      <c r="H5" s="46" t="s">
        <v>149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44928</v>
      </c>
      <c r="AK5" s="38">
        <v>1</v>
      </c>
      <c r="AL5" s="38">
        <v>1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150</v>
      </c>
      <c r="E6" s="46"/>
      <c r="F6" s="51">
        <f>NETWORKDAYS(F4,F5)</f>
        <v>20</v>
      </c>
      <c r="G6" s="48"/>
      <c r="H6" s="46" t="s">
        <v>151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44929</v>
      </c>
      <c r="AK6" s="38">
        <v>2</v>
      </c>
      <c r="AL6" s="38">
        <v>1</v>
      </c>
      <c r="AM6" s="39" t="s">
        <v>41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44957</v>
      </c>
      <c r="AK7" s="38">
        <v>2</v>
      </c>
      <c r="AL7" s="38">
        <v>5</v>
      </c>
      <c r="AM7" s="39" t="s">
        <v>41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44985</v>
      </c>
      <c r="AK8" s="38">
        <v>2</v>
      </c>
      <c r="AL8" s="38">
        <v>9</v>
      </c>
      <c r="AM8" s="39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0" t="s">
        <v>140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45016</v>
      </c>
      <c r="AK9" s="38">
        <v>5</v>
      </c>
      <c r="AL9" s="38">
        <v>13</v>
      </c>
      <c r="AM9" s="39" t="s">
        <v>49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2">
        <v>45017</v>
      </c>
      <c r="AK10" s="43">
        <v>6</v>
      </c>
      <c r="AL10" s="43">
        <v>13</v>
      </c>
      <c r="AM10" s="44" t="s">
        <v>54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63"/>
      <c r="AK11" s="63"/>
      <c r="AL11" s="63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0" t="s">
        <v>138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49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49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0.908260869565217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0" t="s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49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49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1"/>
  <sheetViews>
    <sheetView workbookViewId="0">
      <pane ySplit="9" topLeftCell="A10" activePane="bottomLeft" state="frozen"/>
      <selection/>
      <selection pane="bottomLeft" activeCell="B17" sqref="B17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/>
      <c r="N1" s="1"/>
      <c r="O1" s="1" t="s">
        <v>154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144</v>
      </c>
      <c r="E3" s="46"/>
      <c r="F3" s="47">
        <f>DASHBOARD!F3</f>
        <v>2023</v>
      </c>
      <c r="G3" s="48"/>
      <c r="H3" s="46" t="s">
        <v>35</v>
      </c>
      <c r="I3" s="46"/>
      <c r="J3" s="47" t="s">
        <v>46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122</v>
      </c>
      <c r="AL3" s="38" t="s">
        <v>128</v>
      </c>
      <c r="AM3" s="39" t="s">
        <v>130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145</v>
      </c>
      <c r="E4" s="46"/>
      <c r="F4" s="49">
        <f t="array" ref="F4">DATE(F3,INDEX(MASTER!G:G,MATCH(J3,MASTER!F:F,0)),1)</f>
        <v>44958</v>
      </c>
      <c r="G4" s="50"/>
      <c r="H4" s="46" t="s">
        <v>146</v>
      </c>
      <c r="I4" s="46"/>
      <c r="J4" s="51">
        <f t="shared" ref="J4:J5" si="0">WEEKNUM(F4)</f>
        <v>5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148</v>
      </c>
      <c r="E5" s="46"/>
      <c r="F5" s="49">
        <f>EOMONTH(F4,0)</f>
        <v>44985</v>
      </c>
      <c r="G5" s="50"/>
      <c r="H5" s="46" t="s">
        <v>149</v>
      </c>
      <c r="I5" s="46"/>
      <c r="J5" s="51">
        <f t="shared" si="0"/>
        <v>9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44928</v>
      </c>
      <c r="AK5" s="38">
        <v>1</v>
      </c>
      <c r="AL5" s="38">
        <v>1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150</v>
      </c>
      <c r="E6" s="46"/>
      <c r="F6" s="51">
        <f>NETWORKDAYS(F4,F5)</f>
        <v>20</v>
      </c>
      <c r="G6" s="48"/>
      <c r="H6" s="46" t="s">
        <v>151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44929</v>
      </c>
      <c r="AK6" s="38">
        <v>2</v>
      </c>
      <c r="AL6" s="38">
        <v>1</v>
      </c>
      <c r="AM6" s="39" t="s">
        <v>41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IFERROR(AVERAGEIFS(DATA!$J:$J,DATA!$M:$M,$L$1,DATA!$E:$E,"&lt;=7")," ")</f>
        <v>0.9125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44957</v>
      </c>
      <c r="AK7" s="38">
        <v>2</v>
      </c>
      <c r="AL7" s="38">
        <v>5</v>
      </c>
      <c r="AM7" s="39" t="s">
        <v>41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44985</v>
      </c>
      <c r="AK8" s="38">
        <v>2</v>
      </c>
      <c r="AL8" s="38">
        <v>9</v>
      </c>
      <c r="AM8" s="39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45016</v>
      </c>
      <c r="AK9" s="38">
        <v>5</v>
      </c>
      <c r="AL9" s="38">
        <v>13</v>
      </c>
      <c r="AM9" s="39" t="s">
        <v>49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140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2">
        <v>45017</v>
      </c>
      <c r="AK10" s="43">
        <v>6</v>
      </c>
      <c r="AL10" s="43">
        <v>13</v>
      </c>
      <c r="AM10" s="44" t="s">
        <v>54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8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5"/>
      <c r="AK11" s="45"/>
      <c r="AL11" s="45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153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8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138</v>
      </c>
      <c r="C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12</v>
      </c>
      <c r="C17" s="53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58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11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8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10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8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13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8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26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8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25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8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24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8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23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8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27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8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7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8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6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8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5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8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8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8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9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8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16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8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14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8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21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8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20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8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18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8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17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8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19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8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30"/>
      <c r="B38" s="34" t="s">
        <v>15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8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 customHeight="1" spans="1:50">
      <c r="A39" s="1"/>
      <c r="B39" s="34" t="s">
        <v>22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8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0"/>
      <c r="C40" s="1"/>
      <c r="D40" s="30"/>
      <c r="E40" s="1"/>
      <c r="F40" s="30"/>
      <c r="G40" s="1"/>
      <c r="H40" s="30"/>
      <c r="I40" s="1"/>
      <c r="J40" s="30"/>
      <c r="K40" s="1"/>
      <c r="L40" s="30"/>
      <c r="M40" s="1"/>
      <c r="N40" s="3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55"/>
      <c r="C41" s="1"/>
      <c r="D41" s="55"/>
      <c r="E41" s="1"/>
      <c r="F41" s="55"/>
      <c r="G41" s="1"/>
      <c r="H41" s="55"/>
      <c r="I41" s="1"/>
      <c r="J41" s="55"/>
      <c r="K41" s="1"/>
      <c r="L41" s="55"/>
      <c r="M41" s="1"/>
      <c r="N41" s="5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30"/>
      <c r="B42" s="56"/>
      <c r="C42" s="30"/>
      <c r="D42" s="56"/>
      <c r="E42" s="30"/>
      <c r="F42" s="56"/>
      <c r="G42" s="30"/>
      <c r="H42" s="56"/>
      <c r="I42" s="30"/>
      <c r="J42" s="56"/>
      <c r="K42" s="30"/>
      <c r="L42" s="56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 customHeight="1" spans="1:50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4" t="s">
        <v>156</v>
      </c>
      <c r="C45" s="1"/>
      <c r="E45" s="1"/>
      <c r="F45" s="14" t="s">
        <v>157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 t="s">
        <v>158</v>
      </c>
      <c r="C54" s="1"/>
      <c r="D54" s="1"/>
      <c r="E54" s="1"/>
      <c r="F54" s="1" t="s">
        <v>158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159</v>
      </c>
      <c r="C55" s="1"/>
      <c r="D55" s="1"/>
      <c r="E55" s="1"/>
      <c r="F55" s="1" t="s">
        <v>159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3"/>
  <sheetViews>
    <sheetView tabSelected="1" workbookViewId="0">
      <pane ySplit="10" topLeftCell="A11" activePane="bottomLeft" state="frozen"/>
      <selection/>
      <selection pane="bottomLeft" activeCell="I41" sqref="G12:I4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160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154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155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161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122</v>
      </c>
      <c r="AI4" s="38" t="s">
        <v>128</v>
      </c>
      <c r="AJ4" s="39" t="s">
        <v>130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147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162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44928</v>
      </c>
      <c r="AH6" s="38">
        <v>1</v>
      </c>
      <c r="AI6" s="38">
        <v>1</v>
      </c>
      <c r="AJ6" s="39" t="s">
        <v>41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44929</v>
      </c>
      <c r="AH7" s="38">
        <v>2</v>
      </c>
      <c r="AI7" s="38">
        <v>1</v>
      </c>
      <c r="AJ7" s="39" t="s">
        <v>41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0.9075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44957</v>
      </c>
      <c r="AH8" s="38">
        <v>2</v>
      </c>
      <c r="AI8" s="38">
        <v>5</v>
      </c>
      <c r="AJ8" s="39" t="s">
        <v>41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44985</v>
      </c>
      <c r="AH9" s="38">
        <v>2</v>
      </c>
      <c r="AI9" s="38">
        <v>9</v>
      </c>
      <c r="AJ9" s="39" t="s">
        <v>45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163</v>
      </c>
      <c r="E10" s="13"/>
      <c r="F10" s="6" t="s">
        <v>164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45016</v>
      </c>
      <c r="AH10" s="38">
        <v>5</v>
      </c>
      <c r="AI10" s="38">
        <v>13</v>
      </c>
      <c r="AJ10" s="39" t="s">
        <v>49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140</v>
      </c>
      <c r="C11" s="16"/>
      <c r="D11" s="17">
        <f ca="1">IFERROR(ROUND(AVERAGEIFS(DATA!$J:$J,DATA!$I:$I,$B11,DATA!$M:$M,$F$2,DATA!$E:$E,"&lt;=7"),4),"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2">
        <v>45017</v>
      </c>
      <c r="AH11" s="43">
        <v>6</v>
      </c>
      <c r="AI11" s="43">
        <v>13</v>
      </c>
      <c r="AJ11" s="44" t="s">
        <v>54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6">
        <f ca="1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5"/>
      <c r="AH12" s="45"/>
      <c r="AI12" s="45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1" si="0">IFERROR(TRIM(LEFT(B13,FIND("[",B13)-1))," ")</f>
        <v> </v>
      </c>
      <c r="H13" s="24" t="str">
        <f t="shared" ref="H13:H41" si="1">IFERROR(TRIM(MID(B13,FIND("[",B13)+1,LEN(B13)-FIND("[",B13)-1))," ")</f>
        <v> </v>
      </c>
      <c r="I13" s="36" t="str">
        <f t="shared" ref="I13:I41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153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138</v>
      </c>
      <c r="C18" s="16"/>
      <c r="D18" s="17">
        <f ca="1">IFERROR(ROUND(AVERAGEIFS(DATA!$J:$J,DATA!$I:$I,$B18,DATA!$M:$M,$F$2,DATA!$E:$E,"&lt;=7"),4)," ")</f>
        <v>0.9083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12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Halaman</v>
      </c>
      <c r="H19" s="24" t="str">
        <f t="shared" si="1"/>
        <v>Halaman Samping Dan Belakang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11</v>
      </c>
      <c r="C20" s="18"/>
      <c r="D20" s="22">
        <f ca="1">IFERROR(ROUND(AVERAGEIFS(DATA!$J:$J,DATA!$F:$F,$B20,DATA!$M:$M,$F$2,DATA!$E:$E,"&lt;=7"),4),"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Halaman</v>
      </c>
      <c r="H20" s="24" t="str">
        <f t="shared" si="1"/>
        <v>Halaman Utama Depan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10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Halaman</v>
      </c>
      <c r="H21" s="24" t="str">
        <f t="shared" si="1"/>
        <v>Taman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13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Halaman</v>
      </c>
      <c r="H22" s="24" t="str">
        <f t="shared" si="1"/>
        <v>Tps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26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Halaman Wisma</v>
      </c>
      <c r="H23" s="24" t="str">
        <f t="shared" si="1"/>
        <v>Halaman Samping Dan Belakang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25</v>
      </c>
      <c r="C24" s="18"/>
      <c r="D24" s="22">
        <f ca="1">IFERROR(ROUND(AVERAGEIFS(DATA!$J:$J,DATA!$F:$F,$B24,DATA!$M:$M,$F$2,DATA!$E:$E,"&lt;=7"),4),"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Halaman Wisma</v>
      </c>
      <c r="H24" s="24" t="str">
        <f t="shared" si="1"/>
        <v>Halaman Utama Depan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24</v>
      </c>
      <c r="C25" s="18"/>
      <c r="D25" s="22">
        <f ca="1">IFERROR(ROUND(AVERAGEIFS(DATA!$J:$J,DATA!$F:$F,$B25,DATA!$M:$M,$F$2,DATA!$E:$E,"&lt;=7"),4),"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Halaman Wisma</v>
      </c>
      <c r="H25" s="24" t="str">
        <f t="shared" si="1"/>
        <v>Pos Satpam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23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Halaman Wisma</v>
      </c>
      <c r="H26" s="24" t="str">
        <f t="shared" si="1"/>
        <v>Taman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27</v>
      </c>
      <c r="C27" s="18"/>
      <c r="D27" s="22">
        <f ca="1">IFERROR(ROUND(AVERAGEIFS(DATA!$J:$J,DATA!$F:$F,$B27,DATA!$M:$M,$F$2,DATA!$E:$E,"&lt;=7"),4),"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Halaman Wisma</v>
      </c>
      <c r="H27" s="24" t="str">
        <f t="shared" si="1"/>
        <v>Tps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7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Kamar Belakang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6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Lantai 1</v>
      </c>
      <c r="H29" s="24" t="str">
        <f t="shared" si="1"/>
        <v>Kamar Depan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5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Lantai 1</v>
      </c>
      <c r="H30" s="24" t="str">
        <f t="shared" si="1"/>
        <v>Pantry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8</v>
      </c>
      <c r="C31" s="18"/>
      <c r="D31" s="22">
        <f ca="1">IFERROR(ROUND(AVERAGEIFS(DATA!$J:$J,DATA!$F:$F,$B31,DATA!$M:$M,$F$2,DATA!$E:$E,"&lt;=7"),4),"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Lantai 1</v>
      </c>
      <c r="H31" s="24" t="str">
        <f t="shared" si="1"/>
        <v>Ruang Tamu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9</v>
      </c>
      <c r="C32" s="18"/>
      <c r="D32" s="22">
        <f ca="1">IFERROR(ROUND(AVERAGEIFS(DATA!$J:$J,DATA!$F:$F,$B32,DATA!$M:$M,$F$2,DATA!$E:$E,"&lt;=7"),4),"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Lantai 1</v>
      </c>
      <c r="H32" s="24" t="str">
        <f t="shared" si="1"/>
        <v>Toilet Pria / Wanita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16</v>
      </c>
      <c r="C33" s="18"/>
      <c r="D33" s="22">
        <f ca="1">IFERROR(ROUND(AVERAGEIFS(DATA!$J:$J,DATA!$F:$F,$B33,DATA!$M:$M,$F$2,DATA!$E:$E,"&lt;=7"),4),"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Wisma</v>
      </c>
      <c r="H33" s="24" t="str">
        <f t="shared" si="1"/>
        <v>Gudang</v>
      </c>
      <c r="I33" s="36">
        <f ca="1" t="shared" si="2"/>
        <v>89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14</v>
      </c>
      <c r="C34" s="18"/>
      <c r="D34" s="22">
        <f ca="1">IFERROR(ROUND(AVERAGEIFS(DATA!$J:$J,DATA!$F:$F,$B34,DATA!$M:$M,$F$2,DATA!$E:$E,"&lt;=7"),4),"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Wisma</v>
      </c>
      <c r="H34" s="24" t="str">
        <f t="shared" si="1"/>
        <v>Koridor</v>
      </c>
      <c r="I34" s="36">
        <f ca="1" t="shared" si="2"/>
        <v>89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21</v>
      </c>
      <c r="C35" s="18"/>
      <c r="D35" s="22">
        <f ca="1">IFERROR(ROUND(AVERAGEIFS(DATA!$J:$J,DATA!$F:$F,$B35,DATA!$M:$M,$F$2,DATA!$E:$E,"&lt;=7"),4),"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Wisma</v>
      </c>
      <c r="H35" s="24" t="str">
        <f t="shared" si="1"/>
        <v>Musholla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20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Wisma</v>
      </c>
      <c r="H36" s="24" t="str">
        <f t="shared" si="1"/>
        <v>Pantry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18</v>
      </c>
      <c r="C37" s="18"/>
      <c r="D37" s="22">
        <f ca="1">IFERROR(ROUND(AVERAGEIFS(DATA!$J:$J,DATA!$F:$F,$B37,DATA!$M:$M,$F$2,DATA!$E:$E,"&lt;=7"),4),"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Wisma</v>
      </c>
      <c r="H37" s="24" t="str">
        <f t="shared" si="1"/>
        <v>Ruang Alat Meteorologi</v>
      </c>
      <c r="I37" s="36">
        <f ca="1" t="shared" si="2"/>
        <v>89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17</v>
      </c>
      <c r="C38" s="18"/>
      <c r="D38" s="22">
        <f ca="1">IFERROR(ROUND(AVERAGEIFS(DATA!$J:$J,DATA!$F:$F,$B38,DATA!$M:$M,$F$2,DATA!$E:$E,"&lt;=7"),4),"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Wisma</v>
      </c>
      <c r="H38" s="24" t="str">
        <f t="shared" si="1"/>
        <v>Ruang Genset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19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Wisma</v>
      </c>
      <c r="H39" s="24" t="str">
        <f t="shared" si="1"/>
        <v>Ruang Kerja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15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Wisma</v>
      </c>
      <c r="H40" s="24" t="str">
        <f t="shared" si="1"/>
        <v>Ruang Rapat/Pendopo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22</v>
      </c>
      <c r="C41" s="18"/>
      <c r="D41" s="22">
        <f ca="1">IFERROR(ROUND(AVERAGEIFS(DATA!$J:$J,DATA!$F:$F,$B41,DATA!$M:$M,$F$2,DATA!$E:$E,"&lt;=7"),4),"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Wisma</v>
      </c>
      <c r="H41" s="24" t="str">
        <f t="shared" si="1"/>
        <v>Toilet Pria / Wanita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4" t="s">
        <v>156</v>
      </c>
      <c r="C47" s="1"/>
      <c r="E47" s="1"/>
      <c r="F47" s="14" t="s">
        <v>157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 t="s">
        <v>158</v>
      </c>
      <c r="C56" s="1"/>
      <c r="D56" s="1"/>
      <c r="E56" s="1"/>
      <c r="F56" s="1" t="s">
        <v>158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 t="s">
        <v>159</v>
      </c>
      <c r="C57" s="1"/>
      <c r="D57" s="1"/>
      <c r="E57" s="1"/>
      <c r="F57" s="1" t="s">
        <v>159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2023-06-02T01:06:15Z</dcterms:created>
  <dcterms:modified xsi:type="dcterms:W3CDTF">2023-06-02T01:16:28Z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91E63DE7E6D24AF6A0D754905A43A876</vt:lpwstr>
  </property>
  <property fmtid="{D5CDD505-2E9C-101B-9397-08002B2CF9AE}" pid="3" name="KSOProductBuildVer">
    <vt:lpwstr>2057-11.2.0.11537</vt:lpwstr>
  </property>
</Properties>
</file>