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<sst xmlns="http://schemas.openxmlformats.org/spreadsheetml/2006/main" count="360" uniqueCount="157">
  <si>
    <t>Timestamp</t>
  </si>
  <si>
    <t>Email Address</t>
  </si>
  <si>
    <t>Full Name</t>
  </si>
  <si>
    <t>Penilaian untuk pekerjaan tanggal</t>
  </si>
  <si>
    <t>Security [Security Functions]</t>
  </si>
  <si>
    <t>Driver [Driving Safety (EX BATAN SLEMAN - POLTEK)]</t>
  </si>
  <si>
    <t>Driver [Attendance (EX BATAN SLEMAN - POLTEK)]</t>
  </si>
  <si>
    <t>Lantai 1 [Ruang Tamu]</t>
  </si>
  <si>
    <t>Lantai 1 [Pantry ]</t>
  </si>
  <si>
    <t>Lantai 1 [Kamar Depan]</t>
  </si>
  <si>
    <t>Lantai 1 [Kamar Belakang]</t>
  </si>
  <si>
    <t>Lantai 1 [Toilet Belakang]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</si>
  <si>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</si>
  <si>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</si>
  <si>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</si>
  <si>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</si>
  <si>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</si>
  <si>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</si>
  <si>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</si>
  <si>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</si>
  <si>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</si>
  <si>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</si>
  <si>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</si>
  <si>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</si>
  <si>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</si>
  <si>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</si>
  <si>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</si>
  <si>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</si>
  <si>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</si>
  <si>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</si>
  <si>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</si>
  <si>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</si>
  <si>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</si>
  <si>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</si>
  <si>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</si>
  <si>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</si>
  <si>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</si>
  <si>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</si>
  <si>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</si>
  <si>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</si>
  <si>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</si>
  <si>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</si>
  <si>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</si>
  <si>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</si>
  <si>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</si>
  <si>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</si>
  <si>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</si>
  <si>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</si>
  <si>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</si>
  <si>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</si>
  <si>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</si>
  <si>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</si>
  <si>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</si>
  <si>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</si>
  <si>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</si>
  <si>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</si>
  <si>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</si>
  <si>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</si>
  <si>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</si>
  <si>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</si>
  <si>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</si>
  <si>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</si>
  <si>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</si>
  <si>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</si>
  <si>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</si>
  <si>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</si>
  <si>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</si>
  <si>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</si>
  <si>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</si>
  <si>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</si>
  <si>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</si>
  <si>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</si>
  <si>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</si>
  <si>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</si>
  <si>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</si>
  <si>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</si>
  <si>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</si>
  <si>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</si>
  <si>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</si>
  <si>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</si>
  <si>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</si>
  <si>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</si>
  <si>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</si>
  <si>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</si>
  <si>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</si>
  <si>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</si>
  <si>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</si>
  <si>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</si>
  <si>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</si>
  <si>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</si>
  <si>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</si>
  <si>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</si>
  <si>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</si>
  <si>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</si>
  <si>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</si>
  <si>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</si>
  <si>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</si>
  <si>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</si>
  <si>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</si>
  <si>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</si>
  <si>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</si>
  <si>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</si>
  <si>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</si>
  <si>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</si>
  <si>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</si>
  <si>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</si>
  <si>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</si>
  <si>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</si>
  <si>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</si>
  <si>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</si>
  <si>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</si>
  <si>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</si>
  <si>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</si>
  <si>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</si>
  <si>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</si>
  <si>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</si>
  <si>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</si>
  <si>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</si>
  <si>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</si>
  <si>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</si>
  <si>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</si>
  <si>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</si>
  <si>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</si>
  <si>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</si>
  <si>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</si>
  <si>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</si>
  <si>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</si>
  <si>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</si>
  <si>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</si>
  <si>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</si>
  <si>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</si>
  <si>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</si>
  <si>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</si>
  <si>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</si>
  <si>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</si>
  <si>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</si>
  <si>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</si>
  <si>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</si>
  <si>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</si>
  <si>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</si>
  <si>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</si>
  <si>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</si>
  <si>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</si>
  <si>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</si>
  <si>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</si>
  <si>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</si>
  <si>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</si>
  <si>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</si>
  <si>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</si>
  <si>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</si>
  <si>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</si>
  <si>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</si>
  <si>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KALASAN (SLEMAN DIY)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</si>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</sst>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9" borderId="1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2" borderId="2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446643519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9T09:20:56"/>
        <d v="2023-03-29T09:21:30"/>
        <d v="2023-03-29T09:22:00"/>
        <d v="2023-05-02T15:27:10"/>
        <n v="0"/>
      </sharedItems>
    </cacheField>
    <cacheField name="Email Address" numFmtId="0">
      <sharedItems containsNumber="1" containsInteger="1" containsMixedTypes="1" count="3">
        <s v="poni002@brin.go.id"/>
        <s v="poni012@brin.go.id"/>
        <n v="0"/>
      </sharedItems>
    </cacheField>
    <cacheField name="Full Name" numFmtId="0">
      <sharedItems containsNumber="1" containsInteger="1" containsMixedTypes="1" count="2">
        <s v="Ponid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30T00:00:00"/>
        <n v="0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13">
        <s v="Security [Security Functions]"/>
        <s v="Driver [Driving Safety (EX BATAN SLEMAN - POLTEK)]"/>
        <s v="Driver [Attendance (EX BATAN SLEMAN - POLTEK)]"/>
        <s v="Lantai 1 [Ruang Tamu]"/>
        <s v="Lantai 1 [Pantry ]"/>
        <s v="Lantai 1 [Kamar Depan]"/>
        <s v="Lantai 1 [Kamar Belakang]"/>
        <s v="Lantai 1 [Toilet Belakang]"/>
        <s v="Lantai 1 [Toilet Pria / Wanita]"/>
        <s v="Halaman [Taman ]"/>
        <s v="Halaman [Halaman Utama Depan]"/>
        <s v="Halaman [Halaman samping dan belakang]"/>
        <s v="Halaman [TPS]"/>
      </sharedItems>
    </cacheField>
    <cacheField name="Value" numFmtId="0">
      <sharedItems count="2">
        <s v="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5">
        <s v="2023 - WEEK 04"/>
        <s v="2023 - WEEK 08"/>
        <s v="2023 - WEEK 12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3"/>
    <x v="2"/>
    <x v="0"/>
    <x v="1"/>
    <x v="1"/>
    <x v="1"/>
    <x v="0"/>
    <x v="0"/>
    <x v="0"/>
    <x v="0"/>
  </r>
  <r>
    <x v="1"/>
    <x v="0"/>
    <x v="0"/>
    <x v="1"/>
    <x v="1"/>
    <x v="10"/>
    <x v="0"/>
    <x v="3"/>
    <x v="2"/>
    <x v="0"/>
    <x v="1"/>
    <x v="1"/>
    <x v="1"/>
    <x v="0"/>
    <x v="0"/>
    <x v="0"/>
    <x v="0"/>
  </r>
  <r>
    <x v="1"/>
    <x v="0"/>
    <x v="0"/>
    <x v="1"/>
    <x v="1"/>
    <x v="11"/>
    <x v="0"/>
    <x v="3"/>
    <x v="2"/>
    <x v="0"/>
    <x v="1"/>
    <x v="1"/>
    <x v="1"/>
    <x v="0"/>
    <x v="0"/>
    <x v="0"/>
    <x v="0"/>
  </r>
  <r>
    <x v="1"/>
    <x v="0"/>
    <x v="0"/>
    <x v="1"/>
    <x v="1"/>
    <x v="12"/>
    <x v="0"/>
    <x v="3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3"/>
    <x v="2"/>
    <x v="0"/>
    <x v="2"/>
    <x v="2"/>
    <x v="2"/>
    <x v="0"/>
    <x v="0"/>
    <x v="0"/>
    <x v="0"/>
  </r>
  <r>
    <x v="2"/>
    <x v="0"/>
    <x v="0"/>
    <x v="2"/>
    <x v="1"/>
    <x v="10"/>
    <x v="0"/>
    <x v="3"/>
    <x v="2"/>
    <x v="0"/>
    <x v="2"/>
    <x v="2"/>
    <x v="2"/>
    <x v="0"/>
    <x v="0"/>
    <x v="0"/>
    <x v="0"/>
  </r>
  <r>
    <x v="2"/>
    <x v="0"/>
    <x v="0"/>
    <x v="2"/>
    <x v="1"/>
    <x v="11"/>
    <x v="0"/>
    <x v="3"/>
    <x v="2"/>
    <x v="0"/>
    <x v="2"/>
    <x v="2"/>
    <x v="2"/>
    <x v="0"/>
    <x v="0"/>
    <x v="0"/>
    <x v="0"/>
  </r>
  <r>
    <x v="2"/>
    <x v="0"/>
    <x v="0"/>
    <x v="2"/>
    <x v="1"/>
    <x v="12"/>
    <x v="0"/>
    <x v="3"/>
    <x v="2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2"/>
    <x v="0"/>
    <x v="3"/>
    <x v="3"/>
    <x v="3"/>
    <x v="0"/>
    <x v="0"/>
    <x v="0"/>
    <x v="0"/>
  </r>
  <r>
    <x v="3"/>
    <x v="1"/>
    <x v="0"/>
    <x v="3"/>
    <x v="2"/>
    <x v="4"/>
    <x v="0"/>
    <x v="2"/>
    <x v="2"/>
    <x v="0"/>
    <x v="3"/>
    <x v="3"/>
    <x v="3"/>
    <x v="0"/>
    <x v="0"/>
    <x v="0"/>
    <x v="0"/>
  </r>
  <r>
    <x v="3"/>
    <x v="1"/>
    <x v="0"/>
    <x v="3"/>
    <x v="2"/>
    <x v="5"/>
    <x v="0"/>
    <x v="2"/>
    <x v="2"/>
    <x v="0"/>
    <x v="3"/>
    <x v="3"/>
    <x v="3"/>
    <x v="0"/>
    <x v="0"/>
    <x v="0"/>
    <x v="0"/>
  </r>
  <r>
    <x v="3"/>
    <x v="1"/>
    <x v="0"/>
    <x v="3"/>
    <x v="2"/>
    <x v="6"/>
    <x v="0"/>
    <x v="2"/>
    <x v="2"/>
    <x v="0"/>
    <x v="3"/>
    <x v="3"/>
    <x v="3"/>
    <x v="0"/>
    <x v="0"/>
    <x v="0"/>
    <x v="0"/>
  </r>
  <r>
    <x v="3"/>
    <x v="1"/>
    <x v="0"/>
    <x v="3"/>
    <x v="2"/>
    <x v="7"/>
    <x v="0"/>
    <x v="2"/>
    <x v="2"/>
    <x v="0"/>
    <x v="3"/>
    <x v="3"/>
    <x v="3"/>
    <x v="0"/>
    <x v="0"/>
    <x v="0"/>
    <x v="0"/>
  </r>
  <r>
    <x v="3"/>
    <x v="1"/>
    <x v="0"/>
    <x v="3"/>
    <x v="2"/>
    <x v="8"/>
    <x v="0"/>
    <x v="2"/>
    <x v="2"/>
    <x v="0"/>
    <x v="3"/>
    <x v="3"/>
    <x v="3"/>
    <x v="0"/>
    <x v="0"/>
    <x v="0"/>
    <x v="0"/>
  </r>
  <r>
    <x v="3"/>
    <x v="1"/>
    <x v="0"/>
    <x v="3"/>
    <x v="2"/>
    <x v="9"/>
    <x v="0"/>
    <x v="3"/>
    <x v="2"/>
    <x v="0"/>
    <x v="3"/>
    <x v="3"/>
    <x v="3"/>
    <x v="0"/>
    <x v="0"/>
    <x v="0"/>
    <x v="0"/>
  </r>
  <r>
    <x v="3"/>
    <x v="1"/>
    <x v="0"/>
    <x v="3"/>
    <x v="2"/>
    <x v="10"/>
    <x v="0"/>
    <x v="3"/>
    <x v="2"/>
    <x v="0"/>
    <x v="3"/>
    <x v="3"/>
    <x v="3"/>
    <x v="0"/>
    <x v="0"/>
    <x v="0"/>
    <x v="0"/>
  </r>
  <r>
    <x v="3"/>
    <x v="1"/>
    <x v="0"/>
    <x v="3"/>
    <x v="2"/>
    <x v="11"/>
    <x v="0"/>
    <x v="3"/>
    <x v="2"/>
    <x v="0"/>
    <x v="3"/>
    <x v="3"/>
    <x v="3"/>
    <x v="0"/>
    <x v="0"/>
    <x v="0"/>
    <x v="0"/>
  </r>
  <r>
    <x v="3"/>
    <x v="1"/>
    <x v="0"/>
    <x v="3"/>
    <x v="2"/>
    <x v="12"/>
    <x v="0"/>
    <x v="3"/>
    <x v="2"/>
    <x v="0"/>
    <x v="3"/>
    <x v="3"/>
    <x v="3"/>
    <x v="0"/>
    <x v="0"/>
    <x v="0"/>
    <x v="0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2"/>
      <x v="1"/>
      <x v="4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23" width="18.8761904761905" customWidth="1"/>
  </cols>
  <sheetData>
    <row r="1" customHeight="1" spans="1:17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</row>
    <row r="2" customHeight="1" spans="1:17">
      <c r="A2" s="86">
        <v>45014.3895405093</v>
      </c>
      <c r="B2" s="80" t="s">
        <v>17</v>
      </c>
      <c r="C2" s="80" t="s">
        <v>18</v>
      </c>
      <c r="D2" s="87">
        <v>44951</v>
      </c>
      <c r="E2" s="80" t="s">
        <v>19</v>
      </c>
      <c r="F2" s="80" t="s">
        <v>19</v>
      </c>
      <c r="G2" s="80" t="s">
        <v>19</v>
      </c>
      <c r="H2" s="80" t="s">
        <v>19</v>
      </c>
      <c r="I2" s="80" t="s">
        <v>19</v>
      </c>
      <c r="J2" s="80" t="s">
        <v>19</v>
      </c>
      <c r="K2" s="80" t="s">
        <v>19</v>
      </c>
      <c r="L2" s="80" t="s">
        <v>19</v>
      </c>
      <c r="M2" s="80" t="s">
        <v>19</v>
      </c>
      <c r="N2" s="80" t="s">
        <v>19</v>
      </c>
      <c r="O2" s="80" t="s">
        <v>19</v>
      </c>
      <c r="P2" s="80" t="s">
        <v>19</v>
      </c>
      <c r="Q2" s="80" t="s">
        <v>19</v>
      </c>
    </row>
    <row r="3" customHeight="1" spans="1:17">
      <c r="A3" s="86">
        <v>45014.3899274306</v>
      </c>
      <c r="B3" s="80" t="s">
        <v>17</v>
      </c>
      <c r="C3" s="80" t="s">
        <v>18</v>
      </c>
      <c r="D3" s="87">
        <v>44982</v>
      </c>
      <c r="E3" s="80" t="s">
        <v>19</v>
      </c>
      <c r="F3" s="80" t="s">
        <v>19</v>
      </c>
      <c r="G3" s="80" t="s">
        <v>19</v>
      </c>
      <c r="H3" s="80" t="s">
        <v>19</v>
      </c>
      <c r="I3" s="80" t="s">
        <v>19</v>
      </c>
      <c r="J3" s="80" t="s">
        <v>19</v>
      </c>
      <c r="K3" s="80" t="s">
        <v>19</v>
      </c>
      <c r="L3" s="80" t="s">
        <v>19</v>
      </c>
      <c r="M3" s="80" t="s">
        <v>19</v>
      </c>
      <c r="N3" s="80" t="s">
        <v>19</v>
      </c>
      <c r="O3" s="80" t="s">
        <v>19</v>
      </c>
      <c r="P3" s="80" t="s">
        <v>19</v>
      </c>
      <c r="Q3" s="80" t="s">
        <v>19</v>
      </c>
    </row>
    <row r="4" customHeight="1" spans="1:17">
      <c r="A4" s="86">
        <v>45014.3902814699</v>
      </c>
      <c r="B4" s="80" t="s">
        <v>17</v>
      </c>
      <c r="C4" s="80" t="s">
        <v>18</v>
      </c>
      <c r="D4" s="87">
        <v>45010</v>
      </c>
      <c r="E4" s="80" t="s">
        <v>19</v>
      </c>
      <c r="F4" s="80" t="s">
        <v>19</v>
      </c>
      <c r="G4" s="80" t="s">
        <v>19</v>
      </c>
      <c r="H4" s="80" t="s">
        <v>19</v>
      </c>
      <c r="I4" s="80" t="s">
        <v>19</v>
      </c>
      <c r="J4" s="80" t="s">
        <v>19</v>
      </c>
      <c r="K4" s="80" t="s">
        <v>19</v>
      </c>
      <c r="L4" s="80" t="s">
        <v>19</v>
      </c>
      <c r="M4" s="80" t="s">
        <v>19</v>
      </c>
      <c r="N4" s="80" t="s">
        <v>19</v>
      </c>
      <c r="O4" s="80" t="s">
        <v>19</v>
      </c>
      <c r="P4" s="80" t="s">
        <v>19</v>
      </c>
      <c r="Q4" s="80" t="s">
        <v>19</v>
      </c>
    </row>
    <row r="5" customHeight="1" spans="1:17">
      <c r="A5" s="86">
        <v>45048.6438683681</v>
      </c>
      <c r="B5" s="80" t="s">
        <v>20</v>
      </c>
      <c r="C5" s="80" t="s">
        <v>18</v>
      </c>
      <c r="D5" s="87">
        <v>45046</v>
      </c>
      <c r="E5" s="80" t="s">
        <v>19</v>
      </c>
      <c r="F5" s="80" t="s">
        <v>19</v>
      </c>
      <c r="G5" s="80" t="s">
        <v>19</v>
      </c>
      <c r="H5" s="80" t="s">
        <v>19</v>
      </c>
      <c r="I5" s="80" t="s">
        <v>19</v>
      </c>
      <c r="J5" s="80" t="s">
        <v>19</v>
      </c>
      <c r="K5" s="80" t="s">
        <v>19</v>
      </c>
      <c r="L5" s="80" t="s">
        <v>19</v>
      </c>
      <c r="M5" s="80" t="s">
        <v>19</v>
      </c>
      <c r="N5" s="80" t="s">
        <v>19</v>
      </c>
      <c r="O5" s="80" t="s">
        <v>19</v>
      </c>
      <c r="P5" s="80" t="s">
        <v>19</v>
      </c>
      <c r="Q5" s="80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21</v>
      </c>
      <c r="B1" s="80" t="s">
        <v>22</v>
      </c>
      <c r="C1" s="80" t="s">
        <v>23</v>
      </c>
      <c r="E1" s="80" t="s">
        <v>24</v>
      </c>
      <c r="F1" s="80" t="s">
        <v>25</v>
      </c>
      <c r="G1" s="80" t="s">
        <v>26</v>
      </c>
      <c r="I1" s="80" t="s">
        <v>27</v>
      </c>
    </row>
    <row r="2" customHeight="1" spans="1:9">
      <c r="A2" s="80" t="s">
        <v>28</v>
      </c>
      <c r="B2" s="80">
        <v>100</v>
      </c>
      <c r="C2" s="80" t="s">
        <v>29</v>
      </c>
      <c r="E2" s="80" t="s">
        <v>30</v>
      </c>
      <c r="F2" s="80" t="s">
        <v>31</v>
      </c>
      <c r="G2" s="80">
        <v>1</v>
      </c>
      <c r="I2" s="67" t="s">
        <v>32</v>
      </c>
    </row>
    <row r="3" customHeight="1" spans="1:9">
      <c r="A3" s="80" t="s">
        <v>19</v>
      </c>
      <c r="B3" s="80">
        <v>95</v>
      </c>
      <c r="C3" s="80" t="s">
        <v>33</v>
      </c>
      <c r="E3" s="80" t="s">
        <v>34</v>
      </c>
      <c r="F3" s="80" t="s">
        <v>35</v>
      </c>
      <c r="G3" s="80">
        <v>2</v>
      </c>
      <c r="I3" s="67" t="s">
        <v>36</v>
      </c>
    </row>
    <row r="4" customHeight="1" spans="1:9">
      <c r="A4" s="80" t="s">
        <v>37</v>
      </c>
      <c r="B4" s="80">
        <v>89</v>
      </c>
      <c r="C4" s="80" t="s">
        <v>38</v>
      </c>
      <c r="E4" s="80" t="s">
        <v>39</v>
      </c>
      <c r="F4" s="80" t="s">
        <v>40</v>
      </c>
      <c r="G4" s="80">
        <v>3</v>
      </c>
      <c r="I4" s="67" t="s">
        <v>41</v>
      </c>
    </row>
    <row r="5" customHeight="1" spans="1:9">
      <c r="A5" s="80" t="s">
        <v>42</v>
      </c>
      <c r="B5" s="80">
        <v>74</v>
      </c>
      <c r="C5" s="80" t="s">
        <v>43</v>
      </c>
      <c r="E5" s="80" t="s">
        <v>44</v>
      </c>
      <c r="F5" s="80" t="s">
        <v>45</v>
      </c>
      <c r="G5" s="80">
        <v>4</v>
      </c>
      <c r="I5" s="67" t="s">
        <v>46</v>
      </c>
    </row>
    <row r="6" customHeight="1" spans="5:9">
      <c r="E6" s="80" t="s">
        <v>47</v>
      </c>
      <c r="F6" s="80" t="s">
        <v>48</v>
      </c>
      <c r="G6" s="80">
        <v>5</v>
      </c>
      <c r="I6" s="67" t="s">
        <v>49</v>
      </c>
    </row>
    <row r="7" customHeight="1" spans="5:9">
      <c r="E7" s="80" t="s">
        <v>50</v>
      </c>
      <c r="F7" s="80" t="s">
        <v>51</v>
      </c>
      <c r="G7" s="80">
        <v>6</v>
      </c>
      <c r="I7" s="67" t="s">
        <v>52</v>
      </c>
    </row>
    <row r="8" customHeight="1" spans="5:9">
      <c r="E8" s="80" t="s">
        <v>53</v>
      </c>
      <c r="F8" s="80" t="s">
        <v>54</v>
      </c>
      <c r="G8" s="80">
        <v>7</v>
      </c>
      <c r="I8" s="67" t="s">
        <v>55</v>
      </c>
    </row>
    <row r="9" customHeight="1" spans="5:9">
      <c r="E9" s="80" t="s">
        <v>56</v>
      </c>
      <c r="F9" s="80" t="s">
        <v>57</v>
      </c>
      <c r="G9" s="80">
        <v>8</v>
      </c>
      <c r="I9" s="67" t="s">
        <v>58</v>
      </c>
    </row>
    <row r="10" customHeight="1" spans="5:9">
      <c r="E10" s="80" t="s">
        <v>59</v>
      </c>
      <c r="F10" s="80" t="s">
        <v>60</v>
      </c>
      <c r="G10" s="80">
        <v>9</v>
      </c>
      <c r="I10" s="67" t="s">
        <v>61</v>
      </c>
    </row>
    <row r="11" customHeight="1" spans="5:9">
      <c r="E11" s="80" t="s">
        <v>62</v>
      </c>
      <c r="F11" s="80" t="s">
        <v>63</v>
      </c>
      <c r="G11" s="80">
        <v>10</v>
      </c>
      <c r="I11" s="67" t="s">
        <v>64</v>
      </c>
    </row>
    <row r="12" customHeight="1" spans="5:9">
      <c r="E12" s="80" t="s">
        <v>65</v>
      </c>
      <c r="F12" s="80" t="s">
        <v>66</v>
      </c>
      <c r="G12" s="80">
        <v>11</v>
      </c>
      <c r="I12" s="67" t="s">
        <v>67</v>
      </c>
    </row>
    <row r="13" customHeight="1" spans="5:9">
      <c r="E13" s="80" t="s">
        <v>68</v>
      </c>
      <c r="F13" s="80" t="s">
        <v>69</v>
      </c>
      <c r="G13" s="80">
        <v>12</v>
      </c>
      <c r="I13" s="67" t="s">
        <v>70</v>
      </c>
    </row>
    <row r="14" customHeight="1" spans="9:9">
      <c r="I14" s="67" t="s">
        <v>71</v>
      </c>
    </row>
    <row r="15" customHeight="1" spans="9:9">
      <c r="I15" s="67" t="s">
        <v>72</v>
      </c>
    </row>
    <row r="16" customHeight="1" spans="9:9">
      <c r="I16" s="67" t="s">
        <v>73</v>
      </c>
    </row>
    <row r="17" customHeight="1" spans="9:9">
      <c r="I17" s="67" t="s">
        <v>74</v>
      </c>
    </row>
    <row r="18" customHeight="1" spans="9:9">
      <c r="I18" s="67" t="s">
        <v>75</v>
      </c>
    </row>
    <row r="19" customHeight="1" spans="9:9">
      <c r="I19" s="67" t="s">
        <v>76</v>
      </c>
    </row>
    <row r="20" customHeight="1" spans="9:9">
      <c r="I20" s="67" t="s">
        <v>77</v>
      </c>
    </row>
    <row r="21" customHeight="1" spans="9:9">
      <c r="I21" s="67" t="s">
        <v>78</v>
      </c>
    </row>
    <row r="22" customHeight="1" spans="9:9">
      <c r="I22" s="67" t="s">
        <v>79</v>
      </c>
    </row>
    <row r="23" customHeight="1" spans="9:9">
      <c r="I23" s="67" t="s">
        <v>80</v>
      </c>
    </row>
    <row r="24" customHeight="1" spans="9:9">
      <c r="I24" s="67" t="s">
        <v>81</v>
      </c>
    </row>
    <row r="25" customHeight="1" spans="9:9">
      <c r="I25" s="67" t="s">
        <v>82</v>
      </c>
    </row>
    <row r="26" customHeight="1" spans="9:9">
      <c r="I26" s="67" t="s">
        <v>83</v>
      </c>
    </row>
    <row r="27" customHeight="1" spans="9:9">
      <c r="I27" s="67" t="s">
        <v>84</v>
      </c>
    </row>
    <row r="28" customHeight="1" spans="9:9">
      <c r="I28" s="67" t="s">
        <v>85</v>
      </c>
    </row>
    <row r="29" customHeight="1" spans="9:9">
      <c r="I29" s="67" t="s">
        <v>86</v>
      </c>
    </row>
    <row r="30" customHeight="1" spans="9:9">
      <c r="I30" s="67" t="s">
        <v>87</v>
      </c>
    </row>
    <row r="31" customHeight="1" spans="9:9">
      <c r="I31" s="67" t="s">
        <v>88</v>
      </c>
    </row>
    <row r="32" customHeight="1" spans="9:9">
      <c r="I32" s="67" t="s">
        <v>89</v>
      </c>
    </row>
    <row r="33" customHeight="1" spans="9:9">
      <c r="I33" s="67" t="s">
        <v>90</v>
      </c>
    </row>
    <row r="34" customHeight="1" spans="9:9">
      <c r="I34" s="67" t="s">
        <v>91</v>
      </c>
    </row>
    <row r="35" customHeight="1" spans="9:9">
      <c r="I35" s="67" t="s">
        <v>92</v>
      </c>
    </row>
    <row r="36" customHeight="1" spans="9:9">
      <c r="I36" s="67" t="s">
        <v>93</v>
      </c>
    </row>
    <row r="37" customHeight="1" spans="9:9">
      <c r="I37" s="67" t="s">
        <v>94</v>
      </c>
    </row>
    <row r="38" customHeight="1" spans="9:9">
      <c r="I38" s="67" t="s">
        <v>95</v>
      </c>
    </row>
    <row r="39" customHeight="1" spans="9:9">
      <c r="I39" s="67" t="s">
        <v>96</v>
      </c>
    </row>
    <row r="40" customHeight="1" spans="9:9">
      <c r="I40" s="67" t="s">
        <v>97</v>
      </c>
    </row>
    <row r="41" customHeight="1" spans="9:9">
      <c r="I41" s="67" t="s">
        <v>98</v>
      </c>
    </row>
    <row r="42" customHeight="1" spans="9:9">
      <c r="I42" s="67" t="s">
        <v>99</v>
      </c>
    </row>
    <row r="43" customHeight="1" spans="9:9">
      <c r="I43" s="67" t="s">
        <v>100</v>
      </c>
    </row>
    <row r="44" customHeight="1" spans="9:9">
      <c r="I44" s="67" t="s">
        <v>101</v>
      </c>
    </row>
    <row r="45" customHeight="1" spans="9:9">
      <c r="I45" s="67" t="s">
        <v>102</v>
      </c>
    </row>
    <row r="46" customHeight="1" spans="9:9">
      <c r="I46" s="67" t="s">
        <v>103</v>
      </c>
    </row>
    <row r="47" customHeight="1" spans="9:9">
      <c r="I47" s="67" t="s">
        <v>104</v>
      </c>
    </row>
    <row r="48" customHeight="1" spans="9:9">
      <c r="I48" s="67" t="s">
        <v>105</v>
      </c>
    </row>
    <row r="49" customHeight="1" spans="9:9">
      <c r="I49" s="67" t="s">
        <v>106</v>
      </c>
    </row>
    <row r="50" customHeight="1" spans="9:9">
      <c r="I50" s="67" t="s">
        <v>107</v>
      </c>
    </row>
    <row r="51" customHeight="1" spans="9:9">
      <c r="I51" s="67" t="s">
        <v>108</v>
      </c>
    </row>
    <row r="52" customHeight="1" spans="9:9">
      <c r="I52" s="67" t="s">
        <v>109</v>
      </c>
    </row>
    <row r="53" customHeight="1" spans="9:9">
      <c r="I53" s="67" t="s">
        <v>110</v>
      </c>
    </row>
    <row r="54" customHeight="1" spans="9:9">
      <c r="I54" s="67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112</v>
      </c>
      <c r="F1" s="80" t="s">
        <v>113</v>
      </c>
      <c r="G1" s="80" t="s">
        <v>114</v>
      </c>
      <c r="H1" s="80" t="s">
        <v>115</v>
      </c>
      <c r="I1" s="80" t="s">
        <v>116</v>
      </c>
      <c r="J1" s="85" t="s">
        <v>117</v>
      </c>
      <c r="K1" s="80" t="s">
        <v>118</v>
      </c>
      <c r="L1" s="80" t="s">
        <v>119</v>
      </c>
      <c r="M1" s="80" t="s">
        <v>120</v>
      </c>
      <c r="N1" s="80" t="s">
        <v>121</v>
      </c>
      <c r="O1" s="80" t="s">
        <v>122</v>
      </c>
      <c r="P1" s="80" t="s">
        <v>123</v>
      </c>
      <c r="Q1" s="80" t="s">
        <v>124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45014.3895405093</v>
      </c>
      <c r="B2" s="67" t="str">
        <f ca="1">INDIRECT(ADDRESS(2+QUOTIENT(ROW()-2,COUNTA('Form Responses 1'!$1:$1)-4),2,,TRUE,"Form Responses 1"))</f>
        <v>poni002@brin.go.id</v>
      </c>
      <c r="C2" s="67" t="str">
        <f ca="1">INDIRECT(ADDRESS(2+QUOTIENT(ROW()-2,COUNTA('Form Responses 1'!$1:$1)-4),3,,TRUE,"Form Responses 1"))</f>
        <v>Ponidi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0.95</v>
      </c>
      <c r="O2" s="84">
        <f ca="1" t="shared" si="6"/>
        <v>0.95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45014.3895405093</v>
      </c>
      <c r="B3" s="67" t="str">
        <f ca="1">INDIRECT(ADDRESS(2+QUOTIENT(ROW()-2,COUNTA('Form Responses 1'!$1:$1)-4),2,,TRUE,"Form Responses 1"))</f>
        <v>poni002@brin.go.id</v>
      </c>
      <c r="C3" s="67" t="str">
        <f ca="1">INDIRECT(ADDRESS(2+QUOTIENT(ROW()-2,COUNTA('Form Responses 1'!$1:$1)-4),3,,TRUE,"Form Responses 1"))</f>
        <v>Ponidi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 (EX BATAN SLEMAN - POLTEK)]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0.95</v>
      </c>
      <c r="O3" s="84">
        <f ca="1" t="shared" si="7"/>
        <v>0.95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45014.3895405093</v>
      </c>
      <c r="B4" s="67" t="str">
        <f ca="1">INDIRECT(ADDRESS(2+QUOTIENT(ROW()-2,COUNTA('Form Responses 1'!$1:$1)-4),2,,TRUE,"Form Responses 1"))</f>
        <v>poni002@brin.go.id</v>
      </c>
      <c r="C4" s="67" t="str">
        <f ca="1">INDIRECT(ADDRESS(2+QUOTIENT(ROW()-2,COUNTA('Form Responses 1'!$1:$1)-4),3,,TRUE,"Form Responses 1"))</f>
        <v>Ponidi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[Attendance (EX BATAN SLEMAN - POLTEK)]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0.95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0.95</v>
      </c>
      <c r="O4" s="84">
        <f ca="1" t="shared" si="8"/>
        <v>0.95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45014.3895405093</v>
      </c>
      <c r="B5" s="67" t="str">
        <f ca="1">INDIRECT(ADDRESS(2+QUOTIENT(ROW()-2,COUNTA('Form Responses 1'!$1:$1)-4),2,,TRUE,"Form Responses 1"))</f>
        <v>poni002@brin.go.id</v>
      </c>
      <c r="C5" s="67" t="str">
        <f ca="1">INDIRECT(ADDRESS(2+QUOTIENT(ROW()-2,COUNTA('Form Responses 1'!$1:$1)-4),3,,TRUE,"Form Responses 1"))</f>
        <v>Ponidi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Lantai 1 [Ruang Tamu]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Lantai 1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0.95</v>
      </c>
      <c r="O5" s="84">
        <f ca="1" t="shared" si="9"/>
        <v>0.95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45014.3895405093</v>
      </c>
      <c r="B6" s="67" t="str">
        <f ca="1">INDIRECT(ADDRESS(2+QUOTIENT(ROW()-2,COUNTA('Form Responses 1'!$1:$1)-4),2,,TRUE,"Form Responses 1"))</f>
        <v>poni002@brin.go.id</v>
      </c>
      <c r="C6" s="67" t="str">
        <f ca="1">INDIRECT(ADDRESS(2+QUOTIENT(ROW()-2,COUNTA('Form Responses 1'!$1:$1)-4),3,,TRUE,"Form Responses 1"))</f>
        <v>Ponidi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Lantai 1 [Pantry ]</v>
      </c>
      <c r="G6" s="67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Lantai 1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0.95</v>
      </c>
      <c r="O6" s="84">
        <f ca="1" t="shared" si="10"/>
        <v>0.95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45014.3895405093</v>
      </c>
      <c r="B7" s="67" t="str">
        <f ca="1">INDIRECT(ADDRESS(2+QUOTIENT(ROW()-2,COUNTA('Form Responses 1'!$1:$1)-4),2,,TRUE,"Form Responses 1"))</f>
        <v>poni002@brin.go.id</v>
      </c>
      <c r="C7" s="67" t="str">
        <f ca="1">INDIRECT(ADDRESS(2+QUOTIENT(ROW()-2,COUNTA('Form Responses 1'!$1:$1)-4),3,,TRUE,"Form Responses 1"))</f>
        <v>Ponidi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Lantai 1 [Kamar Depan]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Lantai 1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0.95</v>
      </c>
      <c r="O7" s="84">
        <f ca="1" t="shared" si="11"/>
        <v>0.95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45014.3895405093</v>
      </c>
      <c r="B8" s="67" t="str">
        <f ca="1">INDIRECT(ADDRESS(2+QUOTIENT(ROW()-2,COUNTA('Form Responses 1'!$1:$1)-4),2,,TRUE,"Form Responses 1"))</f>
        <v>poni002@brin.go.id</v>
      </c>
      <c r="C8" s="67" t="str">
        <f ca="1">INDIRECT(ADDRESS(2+QUOTIENT(ROW()-2,COUNTA('Form Responses 1'!$1:$1)-4),3,,TRUE,"Form Responses 1"))</f>
        <v>Ponidi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Lantai 1 [Kamar Belakang]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Lantai 1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0.95</v>
      </c>
      <c r="O8" s="84">
        <f ca="1" t="shared" si="16"/>
        <v>0.95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45014.3895405093</v>
      </c>
      <c r="B9" s="67" t="str">
        <f ca="1">INDIRECT(ADDRESS(2+QUOTIENT(ROW()-2,COUNTA('Form Responses 1'!$1:$1)-4),2,,TRUE,"Form Responses 1"))</f>
        <v>poni002@brin.go.id</v>
      </c>
      <c r="C9" s="67" t="str">
        <f ca="1">INDIRECT(ADDRESS(2+QUOTIENT(ROW()-2,COUNTA('Form Responses 1'!$1:$1)-4),3,,TRUE,"Form Responses 1"))</f>
        <v>Ponidi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Lantai 1 [Toilet Belakang]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Lantai 1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0.95</v>
      </c>
      <c r="O9" s="84">
        <f ca="1" t="shared" si="17"/>
        <v>0.95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45014.3895405093</v>
      </c>
      <c r="B10" s="67" t="str">
        <f ca="1">INDIRECT(ADDRESS(2+QUOTIENT(ROW()-2,COUNTA('Form Responses 1'!$1:$1)-4),2,,TRUE,"Form Responses 1"))</f>
        <v>poni002@brin.go.id</v>
      </c>
      <c r="C10" s="67" t="str">
        <f ca="1">INDIRECT(ADDRESS(2+QUOTIENT(ROW()-2,COUNTA('Form Responses 1'!$1:$1)-4),3,,TRUE,"Form Responses 1"))</f>
        <v>Ponidi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Lantai 1 [Toilet Pria / Wanita]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Lantai 1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0.95</v>
      </c>
      <c r="O10" s="84">
        <f ca="1" t="shared" si="18"/>
        <v>0.95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45014.3895405093</v>
      </c>
      <c r="B11" s="67" t="str">
        <f ca="1">INDIRECT(ADDRESS(2+QUOTIENT(ROW()-2,COUNTA('Form Responses 1'!$1:$1)-4),2,,TRUE,"Form Responses 1"))</f>
        <v>poni002@brin.go.id</v>
      </c>
      <c r="C11" s="67" t="str">
        <f ca="1">INDIRECT(ADDRESS(2+QUOTIENT(ROW()-2,COUNTA('Form Responses 1'!$1:$1)-4),3,,TRUE,"Form Responses 1"))</f>
        <v>Ponidi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Halaman [Taman 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Halaman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0.95</v>
      </c>
      <c r="O11" s="84">
        <f ca="1" t="shared" si="19"/>
        <v>0.95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45014.3895405093</v>
      </c>
      <c r="B12" s="67" t="str">
        <f ca="1">INDIRECT(ADDRESS(2+QUOTIENT(ROW()-2,COUNTA('Form Responses 1'!$1:$1)-4),2,,TRUE,"Form Responses 1"))</f>
        <v>poni002@brin.go.id</v>
      </c>
      <c r="C12" s="67" t="str">
        <f ca="1">INDIRECT(ADDRESS(2+QUOTIENT(ROW()-2,COUNTA('Form Responses 1'!$1:$1)-4),3,,TRUE,"Form Responses 1"))</f>
        <v>Ponidi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Halaman [Halaman Utama Depan]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Halaman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0.95</v>
      </c>
      <c r="O12" s="84">
        <f ca="1" t="shared" si="20"/>
        <v>0.95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45014.3895405093</v>
      </c>
      <c r="B13" s="67" t="str">
        <f ca="1">INDIRECT(ADDRESS(2+QUOTIENT(ROW()-2,COUNTA('Form Responses 1'!$1:$1)-4),2,,TRUE,"Form Responses 1"))</f>
        <v>poni002@brin.go.id</v>
      </c>
      <c r="C13" s="67" t="str">
        <f ca="1">INDIRECT(ADDRESS(2+QUOTIENT(ROW()-2,COUNTA('Form Responses 1'!$1:$1)-4),3,,TRUE,"Form Responses 1"))</f>
        <v>Ponidi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Halaman [Halaman samping dan belakang]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Halaman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0.95</v>
      </c>
      <c r="O13" s="84">
        <f ca="1" t="shared" si="21"/>
        <v>0.95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45014.3895405093</v>
      </c>
      <c r="B14" s="67" t="str">
        <f ca="1">INDIRECT(ADDRESS(2+QUOTIENT(ROW()-2,COUNTA('Form Responses 1'!$1:$1)-4),2,,TRUE,"Form Responses 1"))</f>
        <v>poni002@brin.go.id</v>
      </c>
      <c r="C14" s="67" t="str">
        <f ca="1">INDIRECT(ADDRESS(2+QUOTIENT(ROW()-2,COUNTA('Form Responses 1'!$1:$1)-4),3,,TRUE,"Form Responses 1"))</f>
        <v>Ponidi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Halaman [TPS]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Halaman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0.95</v>
      </c>
      <c r="O14" s="84">
        <f ca="1" t="shared" si="22"/>
        <v>0.95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45014.3899274306</v>
      </c>
      <c r="B15" s="67" t="str">
        <f ca="1">INDIRECT(ADDRESS(2+QUOTIENT(ROW()-2,COUNTA('Form Responses 1'!$1:$1)-4),2,,TRUE,"Form Responses 1"))</f>
        <v>poni002@brin.go.id</v>
      </c>
      <c r="C15" s="67" t="str">
        <f ca="1">INDIRECT(ADDRESS(2+QUOTIENT(ROW()-2,COUNTA('Form Responses 1'!$1:$1)-4),3,,TRUE,"Form Responses 1"))</f>
        <v>Ponidi</v>
      </c>
      <c r="D15" s="82">
        <f ca="1">INDIRECT(ADDRESS(2+QUOTIENT(ROW()-2,COUNTA('Form Responses 1'!$1:$1)-4),4,,TRUE,"Form Responses 1"))</f>
        <v>44982</v>
      </c>
      <c r="E15" s="83">
        <f ca="1" t="shared" si="0"/>
        <v>6</v>
      </c>
      <c r="F15" s="67" t="str">
        <f ca="1">IF(ISBLANK(A15)," ",INDIRECT(ADDRESS(1,5+MOD(ROW()-2,COUNTA('Form Responses 1'!$1:$1)-4),,TRUE,"Form Responses 1")))</f>
        <v>Security [Security Functions]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Security</v>
      </c>
      <c r="I15" s="84" t="str">
        <f ca="1" t="shared" si="2"/>
        <v>SECURITY SERVICE</v>
      </c>
      <c r="J15" s="84">
        <f ca="1" t="array" ref="J15">IFERROR(INDEX(MASTER!B:B,MATCH(G15,MASTER!A:A,0))/100," ")</f>
        <v>0.95</v>
      </c>
      <c r="K15" s="67">
        <f ca="1" t="shared" si="3"/>
        <v>8</v>
      </c>
      <c r="L15" s="67" t="str">
        <f ca="1" t="shared" si="4"/>
        <v>2023 - WEEK 08</v>
      </c>
      <c r="M15" s="67" t="str">
        <f ca="1" t="shared" si="5"/>
        <v>2023 - MONTH 02</v>
      </c>
      <c r="N15" s="84">
        <f ca="1" t="shared" ref="N15:O15" si="23">IFERROR(AVERAGEIF(L:L,L15,$J:$J)," ")</f>
        <v>0.95</v>
      </c>
      <c r="O15" s="84">
        <f ca="1" t="shared" si="23"/>
        <v>0.95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8</v>
      </c>
      <c r="AF15" s="67" t="str">
        <f ca="1" t="shared" si="13"/>
        <v>2023 02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45014.3899274306</v>
      </c>
      <c r="B16" s="67" t="str">
        <f ca="1">INDIRECT(ADDRESS(2+QUOTIENT(ROW()-2,COUNTA('Form Responses 1'!$1:$1)-4),2,,TRUE,"Form Responses 1"))</f>
        <v>poni002@brin.go.id</v>
      </c>
      <c r="C16" s="67" t="str">
        <f ca="1">INDIRECT(ADDRESS(2+QUOTIENT(ROW()-2,COUNTA('Form Responses 1'!$1:$1)-4),3,,TRUE,"Form Responses 1"))</f>
        <v>Ponidi</v>
      </c>
      <c r="D16" s="82">
        <f ca="1">INDIRECT(ADDRESS(2+QUOTIENT(ROW()-2,COUNTA('Form Responses 1'!$1:$1)-4),4,,TRUE,"Form Responses 1"))</f>
        <v>44982</v>
      </c>
      <c r="E16" s="83">
        <f ca="1" t="shared" si="0"/>
        <v>6</v>
      </c>
      <c r="F16" s="67" t="str">
        <f ca="1">IF(ISBLANK(A16)," ",INDIRECT(ADDRESS(1,5+MOD(ROW()-2,COUNTA('Form Responses 1'!$1:$1)-4),,TRUE,"Form Responses 1")))</f>
        <v>Driver [Driving Safety (EX BATAN SLEMAN - POLTEK)]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Driver</v>
      </c>
      <c r="I16" s="84" t="str">
        <f ca="1" t="shared" si="2"/>
        <v>LABOR SERVICE</v>
      </c>
      <c r="J16" s="84">
        <f ca="1" t="array" ref="J16">IFERROR(INDEX(MASTER!B:B,MATCH(G16,MASTER!A:A,0))/100," ")</f>
        <v>0.95</v>
      </c>
      <c r="K16" s="67">
        <f ca="1" t="shared" si="3"/>
        <v>8</v>
      </c>
      <c r="L16" s="67" t="str">
        <f ca="1" t="shared" si="4"/>
        <v>2023 - WEEK 08</v>
      </c>
      <c r="M16" s="67" t="str">
        <f ca="1" t="shared" si="5"/>
        <v>2023 - MONTH 02</v>
      </c>
      <c r="N16" s="84">
        <f ca="1" t="shared" ref="N16:O16" si="24">IFERROR(AVERAGEIF(L:L,L16,$J:$J)," ")</f>
        <v>0.95</v>
      </c>
      <c r="O16" s="84">
        <f ca="1" t="shared" si="24"/>
        <v>0.95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8</v>
      </c>
      <c r="AF16" s="67" t="str">
        <f ca="1" t="shared" si="13"/>
        <v>2023 02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45014.3899274306</v>
      </c>
      <c r="B17" s="67" t="str">
        <f ca="1">INDIRECT(ADDRESS(2+QUOTIENT(ROW()-2,COUNTA('Form Responses 1'!$1:$1)-4),2,,TRUE,"Form Responses 1"))</f>
        <v>poni002@brin.go.id</v>
      </c>
      <c r="C17" s="67" t="str">
        <f ca="1">INDIRECT(ADDRESS(2+QUOTIENT(ROW()-2,COUNTA('Form Responses 1'!$1:$1)-4),3,,TRUE,"Form Responses 1"))</f>
        <v>Ponidi</v>
      </c>
      <c r="D17" s="82">
        <f ca="1">INDIRECT(ADDRESS(2+QUOTIENT(ROW()-2,COUNTA('Form Responses 1'!$1:$1)-4),4,,TRUE,"Form Responses 1"))</f>
        <v>44982</v>
      </c>
      <c r="E17" s="83">
        <f ca="1" t="shared" si="0"/>
        <v>6</v>
      </c>
      <c r="F17" s="67" t="str">
        <f ca="1">IF(ISBLANK(A17)," ",INDIRECT(ADDRESS(1,5+MOD(ROW()-2,COUNTA('Form Responses 1'!$1:$1)-4),,TRUE,"Form Responses 1")))</f>
        <v>Driver [Attendance (EX BATAN SLEMAN - POLTEK)]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Driver</v>
      </c>
      <c r="I17" s="84" t="str">
        <f ca="1" t="shared" si="2"/>
        <v>LABOR SERVICE</v>
      </c>
      <c r="J17" s="84">
        <f ca="1" t="array" ref="J17">IFERROR(INDEX(MASTER!B:B,MATCH(G17,MASTER!A:A,0))/100," ")</f>
        <v>0.95</v>
      </c>
      <c r="K17" s="67">
        <f ca="1" t="shared" si="3"/>
        <v>8</v>
      </c>
      <c r="L17" s="67" t="str">
        <f ca="1" t="shared" si="4"/>
        <v>2023 - WEEK 08</v>
      </c>
      <c r="M17" s="67" t="str">
        <f ca="1" t="shared" si="5"/>
        <v>2023 - MONTH 02</v>
      </c>
      <c r="N17" s="84">
        <f ca="1" t="shared" ref="N17:O17" si="25">IFERROR(AVERAGEIF(L:L,L17,$J:$J)," ")</f>
        <v>0.95</v>
      </c>
      <c r="O17" s="84">
        <f ca="1" t="shared" si="25"/>
        <v>0.95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8</v>
      </c>
      <c r="AF17" s="67" t="str">
        <f ca="1" t="shared" si="13"/>
        <v>2023 02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45014.3899274306</v>
      </c>
      <c r="B18" s="67" t="str">
        <f ca="1">INDIRECT(ADDRESS(2+QUOTIENT(ROW()-2,COUNTA('Form Responses 1'!$1:$1)-4),2,,TRUE,"Form Responses 1"))</f>
        <v>poni002@brin.go.id</v>
      </c>
      <c r="C18" s="67" t="str">
        <f ca="1">INDIRECT(ADDRESS(2+QUOTIENT(ROW()-2,COUNTA('Form Responses 1'!$1:$1)-4),3,,TRUE,"Form Responses 1"))</f>
        <v>Ponidi</v>
      </c>
      <c r="D18" s="82">
        <f ca="1">INDIRECT(ADDRESS(2+QUOTIENT(ROW()-2,COUNTA('Form Responses 1'!$1:$1)-4),4,,TRUE,"Form Responses 1"))</f>
        <v>44982</v>
      </c>
      <c r="E18" s="83">
        <f ca="1" t="shared" si="0"/>
        <v>6</v>
      </c>
      <c r="F18" s="67" t="str">
        <f ca="1">IF(ISBLANK(A18)," ",INDIRECT(ADDRESS(1,5+MOD(ROW()-2,COUNTA('Form Responses 1'!$1:$1)-4),,TRUE,"Form Responses 1")))</f>
        <v>Lantai 1 [Ruang Tamu]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Lantai 1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8</v>
      </c>
      <c r="L18" s="67" t="str">
        <f ca="1" t="shared" si="4"/>
        <v>2023 - WEEK 08</v>
      </c>
      <c r="M18" s="67" t="str">
        <f ca="1" t="shared" si="5"/>
        <v>2023 - MONTH 02</v>
      </c>
      <c r="N18" s="84">
        <f ca="1" t="shared" ref="N18:O18" si="26">IFERROR(AVERAGEIF(L:L,L18,$J:$J)," ")</f>
        <v>0.95</v>
      </c>
      <c r="O18" s="84">
        <f ca="1" t="shared" si="26"/>
        <v>0.95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8</v>
      </c>
      <c r="AF18" s="67" t="str">
        <f ca="1" t="shared" si="13"/>
        <v>2023 02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45014.3899274306</v>
      </c>
      <c r="B19" s="67" t="str">
        <f ca="1">INDIRECT(ADDRESS(2+QUOTIENT(ROW()-2,COUNTA('Form Responses 1'!$1:$1)-4),2,,TRUE,"Form Responses 1"))</f>
        <v>poni002@brin.go.id</v>
      </c>
      <c r="C19" s="67" t="str">
        <f ca="1">INDIRECT(ADDRESS(2+QUOTIENT(ROW()-2,COUNTA('Form Responses 1'!$1:$1)-4),3,,TRUE,"Form Responses 1"))</f>
        <v>Ponidi</v>
      </c>
      <c r="D19" s="82">
        <f ca="1">INDIRECT(ADDRESS(2+QUOTIENT(ROW()-2,COUNTA('Form Responses 1'!$1:$1)-4),4,,TRUE,"Form Responses 1"))</f>
        <v>44982</v>
      </c>
      <c r="E19" s="83">
        <f ca="1" t="shared" si="0"/>
        <v>6</v>
      </c>
      <c r="F19" s="67" t="str">
        <f ca="1">IF(ISBLANK(A19)," ",INDIRECT(ADDRESS(1,5+MOD(ROW()-2,COUNTA('Form Responses 1'!$1:$1)-4),,TRUE,"Form Responses 1")))</f>
        <v>Lantai 1 [Pantry 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Lantai 1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8</v>
      </c>
      <c r="L19" s="67" t="str">
        <f ca="1" t="shared" si="4"/>
        <v>2023 - WEEK 08</v>
      </c>
      <c r="M19" s="67" t="str">
        <f ca="1" t="shared" si="5"/>
        <v>2023 - MONTH 02</v>
      </c>
      <c r="N19" s="84">
        <f ca="1" t="shared" ref="N19:O19" si="27">IFERROR(AVERAGEIF(L:L,L19,$J:$J)," ")</f>
        <v>0.95</v>
      </c>
      <c r="O19" s="84">
        <f ca="1" t="shared" si="27"/>
        <v>0.95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8</v>
      </c>
      <c r="AF19" s="67" t="str">
        <f ca="1" t="shared" si="13"/>
        <v>2023 02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45014.3899274306</v>
      </c>
      <c r="B20" s="67" t="str">
        <f ca="1">INDIRECT(ADDRESS(2+QUOTIENT(ROW()-2,COUNTA('Form Responses 1'!$1:$1)-4),2,,TRUE,"Form Responses 1"))</f>
        <v>poni002@brin.go.id</v>
      </c>
      <c r="C20" s="67" t="str">
        <f ca="1">INDIRECT(ADDRESS(2+QUOTIENT(ROW()-2,COUNTA('Form Responses 1'!$1:$1)-4),3,,TRUE,"Form Responses 1"))</f>
        <v>Ponidi</v>
      </c>
      <c r="D20" s="82">
        <f ca="1">INDIRECT(ADDRESS(2+QUOTIENT(ROW()-2,COUNTA('Form Responses 1'!$1:$1)-4),4,,TRUE,"Form Responses 1"))</f>
        <v>44982</v>
      </c>
      <c r="E20" s="83">
        <f ca="1" t="shared" si="0"/>
        <v>6</v>
      </c>
      <c r="F20" s="67" t="str">
        <f ca="1">IF(ISBLANK(A20)," ",INDIRECT(ADDRESS(1,5+MOD(ROW()-2,COUNTA('Form Responses 1'!$1:$1)-4),,TRUE,"Form Responses 1")))</f>
        <v>Lantai 1 [Kamar Depan]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Lantai 1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8</v>
      </c>
      <c r="L20" s="67" t="str">
        <f ca="1" t="shared" si="4"/>
        <v>2023 - WEEK 08</v>
      </c>
      <c r="M20" s="67" t="str">
        <f ca="1" t="shared" si="5"/>
        <v>2023 - MONTH 02</v>
      </c>
      <c r="N20" s="84">
        <f ca="1" t="shared" ref="N20:O20" si="28">IFERROR(AVERAGEIF(L:L,L20,$J:$J)," ")</f>
        <v>0.95</v>
      </c>
      <c r="O20" s="84">
        <f ca="1" t="shared" si="28"/>
        <v>0.95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8</v>
      </c>
      <c r="AF20" s="67" t="str">
        <f ca="1" t="shared" si="13"/>
        <v>2023 02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45014.3899274306</v>
      </c>
      <c r="B21" s="67" t="str">
        <f ca="1">INDIRECT(ADDRESS(2+QUOTIENT(ROW()-2,COUNTA('Form Responses 1'!$1:$1)-4),2,,TRUE,"Form Responses 1"))</f>
        <v>poni002@brin.go.id</v>
      </c>
      <c r="C21" s="67" t="str">
        <f ca="1">INDIRECT(ADDRESS(2+QUOTIENT(ROW()-2,COUNTA('Form Responses 1'!$1:$1)-4),3,,TRUE,"Form Responses 1"))</f>
        <v>Ponidi</v>
      </c>
      <c r="D21" s="82">
        <f ca="1">INDIRECT(ADDRESS(2+QUOTIENT(ROW()-2,COUNTA('Form Responses 1'!$1:$1)-4),4,,TRUE,"Form Responses 1"))</f>
        <v>44982</v>
      </c>
      <c r="E21" s="83">
        <f ca="1" t="shared" si="0"/>
        <v>6</v>
      </c>
      <c r="F21" s="67" t="str">
        <f ca="1">IF(ISBLANK(A21)," ",INDIRECT(ADDRESS(1,5+MOD(ROW()-2,COUNTA('Form Responses 1'!$1:$1)-4),,TRUE,"Form Responses 1")))</f>
        <v>Lantai 1 [Kamar Belakang]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Lantai 1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8</v>
      </c>
      <c r="L21" s="67" t="str">
        <f ca="1" t="shared" si="4"/>
        <v>2023 - WEEK 08</v>
      </c>
      <c r="M21" s="67" t="str">
        <f ca="1" t="shared" si="5"/>
        <v>2023 - MONTH 02</v>
      </c>
      <c r="N21" s="84">
        <f ca="1" t="shared" ref="N21:O21" si="29">IFERROR(AVERAGEIF(L:L,L21,$J:$J)," ")</f>
        <v>0.95</v>
      </c>
      <c r="O21" s="84">
        <f ca="1" t="shared" si="29"/>
        <v>0.95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8</v>
      </c>
      <c r="AF21" s="67" t="str">
        <f ca="1" t="shared" si="13"/>
        <v>2023 02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45014.3899274306</v>
      </c>
      <c r="B22" s="67" t="str">
        <f ca="1">INDIRECT(ADDRESS(2+QUOTIENT(ROW()-2,COUNTA('Form Responses 1'!$1:$1)-4),2,,TRUE,"Form Responses 1"))</f>
        <v>poni002@brin.go.id</v>
      </c>
      <c r="C22" s="67" t="str">
        <f ca="1">INDIRECT(ADDRESS(2+QUOTIENT(ROW()-2,COUNTA('Form Responses 1'!$1:$1)-4),3,,TRUE,"Form Responses 1"))</f>
        <v>Ponidi</v>
      </c>
      <c r="D22" s="82">
        <f ca="1">INDIRECT(ADDRESS(2+QUOTIENT(ROW()-2,COUNTA('Form Responses 1'!$1:$1)-4),4,,TRUE,"Form Responses 1"))</f>
        <v>44982</v>
      </c>
      <c r="E22" s="83">
        <f ca="1" t="shared" si="0"/>
        <v>6</v>
      </c>
      <c r="F22" s="67" t="str">
        <f ca="1">IF(ISBLANK(A22)," ",INDIRECT(ADDRESS(1,5+MOD(ROW()-2,COUNTA('Form Responses 1'!$1:$1)-4),,TRUE,"Form Responses 1")))</f>
        <v>Lantai 1 [Toilet Belakang]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Lantai 1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8</v>
      </c>
      <c r="L22" s="67" t="str">
        <f ca="1" t="shared" si="4"/>
        <v>2023 - WEEK 08</v>
      </c>
      <c r="M22" s="67" t="str">
        <f ca="1" t="shared" si="5"/>
        <v>2023 - MONTH 02</v>
      </c>
      <c r="N22" s="84">
        <f ca="1" t="shared" ref="N22:O22" si="30">IFERROR(AVERAGEIF(L:L,L22,$J:$J)," ")</f>
        <v>0.95</v>
      </c>
      <c r="O22" s="84">
        <f ca="1" t="shared" si="30"/>
        <v>0.95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8</v>
      </c>
      <c r="AF22" s="67" t="str">
        <f ca="1" t="shared" si="13"/>
        <v>2023 02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45014.3899274306</v>
      </c>
      <c r="B23" s="67" t="str">
        <f ca="1">INDIRECT(ADDRESS(2+QUOTIENT(ROW()-2,COUNTA('Form Responses 1'!$1:$1)-4),2,,TRUE,"Form Responses 1"))</f>
        <v>poni002@brin.go.id</v>
      </c>
      <c r="C23" s="67" t="str">
        <f ca="1">INDIRECT(ADDRESS(2+QUOTIENT(ROW()-2,COUNTA('Form Responses 1'!$1:$1)-4),3,,TRUE,"Form Responses 1"))</f>
        <v>Ponidi</v>
      </c>
      <c r="D23" s="82">
        <f ca="1">INDIRECT(ADDRESS(2+QUOTIENT(ROW()-2,COUNTA('Form Responses 1'!$1:$1)-4),4,,TRUE,"Form Responses 1"))</f>
        <v>44982</v>
      </c>
      <c r="E23" s="83">
        <f ca="1" t="shared" si="0"/>
        <v>6</v>
      </c>
      <c r="F23" s="67" t="str">
        <f ca="1">IF(ISBLANK(A23)," ",INDIRECT(ADDRESS(1,5+MOD(ROW()-2,COUNTA('Form Responses 1'!$1:$1)-4),,TRUE,"Form Responses 1")))</f>
        <v>Lantai 1 [Toilet Pria / Wanita]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Lantai 1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8</v>
      </c>
      <c r="L23" s="67" t="str">
        <f ca="1" t="shared" si="4"/>
        <v>2023 - WEEK 08</v>
      </c>
      <c r="M23" s="67" t="str">
        <f ca="1" t="shared" si="5"/>
        <v>2023 - MONTH 02</v>
      </c>
      <c r="N23" s="84">
        <f ca="1" t="shared" ref="N23:O23" si="31">IFERROR(AVERAGEIF(L:L,L23,$J:$J)," ")</f>
        <v>0.95</v>
      </c>
      <c r="O23" s="84">
        <f ca="1" t="shared" si="31"/>
        <v>0.95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8</v>
      </c>
      <c r="AF23" s="67" t="str">
        <f ca="1" t="shared" si="13"/>
        <v>2023 02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45014.3899274306</v>
      </c>
      <c r="B24" s="67" t="str">
        <f ca="1">INDIRECT(ADDRESS(2+QUOTIENT(ROW()-2,COUNTA('Form Responses 1'!$1:$1)-4),2,,TRUE,"Form Responses 1"))</f>
        <v>poni002@brin.go.id</v>
      </c>
      <c r="C24" s="67" t="str">
        <f ca="1">INDIRECT(ADDRESS(2+QUOTIENT(ROW()-2,COUNTA('Form Responses 1'!$1:$1)-4),3,,TRUE,"Form Responses 1"))</f>
        <v>Ponidi</v>
      </c>
      <c r="D24" s="82">
        <f ca="1">INDIRECT(ADDRESS(2+QUOTIENT(ROW()-2,COUNTA('Form Responses 1'!$1:$1)-4),4,,TRUE,"Form Responses 1"))</f>
        <v>44982</v>
      </c>
      <c r="E24" s="83">
        <f ca="1" t="shared" si="0"/>
        <v>6</v>
      </c>
      <c r="F24" s="67" t="str">
        <f ca="1">IF(ISBLANK(A24)," ",INDIRECT(ADDRESS(1,5+MOD(ROW()-2,COUNTA('Form Responses 1'!$1:$1)-4),,TRUE,"Form Responses 1")))</f>
        <v>Halaman [Taman 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Halaman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7">
        <f ca="1" t="shared" si="3"/>
        <v>8</v>
      </c>
      <c r="L24" s="67" t="str">
        <f ca="1" t="shared" si="4"/>
        <v>2023 - WEEK 08</v>
      </c>
      <c r="M24" s="67" t="str">
        <f ca="1" t="shared" si="5"/>
        <v>2023 - MONTH 02</v>
      </c>
      <c r="N24" s="84">
        <f ca="1" t="shared" ref="N24:O24" si="32">IFERROR(AVERAGEIF(L:L,L24,$J:$J)," ")</f>
        <v>0.95</v>
      </c>
      <c r="O24" s="84">
        <f ca="1" t="shared" si="32"/>
        <v>0.95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8</v>
      </c>
      <c r="AF24" s="67" t="str">
        <f ca="1" t="shared" si="13"/>
        <v>2023 02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45014.3899274306</v>
      </c>
      <c r="B25" s="67" t="str">
        <f ca="1">INDIRECT(ADDRESS(2+QUOTIENT(ROW()-2,COUNTA('Form Responses 1'!$1:$1)-4),2,,TRUE,"Form Responses 1"))</f>
        <v>poni002@brin.go.id</v>
      </c>
      <c r="C25" s="67" t="str">
        <f ca="1">INDIRECT(ADDRESS(2+QUOTIENT(ROW()-2,COUNTA('Form Responses 1'!$1:$1)-4),3,,TRUE,"Form Responses 1"))</f>
        <v>Ponidi</v>
      </c>
      <c r="D25" s="82">
        <f ca="1">INDIRECT(ADDRESS(2+QUOTIENT(ROW()-2,COUNTA('Form Responses 1'!$1:$1)-4),4,,TRUE,"Form Responses 1"))</f>
        <v>44982</v>
      </c>
      <c r="E25" s="83">
        <f ca="1" t="shared" si="0"/>
        <v>6</v>
      </c>
      <c r="F25" s="67" t="str">
        <f ca="1">IF(ISBLANK(A25)," ",INDIRECT(ADDRESS(1,5+MOD(ROW()-2,COUNTA('Form Responses 1'!$1:$1)-4),,TRUE,"Form Responses 1")))</f>
        <v>Halaman [Halaman Utama Depan]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Halaman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8</v>
      </c>
      <c r="L25" s="67" t="str">
        <f ca="1" t="shared" si="4"/>
        <v>2023 - WEEK 08</v>
      </c>
      <c r="M25" s="67" t="str">
        <f ca="1" t="shared" si="5"/>
        <v>2023 - MONTH 02</v>
      </c>
      <c r="N25" s="84">
        <f ca="1" t="shared" ref="N25:O25" si="33">IFERROR(AVERAGEIF(L:L,L25,$J:$J)," ")</f>
        <v>0.95</v>
      </c>
      <c r="O25" s="84">
        <f ca="1" t="shared" si="33"/>
        <v>0.95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8</v>
      </c>
      <c r="AF25" s="67" t="str">
        <f ca="1" t="shared" si="13"/>
        <v>2023 02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45014.3899274306</v>
      </c>
      <c r="B26" s="67" t="str">
        <f ca="1">INDIRECT(ADDRESS(2+QUOTIENT(ROW()-2,COUNTA('Form Responses 1'!$1:$1)-4),2,,TRUE,"Form Responses 1"))</f>
        <v>poni002@brin.go.id</v>
      </c>
      <c r="C26" s="67" t="str">
        <f ca="1">INDIRECT(ADDRESS(2+QUOTIENT(ROW()-2,COUNTA('Form Responses 1'!$1:$1)-4),3,,TRUE,"Form Responses 1"))</f>
        <v>Ponidi</v>
      </c>
      <c r="D26" s="82">
        <f ca="1">INDIRECT(ADDRESS(2+QUOTIENT(ROW()-2,COUNTA('Form Responses 1'!$1:$1)-4),4,,TRUE,"Form Responses 1"))</f>
        <v>44982</v>
      </c>
      <c r="E26" s="83">
        <f ca="1" t="shared" si="0"/>
        <v>6</v>
      </c>
      <c r="F26" s="67" t="str">
        <f ca="1">IF(ISBLANK(A26)," ",INDIRECT(ADDRESS(1,5+MOD(ROW()-2,COUNTA('Form Responses 1'!$1:$1)-4),,TRUE,"Form Responses 1")))</f>
        <v>Halaman [Halaman samping dan belakang]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Halaman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8</v>
      </c>
      <c r="L26" s="67" t="str">
        <f ca="1" t="shared" si="4"/>
        <v>2023 - WEEK 08</v>
      </c>
      <c r="M26" s="67" t="str">
        <f ca="1" t="shared" si="5"/>
        <v>2023 - MONTH 02</v>
      </c>
      <c r="N26" s="84">
        <f ca="1" t="shared" ref="N26:O26" si="34">IFERROR(AVERAGEIF(L:L,L26,$J:$J)," ")</f>
        <v>0.95</v>
      </c>
      <c r="O26" s="84">
        <f ca="1" t="shared" si="34"/>
        <v>0.95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8</v>
      </c>
      <c r="AF26" s="67" t="str">
        <f ca="1" t="shared" si="13"/>
        <v>2023 02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45014.3899274306</v>
      </c>
      <c r="B27" s="67" t="str">
        <f ca="1">INDIRECT(ADDRESS(2+QUOTIENT(ROW()-2,COUNTA('Form Responses 1'!$1:$1)-4),2,,TRUE,"Form Responses 1"))</f>
        <v>poni002@brin.go.id</v>
      </c>
      <c r="C27" s="67" t="str">
        <f ca="1">INDIRECT(ADDRESS(2+QUOTIENT(ROW()-2,COUNTA('Form Responses 1'!$1:$1)-4),3,,TRUE,"Form Responses 1"))</f>
        <v>Ponidi</v>
      </c>
      <c r="D27" s="82">
        <f ca="1">INDIRECT(ADDRESS(2+QUOTIENT(ROW()-2,COUNTA('Form Responses 1'!$1:$1)-4),4,,TRUE,"Form Responses 1"))</f>
        <v>44982</v>
      </c>
      <c r="E27" s="83">
        <f ca="1" t="shared" si="0"/>
        <v>6</v>
      </c>
      <c r="F27" s="67" t="str">
        <f ca="1">IF(ISBLANK(A27)," ",INDIRECT(ADDRESS(1,5+MOD(ROW()-2,COUNTA('Form Responses 1'!$1:$1)-4),,TRUE,"Form Responses 1")))</f>
        <v>Halaman [TPS]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Halaman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8</v>
      </c>
      <c r="L27" s="67" t="str">
        <f ca="1" t="shared" si="4"/>
        <v>2023 - WEEK 08</v>
      </c>
      <c r="M27" s="67" t="str">
        <f ca="1" t="shared" si="5"/>
        <v>2023 - MONTH 02</v>
      </c>
      <c r="N27" s="84">
        <f ca="1" t="shared" ref="N27:O27" si="35">IFERROR(AVERAGEIF(L:L,L27,$J:$J)," ")</f>
        <v>0.95</v>
      </c>
      <c r="O27" s="84">
        <f ca="1" t="shared" si="35"/>
        <v>0.95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8</v>
      </c>
      <c r="AF27" s="67" t="str">
        <f ca="1" t="shared" si="13"/>
        <v>2023 02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45014.3902814699</v>
      </c>
      <c r="B28" s="67" t="str">
        <f ca="1">INDIRECT(ADDRESS(2+QUOTIENT(ROW()-2,COUNTA('Form Responses 1'!$1:$1)-4),2,,TRUE,"Form Responses 1"))</f>
        <v>poni002@brin.go.id</v>
      </c>
      <c r="C28" s="67" t="str">
        <f ca="1">INDIRECT(ADDRESS(2+QUOTIENT(ROW()-2,COUNTA('Form Responses 1'!$1:$1)-4),3,,TRUE,"Form Responses 1"))</f>
        <v>Ponidi</v>
      </c>
      <c r="D28" s="82">
        <f ca="1">INDIRECT(ADDRESS(2+QUOTIENT(ROW()-2,COUNTA('Form Responses 1'!$1:$1)-4),4,,TRUE,"Form Responses 1"))</f>
        <v>45010</v>
      </c>
      <c r="E28" s="83">
        <f ca="1" t="shared" si="0"/>
        <v>6</v>
      </c>
      <c r="F28" s="67" t="str">
        <f ca="1">IF(ISBLANK(A28)," ",INDIRECT(ADDRESS(1,5+MOD(ROW()-2,COUNTA('Form Responses 1'!$1:$1)-4),,TRUE,"Form Responses 1")))</f>
        <v>Security [Security Functions]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Security</v>
      </c>
      <c r="I28" s="84" t="str">
        <f ca="1" t="shared" si="2"/>
        <v>SECURITY SERVICE</v>
      </c>
      <c r="J28" s="84">
        <f ca="1" t="array" ref="J28">IFERROR(INDEX(MASTER!B:B,MATCH(G28,MASTER!A:A,0))/100," ")</f>
        <v>0.95</v>
      </c>
      <c r="K28" s="67">
        <f ca="1" t="shared" si="3"/>
        <v>12</v>
      </c>
      <c r="L28" s="67" t="str">
        <f ca="1" t="shared" si="4"/>
        <v>2023 - WEEK 12</v>
      </c>
      <c r="M28" s="67" t="str">
        <f ca="1" t="shared" si="5"/>
        <v>2023 - MONTH 03</v>
      </c>
      <c r="N28" s="84">
        <f ca="1" t="shared" ref="N28:O28" si="36">IFERROR(AVERAGEIF(L:L,L28,$J:$J)," ")</f>
        <v>0.95</v>
      </c>
      <c r="O28" s="84">
        <f ca="1" t="shared" si="36"/>
        <v>0.95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12</v>
      </c>
      <c r="AF28" s="67" t="str">
        <f ca="1" t="shared" si="13"/>
        <v>2023 03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45014.3902814699</v>
      </c>
      <c r="B29" s="67" t="str">
        <f ca="1">INDIRECT(ADDRESS(2+QUOTIENT(ROW()-2,COUNTA('Form Responses 1'!$1:$1)-4),2,,TRUE,"Form Responses 1"))</f>
        <v>poni002@brin.go.id</v>
      </c>
      <c r="C29" s="67" t="str">
        <f ca="1">INDIRECT(ADDRESS(2+QUOTIENT(ROW()-2,COUNTA('Form Responses 1'!$1:$1)-4),3,,TRUE,"Form Responses 1"))</f>
        <v>Ponidi</v>
      </c>
      <c r="D29" s="82">
        <f ca="1">INDIRECT(ADDRESS(2+QUOTIENT(ROW()-2,COUNTA('Form Responses 1'!$1:$1)-4),4,,TRUE,"Form Responses 1"))</f>
        <v>45010</v>
      </c>
      <c r="E29" s="83">
        <f ca="1" t="shared" si="0"/>
        <v>6</v>
      </c>
      <c r="F29" s="67" t="str">
        <f ca="1">IF(ISBLANK(A29)," ",INDIRECT(ADDRESS(1,5+MOD(ROW()-2,COUNTA('Form Responses 1'!$1:$1)-4),,TRUE,"Form Responses 1")))</f>
        <v>Driver [Driving Safety (EX BATAN SLEMAN - POLTEK)]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Driver</v>
      </c>
      <c r="I29" s="84" t="str">
        <f ca="1" t="shared" si="2"/>
        <v>LABOR SERVICE</v>
      </c>
      <c r="J29" s="84">
        <f ca="1" t="array" ref="J29">IFERROR(INDEX(MASTER!B:B,MATCH(G29,MASTER!A:A,0))/100," ")</f>
        <v>0.95</v>
      </c>
      <c r="K29" s="67">
        <f ca="1" t="shared" si="3"/>
        <v>12</v>
      </c>
      <c r="L29" s="67" t="str">
        <f ca="1" t="shared" si="4"/>
        <v>2023 - WEEK 12</v>
      </c>
      <c r="M29" s="67" t="str">
        <f ca="1" t="shared" si="5"/>
        <v>2023 - MONTH 03</v>
      </c>
      <c r="N29" s="84">
        <f ca="1" t="shared" ref="N29:O29" si="37">IFERROR(AVERAGEIF(L:L,L29,$J:$J)," ")</f>
        <v>0.95</v>
      </c>
      <c r="O29" s="84">
        <f ca="1" t="shared" si="37"/>
        <v>0.95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12</v>
      </c>
      <c r="AF29" s="67" t="str">
        <f ca="1" t="shared" si="13"/>
        <v>2023 03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45014.3902814699</v>
      </c>
      <c r="B30" s="67" t="str">
        <f ca="1">INDIRECT(ADDRESS(2+QUOTIENT(ROW()-2,COUNTA('Form Responses 1'!$1:$1)-4),2,,TRUE,"Form Responses 1"))</f>
        <v>poni002@brin.go.id</v>
      </c>
      <c r="C30" s="67" t="str">
        <f ca="1">INDIRECT(ADDRESS(2+QUOTIENT(ROW()-2,COUNTA('Form Responses 1'!$1:$1)-4),3,,TRUE,"Form Responses 1"))</f>
        <v>Ponidi</v>
      </c>
      <c r="D30" s="82">
        <f ca="1">INDIRECT(ADDRESS(2+QUOTIENT(ROW()-2,COUNTA('Form Responses 1'!$1:$1)-4),4,,TRUE,"Form Responses 1"))</f>
        <v>45010</v>
      </c>
      <c r="E30" s="83">
        <f ca="1" t="shared" si="0"/>
        <v>6</v>
      </c>
      <c r="F30" s="67" t="str">
        <f ca="1">IF(ISBLANK(A30)," ",INDIRECT(ADDRESS(1,5+MOD(ROW()-2,COUNTA('Form Responses 1'!$1:$1)-4),,TRUE,"Form Responses 1")))</f>
        <v>Driver [Attendance (EX BATAN SLEMAN - POLTEK)]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Driver</v>
      </c>
      <c r="I30" s="84" t="str">
        <f ca="1" t="shared" si="2"/>
        <v>LABOR SERVICE</v>
      </c>
      <c r="J30" s="84">
        <f ca="1" t="array" ref="J30">IFERROR(INDEX(MASTER!B:B,MATCH(G30,MASTER!A:A,0))/100," ")</f>
        <v>0.95</v>
      </c>
      <c r="K30" s="67">
        <f ca="1" t="shared" si="3"/>
        <v>12</v>
      </c>
      <c r="L30" s="67" t="str">
        <f ca="1" t="shared" si="4"/>
        <v>2023 - WEEK 12</v>
      </c>
      <c r="M30" s="67" t="str">
        <f ca="1" t="shared" si="5"/>
        <v>2023 - MONTH 03</v>
      </c>
      <c r="N30" s="84">
        <f ca="1" t="shared" ref="N30:O30" si="38">IFERROR(AVERAGEIF(L:L,L30,$J:$J)," ")</f>
        <v>0.95</v>
      </c>
      <c r="O30" s="84">
        <f ca="1" t="shared" si="38"/>
        <v>0.95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12</v>
      </c>
      <c r="AF30" s="67" t="str">
        <f ca="1" t="shared" si="13"/>
        <v>2023 03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45014.3902814699</v>
      </c>
      <c r="B31" s="67" t="str">
        <f ca="1">INDIRECT(ADDRESS(2+QUOTIENT(ROW()-2,COUNTA('Form Responses 1'!$1:$1)-4),2,,TRUE,"Form Responses 1"))</f>
        <v>poni002@brin.go.id</v>
      </c>
      <c r="C31" s="67" t="str">
        <f ca="1">INDIRECT(ADDRESS(2+QUOTIENT(ROW()-2,COUNTA('Form Responses 1'!$1:$1)-4),3,,TRUE,"Form Responses 1"))</f>
        <v>Ponidi</v>
      </c>
      <c r="D31" s="82">
        <f ca="1">INDIRECT(ADDRESS(2+QUOTIENT(ROW()-2,COUNTA('Form Responses 1'!$1:$1)-4),4,,TRUE,"Form Responses 1"))</f>
        <v>45010</v>
      </c>
      <c r="E31" s="83">
        <f ca="1" t="shared" si="0"/>
        <v>6</v>
      </c>
      <c r="F31" s="67" t="str">
        <f ca="1">IF(ISBLANK(A31)," ",INDIRECT(ADDRESS(1,5+MOD(ROW()-2,COUNTA('Form Responses 1'!$1:$1)-4),,TRUE,"Form Responses 1")))</f>
        <v>Lantai 1 [Ruang Tamu]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Lantai 1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12</v>
      </c>
      <c r="L31" s="67" t="str">
        <f ca="1" t="shared" si="4"/>
        <v>2023 - WEEK 12</v>
      </c>
      <c r="M31" s="67" t="str">
        <f ca="1" t="shared" si="5"/>
        <v>2023 - MONTH 03</v>
      </c>
      <c r="N31" s="84">
        <f ca="1" t="shared" ref="N31:O31" si="39">IFERROR(AVERAGEIF(L:L,L31,$J:$J)," ")</f>
        <v>0.95</v>
      </c>
      <c r="O31" s="84">
        <f ca="1" t="shared" si="39"/>
        <v>0.95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12</v>
      </c>
      <c r="AF31" s="67" t="str">
        <f ca="1" t="shared" si="13"/>
        <v>2023 03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45014.3902814699</v>
      </c>
      <c r="B32" s="67" t="str">
        <f ca="1">INDIRECT(ADDRESS(2+QUOTIENT(ROW()-2,COUNTA('Form Responses 1'!$1:$1)-4),2,,TRUE,"Form Responses 1"))</f>
        <v>poni002@brin.go.id</v>
      </c>
      <c r="C32" s="67" t="str">
        <f ca="1">INDIRECT(ADDRESS(2+QUOTIENT(ROW()-2,COUNTA('Form Responses 1'!$1:$1)-4),3,,TRUE,"Form Responses 1"))</f>
        <v>Ponidi</v>
      </c>
      <c r="D32" s="82">
        <f ca="1">INDIRECT(ADDRESS(2+QUOTIENT(ROW()-2,COUNTA('Form Responses 1'!$1:$1)-4),4,,TRUE,"Form Responses 1"))</f>
        <v>45010</v>
      </c>
      <c r="E32" s="83">
        <f ca="1" t="shared" si="0"/>
        <v>6</v>
      </c>
      <c r="F32" s="67" t="str">
        <f ca="1">IF(ISBLANK(A32)," ",INDIRECT(ADDRESS(1,5+MOD(ROW()-2,COUNTA('Form Responses 1'!$1:$1)-4),,TRUE,"Form Responses 1")))</f>
        <v>Lantai 1 [Pantry 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Lantai 1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12</v>
      </c>
      <c r="L32" s="67" t="str">
        <f ca="1" t="shared" si="4"/>
        <v>2023 - WEEK 12</v>
      </c>
      <c r="M32" s="67" t="str">
        <f ca="1" t="shared" si="5"/>
        <v>2023 - MONTH 03</v>
      </c>
      <c r="N32" s="84">
        <f ca="1" t="shared" ref="N32:O32" si="40">IFERROR(AVERAGEIF(L:L,L32,$J:$J)," ")</f>
        <v>0.95</v>
      </c>
      <c r="O32" s="84">
        <f ca="1" t="shared" si="40"/>
        <v>0.95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12</v>
      </c>
      <c r="AF32" s="67" t="str">
        <f ca="1" t="shared" si="13"/>
        <v>2023 03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45014.3902814699</v>
      </c>
      <c r="B33" s="67" t="str">
        <f ca="1">INDIRECT(ADDRESS(2+QUOTIENT(ROW()-2,COUNTA('Form Responses 1'!$1:$1)-4),2,,TRUE,"Form Responses 1"))</f>
        <v>poni002@brin.go.id</v>
      </c>
      <c r="C33" s="67" t="str">
        <f ca="1">INDIRECT(ADDRESS(2+QUOTIENT(ROW()-2,COUNTA('Form Responses 1'!$1:$1)-4),3,,TRUE,"Form Responses 1"))</f>
        <v>Ponidi</v>
      </c>
      <c r="D33" s="82">
        <f ca="1">INDIRECT(ADDRESS(2+QUOTIENT(ROW()-2,COUNTA('Form Responses 1'!$1:$1)-4),4,,TRUE,"Form Responses 1"))</f>
        <v>45010</v>
      </c>
      <c r="E33" s="83">
        <f ca="1" t="shared" si="0"/>
        <v>6</v>
      </c>
      <c r="F33" s="67" t="str">
        <f ca="1">IF(ISBLANK(A33)," ",INDIRECT(ADDRESS(1,5+MOD(ROW()-2,COUNTA('Form Responses 1'!$1:$1)-4),,TRUE,"Form Responses 1")))</f>
        <v>Lantai 1 [Kamar Depan]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Lantai 1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12</v>
      </c>
      <c r="L33" s="67" t="str">
        <f ca="1" t="shared" si="4"/>
        <v>2023 - WEEK 12</v>
      </c>
      <c r="M33" s="67" t="str">
        <f ca="1" t="shared" si="5"/>
        <v>2023 - MONTH 03</v>
      </c>
      <c r="N33" s="84">
        <f ca="1" t="shared" ref="N33:O33" si="41">IFERROR(AVERAGEIF(L:L,L33,$J:$J)," ")</f>
        <v>0.95</v>
      </c>
      <c r="O33" s="84">
        <f ca="1" t="shared" si="41"/>
        <v>0.95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12</v>
      </c>
      <c r="AF33" s="67" t="str">
        <f ca="1" t="shared" si="13"/>
        <v>2023 03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45014.3902814699</v>
      </c>
      <c r="B34" s="67" t="str">
        <f ca="1">INDIRECT(ADDRESS(2+QUOTIENT(ROW()-2,COUNTA('Form Responses 1'!$1:$1)-4),2,,TRUE,"Form Responses 1"))</f>
        <v>poni002@brin.go.id</v>
      </c>
      <c r="C34" s="67" t="str">
        <f ca="1">INDIRECT(ADDRESS(2+QUOTIENT(ROW()-2,COUNTA('Form Responses 1'!$1:$1)-4),3,,TRUE,"Form Responses 1"))</f>
        <v>Ponidi</v>
      </c>
      <c r="D34" s="82">
        <f ca="1">INDIRECT(ADDRESS(2+QUOTIENT(ROW()-2,COUNTA('Form Responses 1'!$1:$1)-4),4,,TRUE,"Form Responses 1"))</f>
        <v>45010</v>
      </c>
      <c r="E34" s="83">
        <f ca="1" t="shared" si="0"/>
        <v>6</v>
      </c>
      <c r="F34" s="67" t="str">
        <f ca="1">IF(ISBLANK(A34)," ",INDIRECT(ADDRESS(1,5+MOD(ROW()-2,COUNTA('Form Responses 1'!$1:$1)-4),,TRUE,"Form Responses 1")))</f>
        <v>Lantai 1 [Kamar Belakang]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Lantai 1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12</v>
      </c>
      <c r="L34" s="67" t="str">
        <f ca="1" t="shared" si="4"/>
        <v>2023 - WEEK 12</v>
      </c>
      <c r="M34" s="67" t="str">
        <f ca="1" t="shared" si="5"/>
        <v>2023 - MONTH 03</v>
      </c>
      <c r="N34" s="84">
        <f ca="1" t="shared" ref="N34:O34" si="42">IFERROR(AVERAGEIF(L:L,L34,$J:$J)," ")</f>
        <v>0.95</v>
      </c>
      <c r="O34" s="84">
        <f ca="1" t="shared" si="42"/>
        <v>0.95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12</v>
      </c>
      <c r="AF34" s="67" t="str">
        <f ca="1" t="shared" si="13"/>
        <v>2023 03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45014.3902814699</v>
      </c>
      <c r="B35" s="67" t="str">
        <f ca="1">INDIRECT(ADDRESS(2+QUOTIENT(ROW()-2,COUNTA('Form Responses 1'!$1:$1)-4),2,,TRUE,"Form Responses 1"))</f>
        <v>poni002@brin.go.id</v>
      </c>
      <c r="C35" s="67" t="str">
        <f ca="1">INDIRECT(ADDRESS(2+QUOTIENT(ROW()-2,COUNTA('Form Responses 1'!$1:$1)-4),3,,TRUE,"Form Responses 1"))</f>
        <v>Ponidi</v>
      </c>
      <c r="D35" s="82">
        <f ca="1">INDIRECT(ADDRESS(2+QUOTIENT(ROW()-2,COUNTA('Form Responses 1'!$1:$1)-4),4,,TRUE,"Form Responses 1"))</f>
        <v>45010</v>
      </c>
      <c r="E35" s="83">
        <f ca="1" t="shared" si="0"/>
        <v>6</v>
      </c>
      <c r="F35" s="67" t="str">
        <f ca="1">IF(ISBLANK(A35)," ",INDIRECT(ADDRESS(1,5+MOD(ROW()-2,COUNTA('Form Responses 1'!$1:$1)-4),,TRUE,"Form Responses 1")))</f>
        <v>Lantai 1 [Toilet Belakang]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Lantai 1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12</v>
      </c>
      <c r="L35" s="67" t="str">
        <f ca="1" t="shared" si="4"/>
        <v>2023 - WEEK 12</v>
      </c>
      <c r="M35" s="67" t="str">
        <f ca="1" t="shared" si="5"/>
        <v>2023 - MONTH 03</v>
      </c>
      <c r="N35" s="84">
        <f ca="1" t="shared" ref="N35:O35" si="43">IFERROR(AVERAGEIF(L:L,L35,$J:$J)," ")</f>
        <v>0.95</v>
      </c>
      <c r="O35" s="84">
        <f ca="1" t="shared" si="43"/>
        <v>0.95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12</v>
      </c>
      <c r="AF35" s="67" t="str">
        <f ca="1" t="shared" si="13"/>
        <v>2023 03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45014.3902814699</v>
      </c>
      <c r="B36" s="67" t="str">
        <f ca="1">INDIRECT(ADDRESS(2+QUOTIENT(ROW()-2,COUNTA('Form Responses 1'!$1:$1)-4),2,,TRUE,"Form Responses 1"))</f>
        <v>poni002@brin.go.id</v>
      </c>
      <c r="C36" s="67" t="str">
        <f ca="1">INDIRECT(ADDRESS(2+QUOTIENT(ROW()-2,COUNTA('Form Responses 1'!$1:$1)-4),3,,TRUE,"Form Responses 1"))</f>
        <v>Ponidi</v>
      </c>
      <c r="D36" s="82">
        <f ca="1">INDIRECT(ADDRESS(2+QUOTIENT(ROW()-2,COUNTA('Form Responses 1'!$1:$1)-4),4,,TRUE,"Form Responses 1"))</f>
        <v>45010</v>
      </c>
      <c r="E36" s="83">
        <f ca="1" t="shared" si="0"/>
        <v>6</v>
      </c>
      <c r="F36" s="67" t="str">
        <f ca="1">IF(ISBLANK(A36)," ",INDIRECT(ADDRESS(1,5+MOD(ROW()-2,COUNTA('Form Responses 1'!$1:$1)-4),,TRUE,"Form Responses 1")))</f>
        <v>Lantai 1 [Toilet Pria / Wanita]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Lantai 1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12</v>
      </c>
      <c r="L36" s="67" t="str">
        <f ca="1" t="shared" si="4"/>
        <v>2023 - WEEK 12</v>
      </c>
      <c r="M36" s="67" t="str">
        <f ca="1" t="shared" si="5"/>
        <v>2023 - MONTH 03</v>
      </c>
      <c r="N36" s="84">
        <f ca="1" t="shared" ref="N36:O36" si="44">IFERROR(AVERAGEIF(L:L,L36,$J:$J)," ")</f>
        <v>0.95</v>
      </c>
      <c r="O36" s="84">
        <f ca="1" t="shared" si="44"/>
        <v>0.95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12</v>
      </c>
      <c r="AF36" s="67" t="str">
        <f ca="1" t="shared" si="13"/>
        <v>2023 03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45014.3902814699</v>
      </c>
      <c r="B37" s="67" t="str">
        <f ca="1">INDIRECT(ADDRESS(2+QUOTIENT(ROW()-2,COUNTA('Form Responses 1'!$1:$1)-4),2,,TRUE,"Form Responses 1"))</f>
        <v>poni002@brin.go.id</v>
      </c>
      <c r="C37" s="67" t="str">
        <f ca="1">INDIRECT(ADDRESS(2+QUOTIENT(ROW()-2,COUNTA('Form Responses 1'!$1:$1)-4),3,,TRUE,"Form Responses 1"))</f>
        <v>Ponidi</v>
      </c>
      <c r="D37" s="82">
        <f ca="1">INDIRECT(ADDRESS(2+QUOTIENT(ROW()-2,COUNTA('Form Responses 1'!$1:$1)-4),4,,TRUE,"Form Responses 1"))</f>
        <v>45010</v>
      </c>
      <c r="E37" s="83">
        <f ca="1" t="shared" si="0"/>
        <v>6</v>
      </c>
      <c r="F37" s="67" t="str">
        <f ca="1">IF(ISBLANK(A37)," ",INDIRECT(ADDRESS(1,5+MOD(ROW()-2,COUNTA('Form Responses 1'!$1:$1)-4),,TRUE,"Form Responses 1")))</f>
        <v>Halaman [Taman 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Halaman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12</v>
      </c>
      <c r="L37" s="67" t="str">
        <f ca="1" t="shared" si="4"/>
        <v>2023 - WEEK 12</v>
      </c>
      <c r="M37" s="67" t="str">
        <f ca="1" t="shared" si="5"/>
        <v>2023 - MONTH 03</v>
      </c>
      <c r="N37" s="84">
        <f ca="1" t="shared" ref="N37:O37" si="45">IFERROR(AVERAGEIF(L:L,L37,$J:$J)," ")</f>
        <v>0.95</v>
      </c>
      <c r="O37" s="84">
        <f ca="1" t="shared" si="45"/>
        <v>0.95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12</v>
      </c>
      <c r="AF37" s="67" t="str">
        <f ca="1" t="shared" si="13"/>
        <v>2023 03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45014.3902814699</v>
      </c>
      <c r="B38" s="67" t="str">
        <f ca="1">INDIRECT(ADDRESS(2+QUOTIENT(ROW()-2,COUNTA('Form Responses 1'!$1:$1)-4),2,,TRUE,"Form Responses 1"))</f>
        <v>poni002@brin.go.id</v>
      </c>
      <c r="C38" s="67" t="str">
        <f ca="1">INDIRECT(ADDRESS(2+QUOTIENT(ROW()-2,COUNTA('Form Responses 1'!$1:$1)-4),3,,TRUE,"Form Responses 1"))</f>
        <v>Ponidi</v>
      </c>
      <c r="D38" s="82">
        <f ca="1">INDIRECT(ADDRESS(2+QUOTIENT(ROW()-2,COUNTA('Form Responses 1'!$1:$1)-4),4,,TRUE,"Form Responses 1"))</f>
        <v>45010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Halaman [Halaman Utama Depan]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Halaman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12</v>
      </c>
      <c r="L38" s="67" t="str">
        <f ca="1" t="shared" si="4"/>
        <v>2023 - WEEK 12</v>
      </c>
      <c r="M38" s="67" t="str">
        <f ca="1" t="shared" si="5"/>
        <v>2023 - MONTH 03</v>
      </c>
      <c r="N38" s="84">
        <f ca="1" t="shared" ref="N38:O38" si="46">IFERROR(AVERAGEIF(L:L,L38,$J:$J)," ")</f>
        <v>0.95</v>
      </c>
      <c r="O38" s="84">
        <f ca="1" t="shared" si="46"/>
        <v>0.95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12</v>
      </c>
      <c r="AF38" s="67" t="str">
        <f ca="1" t="shared" si="13"/>
        <v>2023 03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45014.3902814699</v>
      </c>
      <c r="B39" s="67" t="str">
        <f ca="1">INDIRECT(ADDRESS(2+QUOTIENT(ROW()-2,COUNTA('Form Responses 1'!$1:$1)-4),2,,TRUE,"Form Responses 1"))</f>
        <v>poni002@brin.go.id</v>
      </c>
      <c r="C39" s="67" t="str">
        <f ca="1">INDIRECT(ADDRESS(2+QUOTIENT(ROW()-2,COUNTA('Form Responses 1'!$1:$1)-4),3,,TRUE,"Form Responses 1"))</f>
        <v>Ponidi</v>
      </c>
      <c r="D39" s="82">
        <f ca="1">INDIRECT(ADDRESS(2+QUOTIENT(ROW()-2,COUNTA('Form Responses 1'!$1:$1)-4),4,,TRUE,"Form Responses 1"))</f>
        <v>45010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Halaman [Halaman samping dan belakang]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Halaman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12</v>
      </c>
      <c r="L39" s="67" t="str">
        <f ca="1" t="shared" si="4"/>
        <v>2023 - WEEK 12</v>
      </c>
      <c r="M39" s="67" t="str">
        <f ca="1" t="shared" si="5"/>
        <v>2023 - MONTH 03</v>
      </c>
      <c r="N39" s="84">
        <f ca="1" t="shared" ref="N39:O39" si="47">IFERROR(AVERAGEIF(L:L,L39,$J:$J)," ")</f>
        <v>0.95</v>
      </c>
      <c r="O39" s="84">
        <f ca="1" t="shared" si="47"/>
        <v>0.95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12</v>
      </c>
      <c r="AF39" s="67" t="str">
        <f ca="1" t="shared" si="13"/>
        <v>2023 03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45014.3902814699</v>
      </c>
      <c r="B40" s="67" t="str">
        <f ca="1">INDIRECT(ADDRESS(2+QUOTIENT(ROW()-2,COUNTA('Form Responses 1'!$1:$1)-4),2,,TRUE,"Form Responses 1"))</f>
        <v>poni002@brin.go.id</v>
      </c>
      <c r="C40" s="67" t="str">
        <f ca="1">INDIRECT(ADDRESS(2+QUOTIENT(ROW()-2,COUNTA('Form Responses 1'!$1:$1)-4),3,,TRUE,"Form Responses 1"))</f>
        <v>Ponidi</v>
      </c>
      <c r="D40" s="82">
        <f ca="1">INDIRECT(ADDRESS(2+QUOTIENT(ROW()-2,COUNTA('Form Responses 1'!$1:$1)-4),4,,TRUE,"Form Responses 1"))</f>
        <v>45010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Halaman [TPS]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Halaman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12</v>
      </c>
      <c r="L40" s="67" t="str">
        <f ca="1" t="shared" si="4"/>
        <v>2023 - WEEK 12</v>
      </c>
      <c r="M40" s="67" t="str">
        <f ca="1" t="shared" si="5"/>
        <v>2023 - MONTH 03</v>
      </c>
      <c r="N40" s="84">
        <f ca="1" t="shared" ref="N40:O40" si="48">IFERROR(AVERAGEIF(L:L,L40,$J:$J)," ")</f>
        <v>0.95</v>
      </c>
      <c r="O40" s="84">
        <f ca="1" t="shared" si="48"/>
        <v>0.95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12</v>
      </c>
      <c r="AF40" s="67" t="str">
        <f ca="1" t="shared" si="13"/>
        <v>2023 03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45048.6438683681</v>
      </c>
      <c r="B41" s="67" t="str">
        <f ca="1">INDIRECT(ADDRESS(2+QUOTIENT(ROW()-2,COUNTA('Form Responses 1'!$1:$1)-4),2,,TRUE,"Form Responses 1"))</f>
        <v>poni012@brin.go.id</v>
      </c>
      <c r="C41" s="67" t="str">
        <f ca="1">INDIRECT(ADDRESS(2+QUOTIENT(ROW()-2,COUNTA('Form Responses 1'!$1:$1)-4),3,,TRUE,"Form Responses 1"))</f>
        <v>Ponidi</v>
      </c>
      <c r="D41" s="82">
        <f ca="1">INDIRECT(ADDRESS(2+QUOTIENT(ROW()-2,COUNTA('Form Responses 1'!$1:$1)-4),4,,TRUE,"Form Responses 1"))</f>
        <v>45046</v>
      </c>
      <c r="E41" s="83">
        <f ca="1" t="shared" si="0"/>
        <v>7</v>
      </c>
      <c r="F41" s="67" t="str">
        <f ca="1">IF(ISBLANK(A41)," ",INDIRECT(ADDRESS(1,5+MOD(ROW()-2,COUNTA('Form Responses 1'!$1:$1)-4),,TRUE,"Form Responses 1")))</f>
        <v>Security [Security Functions]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Security</v>
      </c>
      <c r="I41" s="84" t="str">
        <f ca="1" t="shared" si="2"/>
        <v>SECURITY SERVICE</v>
      </c>
      <c r="J41" s="84">
        <f ca="1" t="array" ref="J41">IFERROR(INDEX(MASTER!B:B,MATCH(G41,MASTER!A:A,0))/100," ")</f>
        <v>0.95</v>
      </c>
      <c r="K41" s="67">
        <f ca="1" t="shared" si="3"/>
        <v>18</v>
      </c>
      <c r="L41" s="67" t="str">
        <f ca="1" t="shared" si="4"/>
        <v>2023 - WEEK 18</v>
      </c>
      <c r="M41" s="67" t="str">
        <f ca="1" t="shared" si="5"/>
        <v>2023 - MONTH 04</v>
      </c>
      <c r="N41" s="84">
        <f ca="1" t="shared" ref="N41:O41" si="49">IFERROR(AVERAGEIF(L:L,L41,$J:$J)," ")</f>
        <v>0.95</v>
      </c>
      <c r="O41" s="84">
        <f ca="1" t="shared" si="49"/>
        <v>0.95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18</v>
      </c>
      <c r="AF41" s="67" t="str">
        <f ca="1" t="shared" si="13"/>
        <v>2023 04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45048.6438683681</v>
      </c>
      <c r="B42" s="67" t="str">
        <f ca="1">INDIRECT(ADDRESS(2+QUOTIENT(ROW()-2,COUNTA('Form Responses 1'!$1:$1)-4),2,,TRUE,"Form Responses 1"))</f>
        <v>poni012@brin.go.id</v>
      </c>
      <c r="C42" s="67" t="str">
        <f ca="1">INDIRECT(ADDRESS(2+QUOTIENT(ROW()-2,COUNTA('Form Responses 1'!$1:$1)-4),3,,TRUE,"Form Responses 1"))</f>
        <v>Ponidi</v>
      </c>
      <c r="D42" s="82">
        <f ca="1">INDIRECT(ADDRESS(2+QUOTIENT(ROW()-2,COUNTA('Form Responses 1'!$1:$1)-4),4,,TRUE,"Form Responses 1"))</f>
        <v>45046</v>
      </c>
      <c r="E42" s="83">
        <f ca="1" t="shared" si="0"/>
        <v>7</v>
      </c>
      <c r="F42" s="67" t="str">
        <f ca="1">IF(ISBLANK(A42)," ",INDIRECT(ADDRESS(1,5+MOD(ROW()-2,COUNTA('Form Responses 1'!$1:$1)-4),,TRUE,"Form Responses 1")))</f>
        <v>Driver [Driving Safety (EX BATAN SLEMAN - POLTEK)]</v>
      </c>
      <c r="G42" s="67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Driver</v>
      </c>
      <c r="I42" s="84" t="str">
        <f ca="1" t="shared" si="2"/>
        <v>LABOR SERVICE</v>
      </c>
      <c r="J42" s="84">
        <f ca="1" t="array" ref="J42">IFERROR(INDEX(MASTER!B:B,MATCH(G42,MASTER!A:A,0))/100," ")</f>
        <v>0.95</v>
      </c>
      <c r="K42" s="67">
        <f ca="1" t="shared" si="3"/>
        <v>18</v>
      </c>
      <c r="L42" s="67" t="str">
        <f ca="1" t="shared" si="4"/>
        <v>2023 - WEEK 18</v>
      </c>
      <c r="M42" s="67" t="str">
        <f ca="1" t="shared" si="5"/>
        <v>2023 - MONTH 04</v>
      </c>
      <c r="N42" s="84">
        <f ca="1" t="shared" ref="N42:O42" si="50">IFERROR(AVERAGEIF(L:L,L42,$J:$J)," ")</f>
        <v>0.95</v>
      </c>
      <c r="O42" s="84">
        <f ca="1" t="shared" si="50"/>
        <v>0.95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18</v>
      </c>
      <c r="AF42" s="67" t="str">
        <f ca="1" t="shared" si="13"/>
        <v>2023 04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45048.6438683681</v>
      </c>
      <c r="B43" s="67" t="str">
        <f ca="1">INDIRECT(ADDRESS(2+QUOTIENT(ROW()-2,COUNTA('Form Responses 1'!$1:$1)-4),2,,TRUE,"Form Responses 1"))</f>
        <v>poni012@brin.go.id</v>
      </c>
      <c r="C43" s="67" t="str">
        <f ca="1">INDIRECT(ADDRESS(2+QUOTIENT(ROW()-2,COUNTA('Form Responses 1'!$1:$1)-4),3,,TRUE,"Form Responses 1"))</f>
        <v>Ponidi</v>
      </c>
      <c r="D43" s="82">
        <f ca="1">INDIRECT(ADDRESS(2+QUOTIENT(ROW()-2,COUNTA('Form Responses 1'!$1:$1)-4),4,,TRUE,"Form Responses 1"))</f>
        <v>45046</v>
      </c>
      <c r="E43" s="83">
        <f ca="1" t="shared" si="0"/>
        <v>7</v>
      </c>
      <c r="F43" s="67" t="str">
        <f ca="1">IF(ISBLANK(A43)," ",INDIRECT(ADDRESS(1,5+MOD(ROW()-2,COUNTA('Form Responses 1'!$1:$1)-4),,TRUE,"Form Responses 1")))</f>
        <v>Driver [Attendance (EX BATAN SLEMAN - POLTEK)]</v>
      </c>
      <c r="G43" s="67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Driver</v>
      </c>
      <c r="I43" s="84" t="str">
        <f ca="1" t="shared" si="2"/>
        <v>LABOR SERVICE</v>
      </c>
      <c r="J43" s="84">
        <f ca="1" t="array" ref="J43">IFERROR(INDEX(MASTER!B:B,MATCH(G43,MASTER!A:A,0))/100," ")</f>
        <v>0.95</v>
      </c>
      <c r="K43" s="67">
        <f ca="1" t="shared" si="3"/>
        <v>18</v>
      </c>
      <c r="L43" s="67" t="str">
        <f ca="1" t="shared" si="4"/>
        <v>2023 - WEEK 18</v>
      </c>
      <c r="M43" s="67" t="str">
        <f ca="1" t="shared" si="5"/>
        <v>2023 - MONTH 04</v>
      </c>
      <c r="N43" s="84">
        <f ca="1" t="shared" ref="N43:O43" si="51">IFERROR(AVERAGEIF(L:L,L43,$J:$J)," ")</f>
        <v>0.95</v>
      </c>
      <c r="O43" s="84">
        <f ca="1" t="shared" si="51"/>
        <v>0.95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18</v>
      </c>
      <c r="AF43" s="67" t="str">
        <f ca="1" t="shared" si="13"/>
        <v>2023 04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45048.6438683681</v>
      </c>
      <c r="B44" s="67" t="str">
        <f ca="1">INDIRECT(ADDRESS(2+QUOTIENT(ROW()-2,COUNTA('Form Responses 1'!$1:$1)-4),2,,TRUE,"Form Responses 1"))</f>
        <v>poni012@brin.go.id</v>
      </c>
      <c r="C44" s="67" t="str">
        <f ca="1">INDIRECT(ADDRESS(2+QUOTIENT(ROW()-2,COUNTA('Form Responses 1'!$1:$1)-4),3,,TRUE,"Form Responses 1"))</f>
        <v>Ponidi</v>
      </c>
      <c r="D44" s="82">
        <f ca="1">INDIRECT(ADDRESS(2+QUOTIENT(ROW()-2,COUNTA('Form Responses 1'!$1:$1)-4),4,,TRUE,"Form Responses 1"))</f>
        <v>45046</v>
      </c>
      <c r="E44" s="83">
        <f ca="1" t="shared" si="0"/>
        <v>7</v>
      </c>
      <c r="F44" s="67" t="str">
        <f ca="1">IF(ISBLANK(A44)," ",INDIRECT(ADDRESS(1,5+MOD(ROW()-2,COUNTA('Form Responses 1'!$1:$1)-4),,TRUE,"Form Responses 1")))</f>
        <v>Lantai 1 [Ruang Tamu]</v>
      </c>
      <c r="G44" s="67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Lantai 1</v>
      </c>
      <c r="I44" s="84" t="str">
        <f ca="1" t="shared" si="2"/>
        <v>CLEANING SERVICE</v>
      </c>
      <c r="J44" s="84">
        <f ca="1" t="array" ref="J44">IFERROR(INDEX(MASTER!B:B,MATCH(G44,MASTER!A:A,0))/100," ")</f>
        <v>0.95</v>
      </c>
      <c r="K44" s="67">
        <f ca="1" t="shared" si="3"/>
        <v>18</v>
      </c>
      <c r="L44" s="67" t="str">
        <f ca="1" t="shared" si="4"/>
        <v>2023 - WEEK 18</v>
      </c>
      <c r="M44" s="67" t="str">
        <f ca="1" t="shared" si="5"/>
        <v>2023 - MONTH 04</v>
      </c>
      <c r="N44" s="84">
        <f ca="1" t="shared" ref="N44:O44" si="52">IFERROR(AVERAGEIF(L:L,L44,$J:$J)," ")</f>
        <v>0.95</v>
      </c>
      <c r="O44" s="84">
        <f ca="1" t="shared" si="52"/>
        <v>0.95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18</v>
      </c>
      <c r="AF44" s="67" t="str">
        <f ca="1" t="shared" si="13"/>
        <v>2023 04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45048.6438683681</v>
      </c>
      <c r="B45" s="67" t="str">
        <f ca="1">INDIRECT(ADDRESS(2+QUOTIENT(ROW()-2,COUNTA('Form Responses 1'!$1:$1)-4),2,,TRUE,"Form Responses 1"))</f>
        <v>poni012@brin.go.id</v>
      </c>
      <c r="C45" s="67" t="str">
        <f ca="1">INDIRECT(ADDRESS(2+QUOTIENT(ROW()-2,COUNTA('Form Responses 1'!$1:$1)-4),3,,TRUE,"Form Responses 1"))</f>
        <v>Ponidi</v>
      </c>
      <c r="D45" s="82">
        <f ca="1">INDIRECT(ADDRESS(2+QUOTIENT(ROW()-2,COUNTA('Form Responses 1'!$1:$1)-4),4,,TRUE,"Form Responses 1"))</f>
        <v>45046</v>
      </c>
      <c r="E45" s="83">
        <f ca="1" t="shared" si="0"/>
        <v>7</v>
      </c>
      <c r="F45" s="67" t="str">
        <f ca="1">IF(ISBLANK(A45)," ",INDIRECT(ADDRESS(1,5+MOD(ROW()-2,COUNTA('Form Responses 1'!$1:$1)-4),,TRUE,"Form Responses 1")))</f>
        <v>Lantai 1 [Pantry 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Lantai 1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67">
        <f ca="1" t="shared" si="3"/>
        <v>18</v>
      </c>
      <c r="L45" s="67" t="str">
        <f ca="1" t="shared" si="4"/>
        <v>2023 - WEEK 18</v>
      </c>
      <c r="M45" s="67" t="str">
        <f ca="1" t="shared" si="5"/>
        <v>2023 - MONTH 04</v>
      </c>
      <c r="N45" s="84">
        <f ca="1" t="shared" ref="N45:O45" si="53">IFERROR(AVERAGEIF(L:L,L45,$J:$J)," ")</f>
        <v>0.95</v>
      </c>
      <c r="O45" s="84">
        <f ca="1" t="shared" si="53"/>
        <v>0.95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18</v>
      </c>
      <c r="AF45" s="67" t="str">
        <f ca="1" t="shared" si="13"/>
        <v>2023 04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45048.6438683681</v>
      </c>
      <c r="B46" s="67" t="str">
        <f ca="1">INDIRECT(ADDRESS(2+QUOTIENT(ROW()-2,COUNTA('Form Responses 1'!$1:$1)-4),2,,TRUE,"Form Responses 1"))</f>
        <v>poni012@brin.go.id</v>
      </c>
      <c r="C46" s="67" t="str">
        <f ca="1">INDIRECT(ADDRESS(2+QUOTIENT(ROW()-2,COUNTA('Form Responses 1'!$1:$1)-4),3,,TRUE,"Form Responses 1"))</f>
        <v>Ponidi</v>
      </c>
      <c r="D46" s="82">
        <f ca="1">INDIRECT(ADDRESS(2+QUOTIENT(ROW()-2,COUNTA('Form Responses 1'!$1:$1)-4),4,,TRUE,"Form Responses 1"))</f>
        <v>45046</v>
      </c>
      <c r="E46" s="83">
        <f ca="1" t="shared" si="0"/>
        <v>7</v>
      </c>
      <c r="F46" s="67" t="str">
        <f ca="1">IF(ISBLANK(A46)," ",INDIRECT(ADDRESS(1,5+MOD(ROW()-2,COUNTA('Form Responses 1'!$1:$1)-4),,TRUE,"Form Responses 1")))</f>
        <v>Lantai 1 [Kamar Depan]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Lantai 1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67">
        <f ca="1" t="shared" si="3"/>
        <v>18</v>
      </c>
      <c r="L46" s="67" t="str">
        <f ca="1" t="shared" si="4"/>
        <v>2023 - WEEK 18</v>
      </c>
      <c r="M46" s="67" t="str">
        <f ca="1" t="shared" si="5"/>
        <v>2023 - MONTH 04</v>
      </c>
      <c r="N46" s="84">
        <f ca="1" t="shared" ref="N46:O46" si="54">IFERROR(AVERAGEIF(L:L,L46,$J:$J)," ")</f>
        <v>0.95</v>
      </c>
      <c r="O46" s="84">
        <f ca="1" t="shared" si="54"/>
        <v>0.95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18</v>
      </c>
      <c r="AF46" s="67" t="str">
        <f ca="1" t="shared" si="13"/>
        <v>2023 04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45048.6438683681</v>
      </c>
      <c r="B47" s="67" t="str">
        <f ca="1">INDIRECT(ADDRESS(2+QUOTIENT(ROW()-2,COUNTA('Form Responses 1'!$1:$1)-4),2,,TRUE,"Form Responses 1"))</f>
        <v>poni012@brin.go.id</v>
      </c>
      <c r="C47" s="67" t="str">
        <f ca="1">INDIRECT(ADDRESS(2+QUOTIENT(ROW()-2,COUNTA('Form Responses 1'!$1:$1)-4),3,,TRUE,"Form Responses 1"))</f>
        <v>Ponidi</v>
      </c>
      <c r="D47" s="82">
        <f ca="1">INDIRECT(ADDRESS(2+QUOTIENT(ROW()-2,COUNTA('Form Responses 1'!$1:$1)-4),4,,TRUE,"Form Responses 1"))</f>
        <v>45046</v>
      </c>
      <c r="E47" s="83">
        <f ca="1" t="shared" si="0"/>
        <v>7</v>
      </c>
      <c r="F47" s="67" t="str">
        <f ca="1">IF(ISBLANK(A47)," ",INDIRECT(ADDRESS(1,5+MOD(ROW()-2,COUNTA('Form Responses 1'!$1:$1)-4),,TRUE,"Form Responses 1")))</f>
        <v>Lantai 1 [Kamar Belakang]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Lantai 1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18</v>
      </c>
      <c r="L47" s="67" t="str">
        <f ca="1" t="shared" si="4"/>
        <v>2023 - WEEK 18</v>
      </c>
      <c r="M47" s="67" t="str">
        <f ca="1" t="shared" si="5"/>
        <v>2023 - MONTH 04</v>
      </c>
      <c r="N47" s="84">
        <f ca="1" t="shared" ref="N47:O47" si="55">IFERROR(AVERAGEIF(L:L,L47,$J:$J)," ")</f>
        <v>0.95</v>
      </c>
      <c r="O47" s="84">
        <f ca="1" t="shared" si="55"/>
        <v>0.95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18</v>
      </c>
      <c r="AF47" s="67" t="str">
        <f ca="1" t="shared" si="13"/>
        <v>2023 04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45048.6438683681</v>
      </c>
      <c r="B48" s="67" t="str">
        <f ca="1">INDIRECT(ADDRESS(2+QUOTIENT(ROW()-2,COUNTA('Form Responses 1'!$1:$1)-4),2,,TRUE,"Form Responses 1"))</f>
        <v>poni012@brin.go.id</v>
      </c>
      <c r="C48" s="67" t="str">
        <f ca="1">INDIRECT(ADDRESS(2+QUOTIENT(ROW()-2,COUNTA('Form Responses 1'!$1:$1)-4),3,,TRUE,"Form Responses 1"))</f>
        <v>Ponidi</v>
      </c>
      <c r="D48" s="82">
        <f ca="1">INDIRECT(ADDRESS(2+QUOTIENT(ROW()-2,COUNTA('Form Responses 1'!$1:$1)-4),4,,TRUE,"Form Responses 1"))</f>
        <v>45046</v>
      </c>
      <c r="E48" s="83">
        <f ca="1" t="shared" si="0"/>
        <v>7</v>
      </c>
      <c r="F48" s="67" t="str">
        <f ca="1">IF(ISBLANK(A48)," ",INDIRECT(ADDRESS(1,5+MOD(ROW()-2,COUNTA('Form Responses 1'!$1:$1)-4),,TRUE,"Form Responses 1")))</f>
        <v>Lantai 1 [Toilet Belakang]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Lantai 1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18</v>
      </c>
      <c r="L48" s="67" t="str">
        <f ca="1" t="shared" si="4"/>
        <v>2023 - WEEK 18</v>
      </c>
      <c r="M48" s="67" t="str">
        <f ca="1" t="shared" si="5"/>
        <v>2023 - MONTH 04</v>
      </c>
      <c r="N48" s="84">
        <f ca="1" t="shared" ref="N48:O48" si="56">IFERROR(AVERAGEIF(L:L,L48,$J:$J)," ")</f>
        <v>0.95</v>
      </c>
      <c r="O48" s="84">
        <f ca="1" t="shared" si="56"/>
        <v>0.95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18</v>
      </c>
      <c r="AF48" s="67" t="str">
        <f ca="1" t="shared" si="13"/>
        <v>2023 04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45048.6438683681</v>
      </c>
      <c r="B49" s="67" t="str">
        <f ca="1">INDIRECT(ADDRESS(2+QUOTIENT(ROW()-2,COUNTA('Form Responses 1'!$1:$1)-4),2,,TRUE,"Form Responses 1"))</f>
        <v>poni012@brin.go.id</v>
      </c>
      <c r="C49" s="67" t="str">
        <f ca="1">INDIRECT(ADDRESS(2+QUOTIENT(ROW()-2,COUNTA('Form Responses 1'!$1:$1)-4),3,,TRUE,"Form Responses 1"))</f>
        <v>Ponidi</v>
      </c>
      <c r="D49" s="82">
        <f ca="1">INDIRECT(ADDRESS(2+QUOTIENT(ROW()-2,COUNTA('Form Responses 1'!$1:$1)-4),4,,TRUE,"Form Responses 1"))</f>
        <v>45046</v>
      </c>
      <c r="E49" s="83">
        <f ca="1" t="shared" si="0"/>
        <v>7</v>
      </c>
      <c r="F49" s="67" t="str">
        <f ca="1">IF(ISBLANK(A49)," ",INDIRECT(ADDRESS(1,5+MOD(ROW()-2,COUNTA('Form Responses 1'!$1:$1)-4),,TRUE,"Form Responses 1")))</f>
        <v>Lantai 1 [Toilet Pria / Wanita]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Lantai 1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18</v>
      </c>
      <c r="L49" s="67" t="str">
        <f ca="1" t="shared" si="4"/>
        <v>2023 - WEEK 18</v>
      </c>
      <c r="M49" s="67" t="str">
        <f ca="1" t="shared" si="5"/>
        <v>2023 - MONTH 04</v>
      </c>
      <c r="N49" s="84">
        <f ca="1" t="shared" ref="N49:O49" si="57">IFERROR(AVERAGEIF(L:L,L49,$J:$J)," ")</f>
        <v>0.95</v>
      </c>
      <c r="O49" s="84">
        <f ca="1" t="shared" si="57"/>
        <v>0.95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18</v>
      </c>
      <c r="AF49" s="67" t="str">
        <f ca="1" t="shared" si="13"/>
        <v>2023 04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45048.6438683681</v>
      </c>
      <c r="B50" s="67" t="str">
        <f ca="1">INDIRECT(ADDRESS(2+QUOTIENT(ROW()-2,COUNTA('Form Responses 1'!$1:$1)-4),2,,TRUE,"Form Responses 1"))</f>
        <v>poni012@brin.go.id</v>
      </c>
      <c r="C50" s="67" t="str">
        <f ca="1">INDIRECT(ADDRESS(2+QUOTIENT(ROW()-2,COUNTA('Form Responses 1'!$1:$1)-4),3,,TRUE,"Form Responses 1"))</f>
        <v>Ponidi</v>
      </c>
      <c r="D50" s="82">
        <f ca="1">INDIRECT(ADDRESS(2+QUOTIENT(ROW()-2,COUNTA('Form Responses 1'!$1:$1)-4),4,,TRUE,"Form Responses 1"))</f>
        <v>45046</v>
      </c>
      <c r="E50" s="83">
        <f ca="1" t="shared" si="0"/>
        <v>7</v>
      </c>
      <c r="F50" s="67" t="str">
        <f ca="1">IF(ISBLANK(A50)," ",INDIRECT(ADDRESS(1,5+MOD(ROW()-2,COUNTA('Form Responses 1'!$1:$1)-4),,TRUE,"Form Responses 1")))</f>
        <v>Halaman [Taman ]</v>
      </c>
      <c r="G50" s="67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Halaman</v>
      </c>
      <c r="I50" s="84" t="str">
        <f ca="1" t="shared" si="2"/>
        <v>CLEANING SERVICE</v>
      </c>
      <c r="J50" s="84">
        <f ca="1" t="array" ref="J50">IFERROR(INDEX(MASTER!B:B,MATCH(G50,MASTER!A:A,0))/100," ")</f>
        <v>0.95</v>
      </c>
      <c r="K50" s="67">
        <f ca="1" t="shared" si="3"/>
        <v>18</v>
      </c>
      <c r="L50" s="67" t="str">
        <f ca="1" t="shared" si="4"/>
        <v>2023 - WEEK 18</v>
      </c>
      <c r="M50" s="67" t="str">
        <f ca="1" t="shared" si="5"/>
        <v>2023 - MONTH 04</v>
      </c>
      <c r="N50" s="84">
        <f ca="1" t="shared" ref="N50:O50" si="58">IFERROR(AVERAGEIF(L:L,L50,$J:$J)," ")</f>
        <v>0.95</v>
      </c>
      <c r="O50" s="84">
        <f ca="1" t="shared" si="58"/>
        <v>0.95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18</v>
      </c>
      <c r="AF50" s="67" t="str">
        <f ca="1" t="shared" si="13"/>
        <v>2023 04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45048.6438683681</v>
      </c>
      <c r="B51" s="67" t="str">
        <f ca="1">INDIRECT(ADDRESS(2+QUOTIENT(ROW()-2,COUNTA('Form Responses 1'!$1:$1)-4),2,,TRUE,"Form Responses 1"))</f>
        <v>poni012@brin.go.id</v>
      </c>
      <c r="C51" s="67" t="str">
        <f ca="1">INDIRECT(ADDRESS(2+QUOTIENT(ROW()-2,COUNTA('Form Responses 1'!$1:$1)-4),3,,TRUE,"Form Responses 1"))</f>
        <v>Ponidi</v>
      </c>
      <c r="D51" s="82">
        <f ca="1">INDIRECT(ADDRESS(2+QUOTIENT(ROW()-2,COUNTA('Form Responses 1'!$1:$1)-4),4,,TRUE,"Form Responses 1"))</f>
        <v>45046</v>
      </c>
      <c r="E51" s="83">
        <f ca="1" t="shared" si="0"/>
        <v>7</v>
      </c>
      <c r="F51" s="67" t="str">
        <f ca="1">IF(ISBLANK(A51)," ",INDIRECT(ADDRESS(1,5+MOD(ROW()-2,COUNTA('Form Responses 1'!$1:$1)-4),,TRUE,"Form Responses 1")))</f>
        <v>Halaman [Halaman Utama Depan]</v>
      </c>
      <c r="G51" s="67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Halaman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7">
        <f ca="1" t="shared" si="3"/>
        <v>18</v>
      </c>
      <c r="L51" s="67" t="str">
        <f ca="1" t="shared" si="4"/>
        <v>2023 - WEEK 18</v>
      </c>
      <c r="M51" s="67" t="str">
        <f ca="1" t="shared" si="5"/>
        <v>2023 - MONTH 04</v>
      </c>
      <c r="N51" s="84">
        <f ca="1" t="shared" ref="N51:O51" si="59">IFERROR(AVERAGEIF(L:L,L51,$J:$J)," ")</f>
        <v>0.95</v>
      </c>
      <c r="O51" s="84">
        <f ca="1" t="shared" si="59"/>
        <v>0.95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18</v>
      </c>
      <c r="AF51" s="67" t="str">
        <f ca="1" t="shared" si="13"/>
        <v>2023 04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45048.6438683681</v>
      </c>
      <c r="B52" s="67" t="str">
        <f ca="1">INDIRECT(ADDRESS(2+QUOTIENT(ROW()-2,COUNTA('Form Responses 1'!$1:$1)-4),2,,TRUE,"Form Responses 1"))</f>
        <v>poni012@brin.go.id</v>
      </c>
      <c r="C52" s="67" t="str">
        <f ca="1">INDIRECT(ADDRESS(2+QUOTIENT(ROW()-2,COUNTA('Form Responses 1'!$1:$1)-4),3,,TRUE,"Form Responses 1"))</f>
        <v>Ponidi</v>
      </c>
      <c r="D52" s="82">
        <f ca="1">INDIRECT(ADDRESS(2+QUOTIENT(ROW()-2,COUNTA('Form Responses 1'!$1:$1)-4),4,,TRUE,"Form Responses 1"))</f>
        <v>45046</v>
      </c>
      <c r="E52" s="83">
        <f ca="1" t="shared" si="0"/>
        <v>7</v>
      </c>
      <c r="F52" s="67" t="str">
        <f ca="1">IF(ISBLANK(A52)," ",INDIRECT(ADDRESS(1,5+MOD(ROW()-2,COUNTA('Form Responses 1'!$1:$1)-4),,TRUE,"Form Responses 1")))</f>
        <v>Halaman [Halaman samping dan belakang]</v>
      </c>
      <c r="G52" s="67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Halaman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7">
        <f ca="1" t="shared" si="3"/>
        <v>18</v>
      </c>
      <c r="L52" s="67" t="str">
        <f ca="1" t="shared" si="4"/>
        <v>2023 - WEEK 18</v>
      </c>
      <c r="M52" s="67" t="str">
        <f ca="1" t="shared" si="5"/>
        <v>2023 - MONTH 04</v>
      </c>
      <c r="N52" s="84">
        <f ca="1" t="shared" ref="N52:O52" si="60">IFERROR(AVERAGEIF(L:L,L52,$J:$J)," ")</f>
        <v>0.95</v>
      </c>
      <c r="O52" s="84">
        <f ca="1" t="shared" si="60"/>
        <v>0.95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18</v>
      </c>
      <c r="AF52" s="67" t="str">
        <f ca="1" t="shared" si="13"/>
        <v>2023 04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45048.6438683681</v>
      </c>
      <c r="B53" s="67" t="str">
        <f ca="1">INDIRECT(ADDRESS(2+QUOTIENT(ROW()-2,COUNTA('Form Responses 1'!$1:$1)-4),2,,TRUE,"Form Responses 1"))</f>
        <v>poni012@brin.go.id</v>
      </c>
      <c r="C53" s="67" t="str">
        <f ca="1">INDIRECT(ADDRESS(2+QUOTIENT(ROW()-2,COUNTA('Form Responses 1'!$1:$1)-4),3,,TRUE,"Form Responses 1"))</f>
        <v>Ponidi</v>
      </c>
      <c r="D53" s="82">
        <f ca="1">INDIRECT(ADDRESS(2+QUOTIENT(ROW()-2,COUNTA('Form Responses 1'!$1:$1)-4),4,,TRUE,"Form Responses 1"))</f>
        <v>45046</v>
      </c>
      <c r="E53" s="83">
        <f ca="1" t="shared" si="0"/>
        <v>7</v>
      </c>
      <c r="F53" s="67" t="str">
        <f ca="1">IF(ISBLANK(A53)," ",INDIRECT(ADDRESS(1,5+MOD(ROW()-2,COUNTA('Form Responses 1'!$1:$1)-4),,TRUE,"Form Responses 1")))</f>
        <v>Halaman [TPS]</v>
      </c>
      <c r="G53" s="67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Halaman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7">
        <f ca="1" t="shared" si="3"/>
        <v>18</v>
      </c>
      <c r="L53" s="67" t="str">
        <f ca="1" t="shared" si="4"/>
        <v>2023 - WEEK 18</v>
      </c>
      <c r="M53" s="67" t="str">
        <f ca="1" t="shared" si="5"/>
        <v>2023 - MONTH 04</v>
      </c>
      <c r="N53" s="84">
        <f ca="1" t="shared" ref="N53:O53" si="61">IFERROR(AVERAGEIF(L:L,L53,$J:$J)," ")</f>
        <v>0.95</v>
      </c>
      <c r="O53" s="84">
        <f ca="1" t="shared" si="61"/>
        <v>0.95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18</v>
      </c>
      <c r="AF53" s="67" t="str">
        <f ca="1" t="shared" si="13"/>
        <v>2023 04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67">
        <f ca="1">INDIRECT(ADDRESS(2+QUOTIENT(ROW()-2,COUNTA('Form Responses 1'!$1:$1)-4),1,,TRUE,"Form Responses 1"))</f>
        <v>0</v>
      </c>
      <c r="B54" s="67">
        <f ca="1">INDIRECT(ADDRESS(2+QUOTIENT(ROW()-2,COUNTA('Form Responses 1'!$1:$1)-4),2,,TRUE,"Form Responses 1"))</f>
        <v>0</v>
      </c>
      <c r="C54" s="67">
        <f ca="1">INDIRECT(ADDRESS(2+QUOTIENT(ROW()-2,COUNTA('Form Responses 1'!$1:$1)-4),3,,TRUE,"Form Responses 1"))</f>
        <v>0</v>
      </c>
      <c r="D54" s="67">
        <f ca="1">INDIRECT(ADDRESS(2+QUOTIENT(ROW()-2,COUNTA('Form Responses 1'!$1:$1)-4),4,,TRUE,"Form Responses 1"))</f>
        <v>0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Security [Security Functions]</v>
      </c>
      <c r="G54" s="67" t="e">
        <f ca="1">IF(ISBLANK(A54)," ",INDIRECT(ADDRESS(MATCH(A54,'Form Responses 1'!A:A,0),5+MOD(ROW()-2,COUNTA('Form Responses 1'!$1:$1)-4),,TRUE,"Form Responses 1")))</f>
        <v>#N/A</v>
      </c>
      <c r="H54" s="84" t="str">
        <f ca="1" t="shared" si="1"/>
        <v>Security</v>
      </c>
      <c r="I54" s="84" t="str">
        <f ca="1" t="shared" si="2"/>
        <v>SECURITY SERVICE</v>
      </c>
      <c r="J54" s="84" t="str">
        <f ca="1" t="array" ref="J54">IFERROR(INDEX(MASTER!B:B,MATCH(G54,MASTER!A:A,0))/100," ")</f>
        <v> </v>
      </c>
      <c r="K54" s="67">
        <f ca="1" t="shared" si="3"/>
        <v>0</v>
      </c>
      <c r="L54" s="67" t="str">
        <f ca="1" t="shared" si="4"/>
        <v>1900 - WEEK 00</v>
      </c>
      <c r="M54" s="67" t="str">
        <f ca="1" t="shared" si="5"/>
        <v>1900 - MONTH 01</v>
      </c>
      <c r="N54" s="84" t="str">
        <f ca="1" t="shared" ref="N54:O54" si="62">IFERROR(AVERAGEIF(L:L,L54,$J:$J)," ")</f>
        <v> </v>
      </c>
      <c r="O54" s="84" t="str">
        <f ca="1" t="shared" si="62"/>
        <v> </v>
      </c>
      <c r="P54" s="67" t="str">
        <f ca="1">IF(ISBLANK(A54)," ",IF(N54&gt;MASTER!$B$3/100,"SB",IF(N54&gt;MASTER!$B$4/100,"B",IF(N54&gt;MASTER!$B$5/100,"C","K"))))</f>
        <v>SB</v>
      </c>
      <c r="Q54" s="67" t="str">
        <f ca="1">IF(ISBLANK(B54)," ",IF(O54&gt;MASTER!$B$3/100,"SB",IF(O54&gt;MASTER!$B$4/100,"B",IF(O54&gt;MASTER!$B$5/100,"C","K"))))</f>
        <v>SB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0</v>
      </c>
      <c r="AF54" s="67" t="str">
        <f ca="1" t="shared" si="13"/>
        <v>1900 01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67">
        <f ca="1">INDIRECT(ADDRESS(2+QUOTIENT(ROW()-2,COUNTA('Form Responses 1'!$1:$1)-4),1,,TRUE,"Form Responses 1"))</f>
        <v>0</v>
      </c>
      <c r="B55" s="67">
        <f ca="1">INDIRECT(ADDRESS(2+QUOTIENT(ROW()-2,COUNTA('Form Responses 1'!$1:$1)-4),2,,TRUE,"Form Responses 1"))</f>
        <v>0</v>
      </c>
      <c r="C55" s="67">
        <f ca="1">INDIRECT(ADDRESS(2+QUOTIENT(ROW()-2,COUNTA('Form Responses 1'!$1:$1)-4),3,,TRUE,"Form Responses 1"))</f>
        <v>0</v>
      </c>
      <c r="D55" s="67">
        <f ca="1">INDIRECT(ADDRESS(2+QUOTIENT(ROW()-2,COUNTA('Form Responses 1'!$1:$1)-4),4,,TRUE,"Form Responses 1"))</f>
        <v>0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Driver [Driving Safety (EX BATAN SLEMAN - POLTEK)]</v>
      </c>
      <c r="G55" s="67" t="e">
        <f ca="1">IF(ISBLANK(A55)," ",INDIRECT(ADDRESS(MATCH(A55,'Form Responses 1'!A:A,0),5+MOD(ROW()-2,COUNTA('Form Responses 1'!$1:$1)-4),,TRUE,"Form Responses 1")))</f>
        <v>#N/A</v>
      </c>
      <c r="H55" s="84" t="str">
        <f ca="1" t="shared" si="1"/>
        <v>Driver</v>
      </c>
      <c r="I55" s="84" t="str">
        <f ca="1" t="shared" si="2"/>
        <v>LABOR SERVICE</v>
      </c>
      <c r="J55" s="84" t="str">
        <f ca="1" t="array" ref="J55">IFERROR(INDEX(MASTER!B:B,MATCH(G55,MASTER!A:A,0))/100," ")</f>
        <v> </v>
      </c>
      <c r="K55" s="67">
        <f ca="1" t="shared" si="3"/>
        <v>0</v>
      </c>
      <c r="L55" s="67" t="str">
        <f ca="1" t="shared" si="4"/>
        <v>1900 - WEEK 00</v>
      </c>
      <c r="M55" s="67" t="str">
        <f ca="1" t="shared" si="5"/>
        <v>1900 - MONTH 01</v>
      </c>
      <c r="N55" s="84" t="str">
        <f ca="1" t="shared" ref="N55:O55" si="63">IFERROR(AVERAGEIF(L:L,L55,$J:$J)," ")</f>
        <v> </v>
      </c>
      <c r="O55" s="84" t="str">
        <f ca="1" t="shared" si="63"/>
        <v> </v>
      </c>
      <c r="P55" s="67" t="str">
        <f ca="1">IF(ISBLANK(A55)," ",IF(N55&gt;MASTER!$B$3/100,"SB",IF(N55&gt;MASTER!$B$4/100,"B",IF(N55&gt;MASTER!$B$5/100,"C","K"))))</f>
        <v>SB</v>
      </c>
      <c r="Q55" s="67" t="str">
        <f ca="1">IF(ISBLANK(B55)," ",IF(O55&gt;MASTER!$B$3/100,"SB",IF(O55&gt;MASTER!$B$4/100,"B",IF(O55&gt;MASTER!$B$5/100,"C","K"))))</f>
        <v>SB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0</v>
      </c>
      <c r="AF55" s="67" t="str">
        <f ca="1" t="shared" si="13"/>
        <v>1900 01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67">
        <f ca="1">INDIRECT(ADDRESS(2+QUOTIENT(ROW()-2,COUNTA('Form Responses 1'!$1:$1)-4),1,,TRUE,"Form Responses 1"))</f>
        <v>0</v>
      </c>
      <c r="B56" s="67">
        <f ca="1">INDIRECT(ADDRESS(2+QUOTIENT(ROW()-2,COUNTA('Form Responses 1'!$1:$1)-4),2,,TRUE,"Form Responses 1"))</f>
        <v>0</v>
      </c>
      <c r="C56" s="67">
        <f ca="1">INDIRECT(ADDRESS(2+QUOTIENT(ROW()-2,COUNTA('Form Responses 1'!$1:$1)-4),3,,TRUE,"Form Responses 1"))</f>
        <v>0</v>
      </c>
      <c r="D56" s="67">
        <f ca="1">INDIRECT(ADDRESS(2+QUOTIENT(ROW()-2,COUNTA('Form Responses 1'!$1:$1)-4),4,,TRUE,"Form Responses 1"))</f>
        <v>0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Driver [Attendance (EX BATAN SLEMAN - POLTEK)]</v>
      </c>
      <c r="G56" s="67" t="e">
        <f ca="1">IF(ISBLANK(A56)," ",INDIRECT(ADDRESS(MATCH(A56,'Form Responses 1'!A:A,0),5+MOD(ROW()-2,COUNTA('Form Responses 1'!$1:$1)-4),,TRUE,"Form Responses 1")))</f>
        <v>#N/A</v>
      </c>
      <c r="H56" s="84" t="str">
        <f ca="1" t="shared" si="1"/>
        <v>Driver</v>
      </c>
      <c r="I56" s="84" t="str">
        <f ca="1" t="shared" si="2"/>
        <v>LABOR SERVICE</v>
      </c>
      <c r="J56" s="84" t="str">
        <f ca="1" t="array" ref="J56">IFERROR(INDEX(MASTER!B:B,MATCH(G56,MASTER!A:A,0))/100," ")</f>
        <v> </v>
      </c>
      <c r="K56" s="67">
        <f ca="1" t="shared" si="3"/>
        <v>0</v>
      </c>
      <c r="L56" s="67" t="str">
        <f ca="1" t="shared" si="4"/>
        <v>1900 - WEEK 00</v>
      </c>
      <c r="M56" s="67" t="str">
        <f ca="1" t="shared" si="5"/>
        <v>1900 - MONTH 01</v>
      </c>
      <c r="N56" s="84" t="str">
        <f ca="1" t="shared" ref="N56:O56" si="64">IFERROR(AVERAGEIF(L:L,L56,$J:$J)," ")</f>
        <v> </v>
      </c>
      <c r="O56" s="84" t="str">
        <f ca="1" t="shared" si="64"/>
        <v> </v>
      </c>
      <c r="P56" s="67" t="str">
        <f ca="1">IF(ISBLANK(A56)," ",IF(N56&gt;MASTER!$B$3/100,"SB",IF(N56&gt;MASTER!$B$4/100,"B",IF(N56&gt;MASTER!$B$5/100,"C","K"))))</f>
        <v>SB</v>
      </c>
      <c r="Q56" s="67" t="str">
        <f ca="1">IF(ISBLANK(B56)," ",IF(O56&gt;MASTER!$B$3/100,"SB",IF(O56&gt;MASTER!$B$4/100,"B",IF(O56&gt;MASTER!$B$5/100,"C","K"))))</f>
        <v>SB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0</v>
      </c>
      <c r="AF56" s="67" t="str">
        <f ca="1" t="shared" si="13"/>
        <v>1900 01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67">
        <f ca="1">INDIRECT(ADDRESS(2+QUOTIENT(ROW()-2,COUNTA('Form Responses 1'!$1:$1)-4),1,,TRUE,"Form Responses 1"))</f>
        <v>0</v>
      </c>
      <c r="B57" s="67">
        <f ca="1">INDIRECT(ADDRESS(2+QUOTIENT(ROW()-2,COUNTA('Form Responses 1'!$1:$1)-4),2,,TRUE,"Form Responses 1"))</f>
        <v>0</v>
      </c>
      <c r="C57" s="67">
        <f ca="1">INDIRECT(ADDRESS(2+QUOTIENT(ROW()-2,COUNTA('Form Responses 1'!$1:$1)-4),3,,TRUE,"Form Responses 1"))</f>
        <v>0</v>
      </c>
      <c r="D57" s="67">
        <f ca="1">INDIRECT(ADDRESS(2+QUOTIENT(ROW()-2,COUNTA('Form Responses 1'!$1:$1)-4),4,,TRUE,"Form Responses 1"))</f>
        <v>0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Lantai 1 [Ruang Tamu]</v>
      </c>
      <c r="G57" s="67" t="e">
        <f ca="1">IF(ISBLANK(A57)," ",INDIRECT(ADDRESS(MATCH(A57,'Form Responses 1'!A:A,0),5+MOD(ROW()-2,COUNTA('Form Responses 1'!$1:$1)-4),,TRUE,"Form Responses 1")))</f>
        <v>#N/A</v>
      </c>
      <c r="H57" s="84" t="str">
        <f ca="1" t="shared" si="1"/>
        <v>Lantai 1</v>
      </c>
      <c r="I57" s="84" t="str">
        <f ca="1" t="shared" si="2"/>
        <v>CLEANING SERVICE</v>
      </c>
      <c r="J57" s="84" t="str">
        <f ca="1" t="array" ref="J57">IFERROR(INDEX(MASTER!B:B,MATCH(G57,MASTER!A:A,0))/100," ")</f>
        <v> </v>
      </c>
      <c r="K57" s="67">
        <f ca="1" t="shared" si="3"/>
        <v>0</v>
      </c>
      <c r="L57" s="67" t="str">
        <f ca="1" t="shared" si="4"/>
        <v>1900 - WEEK 00</v>
      </c>
      <c r="M57" s="67" t="str">
        <f ca="1" t="shared" si="5"/>
        <v>1900 - MONTH 01</v>
      </c>
      <c r="N57" s="84" t="str">
        <f ca="1" t="shared" ref="N57:O57" si="65">IFERROR(AVERAGEIF(L:L,L57,$J:$J)," ")</f>
        <v> </v>
      </c>
      <c r="O57" s="84" t="str">
        <f ca="1" t="shared" si="65"/>
        <v> </v>
      </c>
      <c r="P57" s="67" t="str">
        <f ca="1">IF(ISBLANK(A57)," ",IF(N57&gt;MASTER!$B$3/100,"SB",IF(N57&gt;MASTER!$B$4/100,"B",IF(N57&gt;MASTER!$B$5/100,"C","K"))))</f>
        <v>SB</v>
      </c>
      <c r="Q57" s="67" t="str">
        <f ca="1">IF(ISBLANK(B57)," ",IF(O57&gt;MASTER!$B$3/100,"SB",IF(O57&gt;MASTER!$B$4/100,"B",IF(O57&gt;MASTER!$B$5/100,"C","K"))))</f>
        <v>SB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0</v>
      </c>
      <c r="AF57" s="67" t="str">
        <f ca="1" t="shared" si="13"/>
        <v>1900 01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67">
        <f ca="1">INDIRECT(ADDRESS(2+QUOTIENT(ROW()-2,COUNTA('Form Responses 1'!$1:$1)-4),1,,TRUE,"Form Responses 1"))</f>
        <v>0</v>
      </c>
      <c r="B58" s="67">
        <f ca="1">INDIRECT(ADDRESS(2+QUOTIENT(ROW()-2,COUNTA('Form Responses 1'!$1:$1)-4),2,,TRUE,"Form Responses 1"))</f>
        <v>0</v>
      </c>
      <c r="C58" s="67">
        <f ca="1">INDIRECT(ADDRESS(2+QUOTIENT(ROW()-2,COUNTA('Form Responses 1'!$1:$1)-4),3,,TRUE,"Form Responses 1"))</f>
        <v>0</v>
      </c>
      <c r="D58" s="67">
        <f ca="1">INDIRECT(ADDRESS(2+QUOTIENT(ROW()-2,COUNTA('Form Responses 1'!$1:$1)-4),4,,TRUE,"Form Responses 1"))</f>
        <v>0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Lantai 1 [Pantry ]</v>
      </c>
      <c r="G58" s="67" t="e">
        <f ca="1">IF(ISBLANK(A58)," ",INDIRECT(ADDRESS(MATCH(A58,'Form Responses 1'!A:A,0),5+MOD(ROW()-2,COUNTA('Form Responses 1'!$1:$1)-4),,TRUE,"Form Responses 1")))</f>
        <v>#N/A</v>
      </c>
      <c r="H58" s="84" t="str">
        <f ca="1" t="shared" si="1"/>
        <v>Lantai 1</v>
      </c>
      <c r="I58" s="84" t="str">
        <f ca="1" t="shared" si="2"/>
        <v>CLEANING SERVICE</v>
      </c>
      <c r="J58" s="84" t="str">
        <f ca="1" t="array" ref="J58">IFERROR(INDEX(MASTER!B:B,MATCH(G58,MASTER!A:A,0))/100," ")</f>
        <v> </v>
      </c>
      <c r="K58" s="67">
        <f ca="1" t="shared" si="3"/>
        <v>0</v>
      </c>
      <c r="L58" s="67" t="str">
        <f ca="1" t="shared" si="4"/>
        <v>1900 - WEEK 00</v>
      </c>
      <c r="M58" s="67" t="str">
        <f ca="1" t="shared" si="5"/>
        <v>1900 - MONTH 01</v>
      </c>
      <c r="N58" s="84" t="str">
        <f ca="1" t="shared" ref="N58:O58" si="66">IFERROR(AVERAGEIF(L:L,L58,$J:$J)," ")</f>
        <v> </v>
      </c>
      <c r="O58" s="84" t="str">
        <f ca="1" t="shared" si="66"/>
        <v> </v>
      </c>
      <c r="P58" s="67" t="str">
        <f ca="1">IF(ISBLANK(A58)," ",IF(N58&gt;MASTER!$B$3/100,"SB",IF(N58&gt;MASTER!$B$4/100,"B",IF(N58&gt;MASTER!$B$5/100,"C","K"))))</f>
        <v>SB</v>
      </c>
      <c r="Q58" s="67" t="str">
        <f ca="1">IF(ISBLANK(B58)," ",IF(O58&gt;MASTER!$B$3/100,"SB",IF(O58&gt;MASTER!$B$4/100,"B",IF(O58&gt;MASTER!$B$5/100,"C","K"))))</f>
        <v>SB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0</v>
      </c>
      <c r="AF58" s="67" t="str">
        <f ca="1" t="shared" si="13"/>
        <v>1900 01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67">
        <f ca="1">INDIRECT(ADDRESS(2+QUOTIENT(ROW()-2,COUNTA('Form Responses 1'!$1:$1)-4),1,,TRUE,"Form Responses 1"))</f>
        <v>0</v>
      </c>
      <c r="B59" s="67">
        <f ca="1">INDIRECT(ADDRESS(2+QUOTIENT(ROW()-2,COUNTA('Form Responses 1'!$1:$1)-4),2,,TRUE,"Form Responses 1"))</f>
        <v>0</v>
      </c>
      <c r="C59" s="67">
        <f ca="1">INDIRECT(ADDRESS(2+QUOTIENT(ROW()-2,COUNTA('Form Responses 1'!$1:$1)-4),3,,TRUE,"Form Responses 1"))</f>
        <v>0</v>
      </c>
      <c r="D59" s="67">
        <f ca="1">INDIRECT(ADDRESS(2+QUOTIENT(ROW()-2,COUNTA('Form Responses 1'!$1:$1)-4),4,,TRUE,"Form Responses 1"))</f>
        <v>0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Lantai 1 [Kamar Depan]</v>
      </c>
      <c r="G59" s="67" t="e">
        <f ca="1">IF(ISBLANK(A59)," ",INDIRECT(ADDRESS(MATCH(A59,'Form Responses 1'!A:A,0),5+MOD(ROW()-2,COUNTA('Form Responses 1'!$1:$1)-4),,TRUE,"Form Responses 1")))</f>
        <v>#N/A</v>
      </c>
      <c r="H59" s="84" t="str">
        <f ca="1" t="shared" si="1"/>
        <v>Lantai 1</v>
      </c>
      <c r="I59" s="84" t="str">
        <f ca="1" t="shared" si="2"/>
        <v>CLEANING SERVICE</v>
      </c>
      <c r="J59" s="84" t="str">
        <f ca="1" t="array" ref="J59">IFERROR(INDEX(MASTER!B:B,MATCH(G59,MASTER!A:A,0))/100," ")</f>
        <v> </v>
      </c>
      <c r="K59" s="67">
        <f ca="1" t="shared" si="3"/>
        <v>0</v>
      </c>
      <c r="L59" s="67" t="str">
        <f ca="1" t="shared" si="4"/>
        <v>1900 - WEEK 00</v>
      </c>
      <c r="M59" s="67" t="str">
        <f ca="1" t="shared" si="5"/>
        <v>1900 - MONTH 01</v>
      </c>
      <c r="N59" s="84" t="str">
        <f ca="1" t="shared" ref="N59:O59" si="67">IFERROR(AVERAGEIF(L:L,L59,$J:$J)," ")</f>
        <v> </v>
      </c>
      <c r="O59" s="84" t="str">
        <f ca="1" t="shared" si="67"/>
        <v> </v>
      </c>
      <c r="P59" s="67" t="str">
        <f ca="1">IF(ISBLANK(A59)," ",IF(N59&gt;MASTER!$B$3/100,"SB",IF(N59&gt;MASTER!$B$4/100,"B",IF(N59&gt;MASTER!$B$5/100,"C","K"))))</f>
        <v>SB</v>
      </c>
      <c r="Q59" s="67" t="str">
        <f ca="1">IF(ISBLANK(B59)," ",IF(O59&gt;MASTER!$B$3/100,"SB",IF(O59&gt;MASTER!$B$4/100,"B",IF(O59&gt;MASTER!$B$5/100,"C","K"))))</f>
        <v>SB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0</v>
      </c>
      <c r="AF59" s="67" t="str">
        <f ca="1" t="shared" si="13"/>
        <v>1900 01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67">
        <f ca="1">INDIRECT(ADDRESS(2+QUOTIENT(ROW()-2,COUNTA('Form Responses 1'!$1:$1)-4),1,,TRUE,"Form Responses 1"))</f>
        <v>0</v>
      </c>
      <c r="B60" s="67">
        <f ca="1">INDIRECT(ADDRESS(2+QUOTIENT(ROW()-2,COUNTA('Form Responses 1'!$1:$1)-4),2,,TRUE,"Form Responses 1"))</f>
        <v>0</v>
      </c>
      <c r="C60" s="67">
        <f ca="1">INDIRECT(ADDRESS(2+QUOTIENT(ROW()-2,COUNTA('Form Responses 1'!$1:$1)-4),3,,TRUE,"Form Responses 1"))</f>
        <v>0</v>
      </c>
      <c r="D60" s="67">
        <f ca="1">INDIRECT(ADDRESS(2+QUOTIENT(ROW()-2,COUNTA('Form Responses 1'!$1:$1)-4),4,,TRUE,"Form Responses 1"))</f>
        <v>0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Lantai 1 [Kamar Belakang]</v>
      </c>
      <c r="G60" s="67" t="e">
        <f ca="1">IF(ISBLANK(A60)," ",INDIRECT(ADDRESS(MATCH(A60,'Form Responses 1'!A:A,0),5+MOD(ROW()-2,COUNTA('Form Responses 1'!$1:$1)-4),,TRUE,"Form Responses 1")))</f>
        <v>#N/A</v>
      </c>
      <c r="H60" s="84" t="str">
        <f ca="1" t="shared" si="1"/>
        <v>Lantai 1</v>
      </c>
      <c r="I60" s="84" t="str">
        <f ca="1" t="shared" si="2"/>
        <v>CLEANING SERVICE</v>
      </c>
      <c r="J60" s="84" t="str">
        <f ca="1" t="array" ref="J60">IFERROR(INDEX(MASTER!B:B,MATCH(G60,MASTER!A:A,0))/100," ")</f>
        <v> </v>
      </c>
      <c r="K60" s="67">
        <f ca="1" t="shared" si="3"/>
        <v>0</v>
      </c>
      <c r="L60" s="67" t="str">
        <f ca="1" t="shared" si="4"/>
        <v>1900 - WEEK 00</v>
      </c>
      <c r="M60" s="67" t="str">
        <f ca="1" t="shared" si="5"/>
        <v>1900 - MONTH 01</v>
      </c>
      <c r="N60" s="84" t="str">
        <f ca="1" t="shared" ref="N60:O60" si="68">IFERROR(AVERAGEIF(L:L,L60,$J:$J)," ")</f>
        <v> </v>
      </c>
      <c r="O60" s="84" t="str">
        <f ca="1" t="shared" si="68"/>
        <v> </v>
      </c>
      <c r="P60" s="67" t="str">
        <f ca="1">IF(ISBLANK(A60)," ",IF(N60&gt;MASTER!$B$3/100,"SB",IF(N60&gt;MASTER!$B$4/100,"B",IF(N60&gt;MASTER!$B$5/100,"C","K"))))</f>
        <v>SB</v>
      </c>
      <c r="Q60" s="67" t="str">
        <f ca="1">IF(ISBLANK(B60)," ",IF(O60&gt;MASTER!$B$3/100,"SB",IF(O60&gt;MASTER!$B$4/100,"B",IF(O60&gt;MASTER!$B$5/100,"C","K"))))</f>
        <v>SB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0</v>
      </c>
      <c r="AF60" s="67" t="str">
        <f ca="1" t="shared" si="13"/>
        <v>1900 01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67">
        <f ca="1">INDIRECT(ADDRESS(2+QUOTIENT(ROW()-2,COUNTA('Form Responses 1'!$1:$1)-4),1,,TRUE,"Form Responses 1"))</f>
        <v>0</v>
      </c>
      <c r="B61" s="67">
        <f ca="1">INDIRECT(ADDRESS(2+QUOTIENT(ROW()-2,COUNTA('Form Responses 1'!$1:$1)-4),2,,TRUE,"Form Responses 1"))</f>
        <v>0</v>
      </c>
      <c r="C61" s="67">
        <f ca="1">INDIRECT(ADDRESS(2+QUOTIENT(ROW()-2,COUNTA('Form Responses 1'!$1:$1)-4),3,,TRUE,"Form Responses 1"))</f>
        <v>0</v>
      </c>
      <c r="D61" s="67">
        <f ca="1">INDIRECT(ADDRESS(2+QUOTIENT(ROW()-2,COUNTA('Form Responses 1'!$1:$1)-4),4,,TRUE,"Form Responses 1"))</f>
        <v>0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Lantai 1 [Toilet Belakang]</v>
      </c>
      <c r="G61" s="67" t="e">
        <f ca="1">IF(ISBLANK(A61)," ",INDIRECT(ADDRESS(MATCH(A61,'Form Responses 1'!A:A,0),5+MOD(ROW()-2,COUNTA('Form Responses 1'!$1:$1)-4),,TRUE,"Form Responses 1")))</f>
        <v>#N/A</v>
      </c>
      <c r="H61" s="84" t="str">
        <f ca="1" t="shared" si="1"/>
        <v>Lantai 1</v>
      </c>
      <c r="I61" s="84" t="str">
        <f ca="1" t="shared" si="2"/>
        <v>CLEANING SERVICE</v>
      </c>
      <c r="J61" s="84" t="str">
        <f ca="1" t="array" ref="J61">IFERROR(INDEX(MASTER!B:B,MATCH(G61,MASTER!A:A,0))/100," ")</f>
        <v> </v>
      </c>
      <c r="K61" s="67">
        <f ca="1" t="shared" si="3"/>
        <v>0</v>
      </c>
      <c r="L61" s="67" t="str">
        <f ca="1" t="shared" si="4"/>
        <v>1900 - WEEK 00</v>
      </c>
      <c r="M61" s="67" t="str">
        <f ca="1" t="shared" si="5"/>
        <v>1900 - MONTH 01</v>
      </c>
      <c r="N61" s="84" t="str">
        <f ca="1" t="shared" ref="N61:O61" si="69">IFERROR(AVERAGEIF(L:L,L61,$J:$J)," ")</f>
        <v> </v>
      </c>
      <c r="O61" s="84" t="str">
        <f ca="1" t="shared" si="69"/>
        <v> </v>
      </c>
      <c r="P61" s="67" t="str">
        <f ca="1">IF(ISBLANK(A61)," ",IF(N61&gt;MASTER!$B$3/100,"SB",IF(N61&gt;MASTER!$B$4/100,"B",IF(N61&gt;MASTER!$B$5/100,"C","K"))))</f>
        <v>SB</v>
      </c>
      <c r="Q61" s="67" t="str">
        <f ca="1">IF(ISBLANK(B61)," ",IF(O61&gt;MASTER!$B$3/100,"SB",IF(O61&gt;MASTER!$B$4/100,"B",IF(O61&gt;MASTER!$B$5/100,"C","K"))))</f>
        <v>SB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0</v>
      </c>
      <c r="AF61" s="67" t="str">
        <f ca="1" t="shared" si="13"/>
        <v>1900 01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67">
        <f ca="1">INDIRECT(ADDRESS(2+QUOTIENT(ROW()-2,COUNTA('Form Responses 1'!$1:$1)-4),1,,TRUE,"Form Responses 1"))</f>
        <v>0</v>
      </c>
      <c r="B62" s="67">
        <f ca="1">INDIRECT(ADDRESS(2+QUOTIENT(ROW()-2,COUNTA('Form Responses 1'!$1:$1)-4),2,,TRUE,"Form Responses 1"))</f>
        <v>0</v>
      </c>
      <c r="C62" s="67">
        <f ca="1">INDIRECT(ADDRESS(2+QUOTIENT(ROW()-2,COUNTA('Form Responses 1'!$1:$1)-4),3,,TRUE,"Form Responses 1"))</f>
        <v>0</v>
      </c>
      <c r="D62" s="67">
        <f ca="1">INDIRECT(ADDRESS(2+QUOTIENT(ROW()-2,COUNTA('Form Responses 1'!$1:$1)-4),4,,TRUE,"Form Responses 1"))</f>
        <v>0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Lantai 1 [Toilet Pria / Wanita]</v>
      </c>
      <c r="G62" s="67" t="e">
        <f ca="1">IF(ISBLANK(A62)," ",INDIRECT(ADDRESS(MATCH(A62,'Form Responses 1'!A:A,0),5+MOD(ROW()-2,COUNTA('Form Responses 1'!$1:$1)-4),,TRUE,"Form Responses 1")))</f>
        <v>#N/A</v>
      </c>
      <c r="H62" s="84" t="str">
        <f ca="1" t="shared" si="1"/>
        <v>Lantai 1</v>
      </c>
      <c r="I62" s="84" t="str">
        <f ca="1" t="shared" si="2"/>
        <v>CLEANING SERVICE</v>
      </c>
      <c r="J62" s="84" t="str">
        <f ca="1" t="array" ref="J62">IFERROR(INDEX(MASTER!B:B,MATCH(G62,MASTER!A:A,0))/100," ")</f>
        <v> </v>
      </c>
      <c r="K62" s="67">
        <f ca="1" t="shared" si="3"/>
        <v>0</v>
      </c>
      <c r="L62" s="67" t="str">
        <f ca="1" t="shared" si="4"/>
        <v>1900 - WEEK 00</v>
      </c>
      <c r="M62" s="67" t="str">
        <f ca="1" t="shared" si="5"/>
        <v>1900 - MONTH 01</v>
      </c>
      <c r="N62" s="84" t="str">
        <f ca="1" t="shared" ref="N62:O62" si="70">IFERROR(AVERAGEIF(L:L,L62,$J:$J)," ")</f>
        <v> </v>
      </c>
      <c r="O62" s="84" t="str">
        <f ca="1" t="shared" si="70"/>
        <v> </v>
      </c>
      <c r="P62" s="67" t="str">
        <f ca="1">IF(ISBLANK(A62)," ",IF(N62&gt;MASTER!$B$3/100,"SB",IF(N62&gt;MASTER!$B$4/100,"B",IF(N62&gt;MASTER!$B$5/100,"C","K"))))</f>
        <v>SB</v>
      </c>
      <c r="Q62" s="67" t="str">
        <f ca="1">IF(ISBLANK(B62)," ",IF(O62&gt;MASTER!$B$3/100,"SB",IF(O62&gt;MASTER!$B$4/100,"B",IF(O62&gt;MASTER!$B$5/100,"C","K"))))</f>
        <v>SB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0</v>
      </c>
      <c r="AF62" s="67" t="str">
        <f ca="1" t="shared" si="13"/>
        <v>1900 01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67">
        <f ca="1">INDIRECT(ADDRESS(2+QUOTIENT(ROW()-2,COUNTA('Form Responses 1'!$1:$1)-4),1,,TRUE,"Form Responses 1"))</f>
        <v>0</v>
      </c>
      <c r="B63" s="67">
        <f ca="1">INDIRECT(ADDRESS(2+QUOTIENT(ROW()-2,COUNTA('Form Responses 1'!$1:$1)-4),2,,TRUE,"Form Responses 1"))</f>
        <v>0</v>
      </c>
      <c r="C63" s="67">
        <f ca="1">INDIRECT(ADDRESS(2+QUOTIENT(ROW()-2,COUNTA('Form Responses 1'!$1:$1)-4),3,,TRUE,"Form Responses 1"))</f>
        <v>0</v>
      </c>
      <c r="D63" s="67">
        <f ca="1">INDIRECT(ADDRESS(2+QUOTIENT(ROW()-2,COUNTA('Form Responses 1'!$1:$1)-4),4,,TRUE,"Form Responses 1"))</f>
        <v>0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Halaman [Taman ]</v>
      </c>
      <c r="G63" s="67" t="e">
        <f ca="1">IF(ISBLANK(A63)," ",INDIRECT(ADDRESS(MATCH(A63,'Form Responses 1'!A:A,0),5+MOD(ROW()-2,COUNTA('Form Responses 1'!$1:$1)-4),,TRUE,"Form Responses 1")))</f>
        <v>#N/A</v>
      </c>
      <c r="H63" s="84" t="str">
        <f ca="1" t="shared" si="1"/>
        <v>Halaman</v>
      </c>
      <c r="I63" s="84" t="str">
        <f ca="1" t="shared" si="2"/>
        <v>CLEANING SERVICE</v>
      </c>
      <c r="J63" s="84" t="str">
        <f ca="1" t="array" ref="J63">IFERROR(INDEX(MASTER!B:B,MATCH(G63,MASTER!A:A,0))/100," ")</f>
        <v> </v>
      </c>
      <c r="K63" s="67">
        <f ca="1" t="shared" si="3"/>
        <v>0</v>
      </c>
      <c r="L63" s="67" t="str">
        <f ca="1" t="shared" si="4"/>
        <v>1900 - WEEK 00</v>
      </c>
      <c r="M63" s="67" t="str">
        <f ca="1" t="shared" si="5"/>
        <v>1900 - MONTH 01</v>
      </c>
      <c r="N63" s="84" t="str">
        <f ca="1" t="shared" ref="N63:O63" si="71">IFERROR(AVERAGEIF(L:L,L63,$J:$J)," ")</f>
        <v> </v>
      </c>
      <c r="O63" s="84" t="str">
        <f ca="1" t="shared" si="71"/>
        <v> </v>
      </c>
      <c r="P63" s="67" t="str">
        <f ca="1">IF(ISBLANK(A63)," ",IF(N63&gt;MASTER!$B$3/100,"SB",IF(N63&gt;MASTER!$B$4/100,"B",IF(N63&gt;MASTER!$B$5/100,"C","K"))))</f>
        <v>SB</v>
      </c>
      <c r="Q63" s="67" t="str">
        <f ca="1">IF(ISBLANK(B63)," ",IF(O63&gt;MASTER!$B$3/100,"SB",IF(O63&gt;MASTER!$B$4/100,"B",IF(O63&gt;MASTER!$B$5/100,"C","K"))))</f>
        <v>SB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0</v>
      </c>
      <c r="AF63" s="67" t="str">
        <f ca="1" t="shared" si="13"/>
        <v>1900 01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67">
        <f ca="1">INDIRECT(ADDRESS(2+QUOTIENT(ROW()-2,COUNTA('Form Responses 1'!$1:$1)-4),1,,TRUE,"Form Responses 1"))</f>
        <v>0</v>
      </c>
      <c r="B64" s="67">
        <f ca="1">INDIRECT(ADDRESS(2+QUOTIENT(ROW()-2,COUNTA('Form Responses 1'!$1:$1)-4),2,,TRUE,"Form Responses 1"))</f>
        <v>0</v>
      </c>
      <c r="C64" s="67">
        <f ca="1">INDIRECT(ADDRESS(2+QUOTIENT(ROW()-2,COUNTA('Form Responses 1'!$1:$1)-4),3,,TRUE,"Form Responses 1"))</f>
        <v>0</v>
      </c>
      <c r="D64" s="67">
        <f ca="1">INDIRECT(ADDRESS(2+QUOTIENT(ROW()-2,COUNTA('Form Responses 1'!$1:$1)-4),4,,TRUE,"Form Responses 1"))</f>
        <v>0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Halaman [Halaman Utama Depan]</v>
      </c>
      <c r="G64" s="67" t="e">
        <f ca="1">IF(ISBLANK(A64)," ",INDIRECT(ADDRESS(MATCH(A64,'Form Responses 1'!A:A,0),5+MOD(ROW()-2,COUNTA('Form Responses 1'!$1:$1)-4),,TRUE,"Form Responses 1")))</f>
        <v>#N/A</v>
      </c>
      <c r="H64" s="84" t="str">
        <f ca="1" t="shared" si="1"/>
        <v>Halaman</v>
      </c>
      <c r="I64" s="84" t="str">
        <f ca="1" t="shared" si="2"/>
        <v>CLEANING SERVICE</v>
      </c>
      <c r="J64" s="84" t="str">
        <f ca="1" t="array" ref="J64">IFERROR(INDEX(MASTER!B:B,MATCH(G64,MASTER!A:A,0))/100," ")</f>
        <v> </v>
      </c>
      <c r="K64" s="67">
        <f ca="1" t="shared" si="3"/>
        <v>0</v>
      </c>
      <c r="L64" s="67" t="str">
        <f ca="1" t="shared" si="4"/>
        <v>1900 - WEEK 00</v>
      </c>
      <c r="M64" s="67" t="str">
        <f ca="1" t="shared" si="5"/>
        <v>1900 - MONTH 01</v>
      </c>
      <c r="N64" s="84" t="str">
        <f ca="1" t="shared" ref="N64:O64" si="72">IFERROR(AVERAGEIF(L:L,L64,$J:$J)," ")</f>
        <v> </v>
      </c>
      <c r="O64" s="84" t="str">
        <f ca="1" t="shared" si="72"/>
        <v> </v>
      </c>
      <c r="P64" s="67" t="str">
        <f ca="1">IF(ISBLANK(A64)," ",IF(N64&gt;MASTER!$B$3/100,"SB",IF(N64&gt;MASTER!$B$4/100,"B",IF(N64&gt;MASTER!$B$5/100,"C","K"))))</f>
        <v>SB</v>
      </c>
      <c r="Q64" s="67" t="str">
        <f ca="1">IF(ISBLANK(B64)," ",IF(O64&gt;MASTER!$B$3/100,"SB",IF(O64&gt;MASTER!$B$4/100,"B",IF(O64&gt;MASTER!$B$5/100,"C","K"))))</f>
        <v>SB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0</v>
      </c>
      <c r="AF64" s="67" t="str">
        <f ca="1" t="shared" si="13"/>
        <v>1900 01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67">
        <f ca="1">INDIRECT(ADDRESS(2+QUOTIENT(ROW()-2,COUNTA('Form Responses 1'!$1:$1)-4),1,,TRUE,"Form Responses 1"))</f>
        <v>0</v>
      </c>
      <c r="B65" s="67">
        <f ca="1">INDIRECT(ADDRESS(2+QUOTIENT(ROW()-2,COUNTA('Form Responses 1'!$1:$1)-4),2,,TRUE,"Form Responses 1"))</f>
        <v>0</v>
      </c>
      <c r="C65" s="67">
        <f ca="1">INDIRECT(ADDRESS(2+QUOTIENT(ROW()-2,COUNTA('Form Responses 1'!$1:$1)-4),3,,TRUE,"Form Responses 1"))</f>
        <v>0</v>
      </c>
      <c r="D65" s="67">
        <f ca="1">INDIRECT(ADDRESS(2+QUOTIENT(ROW()-2,COUNTA('Form Responses 1'!$1:$1)-4),4,,TRUE,"Form Responses 1"))</f>
        <v>0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Halaman [Halaman samping dan belakang]</v>
      </c>
      <c r="G65" s="67" t="e">
        <f ca="1">IF(ISBLANK(A65)," ",INDIRECT(ADDRESS(MATCH(A65,'Form Responses 1'!A:A,0),5+MOD(ROW()-2,COUNTA('Form Responses 1'!$1:$1)-4),,TRUE,"Form Responses 1")))</f>
        <v>#N/A</v>
      </c>
      <c r="H65" s="84" t="str">
        <f ca="1" t="shared" si="1"/>
        <v>Halaman</v>
      </c>
      <c r="I65" s="84" t="str">
        <f ca="1" t="shared" si="2"/>
        <v>CLEANING SERVICE</v>
      </c>
      <c r="J65" s="84" t="str">
        <f ca="1" t="array" ref="J65">IFERROR(INDEX(MASTER!B:B,MATCH(G65,MASTER!A:A,0))/100," ")</f>
        <v> </v>
      </c>
      <c r="K65" s="67">
        <f ca="1" t="shared" si="3"/>
        <v>0</v>
      </c>
      <c r="L65" s="67" t="str">
        <f ca="1" t="shared" si="4"/>
        <v>1900 - WEEK 00</v>
      </c>
      <c r="M65" s="67" t="str">
        <f ca="1" t="shared" si="5"/>
        <v>1900 - MONTH 01</v>
      </c>
      <c r="N65" s="84" t="str">
        <f ca="1" t="shared" ref="N65:O65" si="73">IFERROR(AVERAGEIF(L:L,L65,$J:$J)," ")</f>
        <v> </v>
      </c>
      <c r="O65" s="84" t="str">
        <f ca="1" t="shared" si="73"/>
        <v> </v>
      </c>
      <c r="P65" s="67" t="str">
        <f ca="1">IF(ISBLANK(A65)," ",IF(N65&gt;MASTER!$B$3/100,"SB",IF(N65&gt;MASTER!$B$4/100,"B",IF(N65&gt;MASTER!$B$5/100,"C","K"))))</f>
        <v>SB</v>
      </c>
      <c r="Q65" s="67" t="str">
        <f ca="1">IF(ISBLANK(B65)," ",IF(O65&gt;MASTER!$B$3/100,"SB",IF(O65&gt;MASTER!$B$4/100,"B",IF(O65&gt;MASTER!$B$5/100,"C","K"))))</f>
        <v>SB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0</v>
      </c>
      <c r="AF65" s="67" t="str">
        <f ca="1" t="shared" si="13"/>
        <v>1900 01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67">
        <f ca="1">INDIRECT(ADDRESS(2+QUOTIENT(ROW()-2,COUNTA('Form Responses 1'!$1:$1)-4),1,,TRUE,"Form Responses 1"))</f>
        <v>0</v>
      </c>
      <c r="B66" s="67">
        <f ca="1">INDIRECT(ADDRESS(2+QUOTIENT(ROW()-2,COUNTA('Form Responses 1'!$1:$1)-4),2,,TRUE,"Form Responses 1"))</f>
        <v>0</v>
      </c>
      <c r="C66" s="67">
        <f ca="1">INDIRECT(ADDRESS(2+QUOTIENT(ROW()-2,COUNTA('Form Responses 1'!$1:$1)-4),3,,TRUE,"Form Responses 1"))</f>
        <v>0</v>
      </c>
      <c r="D66" s="67">
        <f ca="1">INDIRECT(ADDRESS(2+QUOTIENT(ROW()-2,COUNTA('Form Responses 1'!$1:$1)-4),4,,TRUE,"Form Responses 1"))</f>
        <v>0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Halaman [TPS]</v>
      </c>
      <c r="G66" s="67" t="e">
        <f ca="1">IF(ISBLANK(A66)," ",INDIRECT(ADDRESS(MATCH(A66,'Form Responses 1'!A:A,0),5+MOD(ROW()-2,COUNTA('Form Responses 1'!$1:$1)-4),,TRUE,"Form Responses 1")))</f>
        <v>#N/A</v>
      </c>
      <c r="H66" s="84" t="str">
        <f ca="1" t="shared" si="1"/>
        <v>Halaman</v>
      </c>
      <c r="I66" s="84" t="str">
        <f ca="1" t="shared" si="2"/>
        <v>CLEANING SERVICE</v>
      </c>
      <c r="J66" s="84" t="str">
        <f ca="1" t="array" ref="J66">IFERROR(INDEX(MASTER!B:B,MATCH(G66,MASTER!A:A,0))/100," ")</f>
        <v> </v>
      </c>
      <c r="K66" s="67">
        <f ca="1" t="shared" si="3"/>
        <v>0</v>
      </c>
      <c r="L66" s="67" t="str">
        <f ca="1" t="shared" si="4"/>
        <v>1900 - WEEK 00</v>
      </c>
      <c r="M66" s="67" t="str">
        <f ca="1" t="shared" si="5"/>
        <v>1900 - MONTH 01</v>
      </c>
      <c r="N66" s="84" t="str">
        <f ca="1" t="shared" ref="N66:O66" si="74">IFERROR(AVERAGEIF(L:L,L66,$J:$J)," ")</f>
        <v> </v>
      </c>
      <c r="O66" s="84" t="str">
        <f ca="1" t="shared" si="74"/>
        <v> </v>
      </c>
      <c r="P66" s="67" t="str">
        <f ca="1">IF(ISBLANK(A66)," ",IF(N66&gt;MASTER!$B$3/100,"SB",IF(N66&gt;MASTER!$B$4/100,"B",IF(N66&gt;MASTER!$B$5/100,"C","K"))))</f>
        <v>SB</v>
      </c>
      <c r="Q66" s="67" t="str">
        <f ca="1">IF(ISBLANK(B66)," ",IF(O66&gt;MASTER!$B$3/100,"SB",IF(O66&gt;MASTER!$B$4/100,"B",IF(O66&gt;MASTER!$B$5/100,"C","K"))))</f>
        <v>SB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0</v>
      </c>
      <c r="AF66" s="67" t="str">
        <f ca="1" t="shared" si="13"/>
        <v>1900 01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67">
        <f ca="1">INDIRECT(ADDRESS(2+QUOTIENT(ROW()-2,COUNTA('Form Responses 1'!$1:$1)-4),1,,TRUE,"Form Responses 1"))</f>
        <v>0</v>
      </c>
      <c r="B67" s="67">
        <f ca="1">INDIRECT(ADDRESS(2+QUOTIENT(ROW()-2,COUNTA('Form Responses 1'!$1:$1)-4),2,,TRUE,"Form Responses 1"))</f>
        <v>0</v>
      </c>
      <c r="C67" s="67">
        <f ca="1">INDIRECT(ADDRESS(2+QUOTIENT(ROW()-2,COUNTA('Form Responses 1'!$1:$1)-4),3,,TRUE,"Form Responses 1"))</f>
        <v>0</v>
      </c>
      <c r="D67" s="67">
        <f ca="1">INDIRECT(ADDRESS(2+QUOTIENT(ROW()-2,COUNTA('Form Responses 1'!$1:$1)-4),4,,TRUE,"Form Responses 1"))</f>
        <v>0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Security [Security Functions]</v>
      </c>
      <c r="G67" s="67" t="e">
        <f ca="1">IF(ISBLANK(A67)," ",INDIRECT(ADDRESS(MATCH(A67,'Form Responses 1'!A:A,0),5+MOD(ROW()-2,COUNTA('Form Responses 1'!$1:$1)-4),,TRUE,"Form Responses 1")))</f>
        <v>#N/A</v>
      </c>
      <c r="H67" s="84" t="str">
        <f ca="1" t="shared" si="1"/>
        <v>Security</v>
      </c>
      <c r="I67" s="84" t="str">
        <f ca="1" t="shared" si="2"/>
        <v>SECURITY SERVICE</v>
      </c>
      <c r="J67" s="84" t="str">
        <f ca="1" t="array" ref="J67">IFERROR(INDEX(MASTER!B:B,MATCH(G67,MASTER!A:A,0))/100," ")</f>
        <v> </v>
      </c>
      <c r="K67" s="67">
        <f ca="1" t="shared" si="3"/>
        <v>0</v>
      </c>
      <c r="L67" s="67" t="str">
        <f ca="1" t="shared" si="4"/>
        <v>1900 - WEEK 00</v>
      </c>
      <c r="M67" s="67" t="str">
        <f ca="1" t="shared" si="5"/>
        <v>1900 - MONTH 01</v>
      </c>
      <c r="N67" s="84" t="str">
        <f ca="1" t="shared" ref="N67:O67" si="75">IFERROR(AVERAGEIF(L:L,L67,$J:$J)," ")</f>
        <v> </v>
      </c>
      <c r="O67" s="84" t="str">
        <f ca="1" t="shared" si="75"/>
        <v> </v>
      </c>
      <c r="P67" s="67" t="str">
        <f ca="1">IF(ISBLANK(A67)," ",IF(N67&gt;MASTER!$B$3/100,"SB",IF(N67&gt;MASTER!$B$4/100,"B",IF(N67&gt;MASTER!$B$5/100,"C","K"))))</f>
        <v>SB</v>
      </c>
      <c r="Q67" s="67" t="str">
        <f ca="1">IF(ISBLANK(B67)," ",IF(O67&gt;MASTER!$B$3/100,"SB",IF(O67&gt;MASTER!$B$4/100,"B",IF(O67&gt;MASTER!$B$5/100,"C","K"))))</f>
        <v>SB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0</v>
      </c>
      <c r="AF67" s="67" t="str">
        <f ca="1" t="shared" si="13"/>
        <v>1900 01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67">
        <f ca="1">INDIRECT(ADDRESS(2+QUOTIENT(ROW()-2,COUNTA('Form Responses 1'!$1:$1)-4),1,,TRUE,"Form Responses 1"))</f>
        <v>0</v>
      </c>
      <c r="B68" s="67">
        <f ca="1">INDIRECT(ADDRESS(2+QUOTIENT(ROW()-2,COUNTA('Form Responses 1'!$1:$1)-4),2,,TRUE,"Form Responses 1"))</f>
        <v>0</v>
      </c>
      <c r="C68" s="67">
        <f ca="1">INDIRECT(ADDRESS(2+QUOTIENT(ROW()-2,COUNTA('Form Responses 1'!$1:$1)-4),3,,TRUE,"Form Responses 1"))</f>
        <v>0</v>
      </c>
      <c r="D68" s="67">
        <f ca="1">INDIRECT(ADDRESS(2+QUOTIENT(ROW()-2,COUNTA('Form Responses 1'!$1:$1)-4),4,,TRUE,"Form Responses 1"))</f>
        <v>0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Driver [Driving Safety (EX BATAN SLEMAN - POLTEK)]</v>
      </c>
      <c r="G68" s="67" t="e">
        <f ca="1">IF(ISBLANK(A68)," ",INDIRECT(ADDRESS(MATCH(A68,'Form Responses 1'!A:A,0),5+MOD(ROW()-2,COUNTA('Form Responses 1'!$1:$1)-4),,TRUE,"Form Responses 1")))</f>
        <v>#N/A</v>
      </c>
      <c r="H68" s="84" t="str">
        <f ca="1" t="shared" si="1"/>
        <v>Driver</v>
      </c>
      <c r="I68" s="84" t="str">
        <f ca="1" t="shared" si="2"/>
        <v>LABOR SERVICE</v>
      </c>
      <c r="J68" s="84" t="str">
        <f ca="1" t="array" ref="J68">IFERROR(INDEX(MASTER!B:B,MATCH(G68,MASTER!A:A,0))/100," ")</f>
        <v> </v>
      </c>
      <c r="K68" s="67">
        <f ca="1" t="shared" si="3"/>
        <v>0</v>
      </c>
      <c r="L68" s="67" t="str">
        <f ca="1" t="shared" si="4"/>
        <v>1900 - WEEK 00</v>
      </c>
      <c r="M68" s="67" t="str">
        <f ca="1" t="shared" si="5"/>
        <v>1900 - MONTH 01</v>
      </c>
      <c r="N68" s="84" t="str">
        <f ca="1" t="shared" ref="N68:O68" si="76">IFERROR(AVERAGEIF(L:L,L68,$J:$J)," ")</f>
        <v> </v>
      </c>
      <c r="O68" s="84" t="str">
        <f ca="1" t="shared" si="76"/>
        <v> </v>
      </c>
      <c r="P68" s="67" t="str">
        <f ca="1">IF(ISBLANK(A68)," ",IF(N68&gt;MASTER!$B$3/100,"SB",IF(N68&gt;MASTER!$B$4/100,"B",IF(N68&gt;MASTER!$B$5/100,"C","K"))))</f>
        <v>SB</v>
      </c>
      <c r="Q68" s="67" t="str">
        <f ca="1">IF(ISBLANK(B68)," ",IF(O68&gt;MASTER!$B$3/100,"SB",IF(O68&gt;MASTER!$B$4/100,"B",IF(O68&gt;MASTER!$B$5/100,"C","K"))))</f>
        <v>SB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0</v>
      </c>
      <c r="AF68" s="67" t="str">
        <f ca="1" t="shared" si="13"/>
        <v>1900 01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67">
        <f ca="1">INDIRECT(ADDRESS(2+QUOTIENT(ROW()-2,COUNTA('Form Responses 1'!$1:$1)-4),1,,TRUE,"Form Responses 1"))</f>
        <v>0</v>
      </c>
      <c r="B69" s="67">
        <f ca="1">INDIRECT(ADDRESS(2+QUOTIENT(ROW()-2,COUNTA('Form Responses 1'!$1:$1)-4),2,,TRUE,"Form Responses 1"))</f>
        <v>0</v>
      </c>
      <c r="C69" s="67">
        <f ca="1">INDIRECT(ADDRESS(2+QUOTIENT(ROW()-2,COUNTA('Form Responses 1'!$1:$1)-4),3,,TRUE,"Form Responses 1"))</f>
        <v>0</v>
      </c>
      <c r="D69" s="67">
        <f ca="1">INDIRECT(ADDRESS(2+QUOTIENT(ROW()-2,COUNTA('Form Responses 1'!$1:$1)-4),4,,TRUE,"Form Responses 1"))</f>
        <v>0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Driver [Attendance (EX BATAN SLEMAN - POLTEK)]</v>
      </c>
      <c r="G69" s="67" t="e">
        <f ca="1">IF(ISBLANK(A69)," ",INDIRECT(ADDRESS(MATCH(A69,'Form Responses 1'!A:A,0),5+MOD(ROW()-2,COUNTA('Form Responses 1'!$1:$1)-4),,TRUE,"Form Responses 1")))</f>
        <v>#N/A</v>
      </c>
      <c r="H69" s="84" t="str">
        <f ca="1" t="shared" si="1"/>
        <v>Driver</v>
      </c>
      <c r="I69" s="84" t="str">
        <f ca="1" t="shared" si="2"/>
        <v>LABOR SERVICE</v>
      </c>
      <c r="J69" s="84" t="str">
        <f ca="1" t="array" ref="J69">IFERROR(INDEX(MASTER!B:B,MATCH(G69,MASTER!A:A,0))/100," ")</f>
        <v> </v>
      </c>
      <c r="K69" s="67">
        <f ca="1" t="shared" si="3"/>
        <v>0</v>
      </c>
      <c r="L69" s="67" t="str">
        <f ca="1" t="shared" si="4"/>
        <v>1900 - WEEK 00</v>
      </c>
      <c r="M69" s="67" t="str">
        <f ca="1" t="shared" si="5"/>
        <v>1900 - MONTH 01</v>
      </c>
      <c r="N69" s="84" t="str">
        <f ca="1" t="shared" ref="N69:O69" si="77">IFERROR(AVERAGEIF(L:L,L69,$J:$J)," ")</f>
        <v> </v>
      </c>
      <c r="O69" s="84" t="str">
        <f ca="1" t="shared" si="77"/>
        <v> </v>
      </c>
      <c r="P69" s="67" t="str">
        <f ca="1">IF(ISBLANK(A69)," ",IF(N69&gt;MASTER!$B$3/100,"SB",IF(N69&gt;MASTER!$B$4/100,"B",IF(N69&gt;MASTER!$B$5/100,"C","K"))))</f>
        <v>SB</v>
      </c>
      <c r="Q69" s="67" t="str">
        <f ca="1">IF(ISBLANK(B69)," ",IF(O69&gt;MASTER!$B$3/100,"SB",IF(O69&gt;MASTER!$B$4/100,"B",IF(O69&gt;MASTER!$B$5/100,"C","K"))))</f>
        <v>SB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0</v>
      </c>
      <c r="AF69" s="67" t="str">
        <f ca="1" t="shared" si="13"/>
        <v>1900 01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Lantai 1 [Ruang Tamu]</v>
      </c>
      <c r="G70" s="67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Lantai 1</v>
      </c>
      <c r="I70" s="84" t="str">
        <f ca="1" t="shared" si="2"/>
        <v>CLEANING SERVICE</v>
      </c>
      <c r="J70" s="84" t="str">
        <f ca="1" t="array" ref="J70">IFERROR(INDEX(MASTER!B:B,MATCH(G70,MASTER!A:A,0))/100," ")</f>
        <v> </v>
      </c>
      <c r="K70" s="67">
        <f ca="1" t="shared" si="3"/>
        <v>0</v>
      </c>
      <c r="L70" s="67" t="str">
        <f ca="1" t="shared" si="4"/>
        <v>1900 - WEEK 00</v>
      </c>
      <c r="M70" s="67" t="str">
        <f ca="1" t="shared" si="5"/>
        <v>1900 - MONTH 01</v>
      </c>
      <c r="N70" s="84" t="str">
        <f ca="1" t="shared" ref="N70:O70" si="78">IFERROR(AVERAGEIF(L:L,L70,$J:$J)," ")</f>
        <v> </v>
      </c>
      <c r="O70" s="84" t="str">
        <f ca="1" t="shared" si="78"/>
        <v> </v>
      </c>
      <c r="P70" s="67" t="str">
        <f ca="1">IF(ISBLANK(A70)," ",IF(N70&gt;MASTER!$B$3/100,"SB",IF(N70&gt;MASTER!$B$4/100,"B",IF(N70&gt;MASTER!$B$5/100,"C","K"))))</f>
        <v>SB</v>
      </c>
      <c r="Q70" s="67" t="str">
        <f ca="1">IF(ISBLANK(B70)," ",IF(O70&gt;MASTER!$B$3/100,"SB",IF(O70&gt;MASTER!$B$4/100,"B",IF(O70&gt;MASTER!$B$5/100,"C","K"))))</f>
        <v>SB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0</v>
      </c>
      <c r="AF70" s="67" t="str">
        <f ca="1" t="shared" si="13"/>
        <v>1900 01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Lantai 1 [Pantry ]</v>
      </c>
      <c r="G71" s="67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Lantai 1</v>
      </c>
      <c r="I71" s="84" t="str">
        <f ca="1" t="shared" si="2"/>
        <v>CLEANING SERVICE</v>
      </c>
      <c r="J71" s="84" t="str">
        <f ca="1" t="array" ref="J71">IFERROR(INDEX(MASTER!B:B,MATCH(G71,MASTER!A:A,0))/100," ")</f>
        <v> </v>
      </c>
      <c r="K71" s="67">
        <f ca="1" t="shared" si="3"/>
        <v>0</v>
      </c>
      <c r="L71" s="67" t="str">
        <f ca="1" t="shared" si="4"/>
        <v>1900 - WEEK 00</v>
      </c>
      <c r="M71" s="67" t="str">
        <f ca="1" t="shared" si="5"/>
        <v>1900 - MONTH 01</v>
      </c>
      <c r="N71" s="84" t="str">
        <f ca="1" t="shared" ref="N71:O71" si="79">IFERROR(AVERAGEIF(L:L,L71,$J:$J)," ")</f>
        <v> </v>
      </c>
      <c r="O71" s="84" t="str">
        <f ca="1" t="shared" si="79"/>
        <v> </v>
      </c>
      <c r="P71" s="67" t="str">
        <f ca="1">IF(ISBLANK(A71)," ",IF(N71&gt;MASTER!$B$3/100,"SB",IF(N71&gt;MASTER!$B$4/100,"B",IF(N71&gt;MASTER!$B$5/100,"C","K"))))</f>
        <v>SB</v>
      </c>
      <c r="Q71" s="67" t="str">
        <f ca="1">IF(ISBLANK(B71)," ",IF(O71&gt;MASTER!$B$3/100,"SB",IF(O71&gt;MASTER!$B$4/100,"B",IF(O71&gt;MASTER!$B$5/100,"C","K"))))</f>
        <v>SB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0</v>
      </c>
      <c r="AF71" s="67" t="str">
        <f ca="1" t="shared" si="13"/>
        <v>1900 01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Lantai 1 [Kamar Depan]</v>
      </c>
      <c r="G72" s="67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Lantai 1</v>
      </c>
      <c r="I72" s="84" t="str">
        <f ca="1" t="shared" si="2"/>
        <v>CLEANING SERVICE</v>
      </c>
      <c r="J72" s="84" t="str">
        <f ca="1" t="array" ref="J72">IFERROR(INDEX(MASTER!B:B,MATCH(G72,MASTER!A:A,0))/100," ")</f>
        <v> </v>
      </c>
      <c r="K72" s="67">
        <f ca="1" t="shared" si="3"/>
        <v>0</v>
      </c>
      <c r="L72" s="67" t="str">
        <f ca="1" t="shared" si="4"/>
        <v>1900 - WEEK 00</v>
      </c>
      <c r="M72" s="67" t="str">
        <f ca="1" t="shared" si="5"/>
        <v>1900 - MONTH 01</v>
      </c>
      <c r="N72" s="84" t="str">
        <f ca="1" t="shared" ref="N72:O72" si="80">IFERROR(AVERAGEIF(L:L,L72,$J:$J)," ")</f>
        <v> </v>
      </c>
      <c r="O72" s="84" t="str">
        <f ca="1" t="shared" si="80"/>
        <v> </v>
      </c>
      <c r="P72" s="67" t="str">
        <f ca="1">IF(ISBLANK(A72)," ",IF(N72&gt;MASTER!$B$3/100,"SB",IF(N72&gt;MASTER!$B$4/100,"B",IF(N72&gt;MASTER!$B$5/100,"C","K"))))</f>
        <v>SB</v>
      </c>
      <c r="Q72" s="67" t="str">
        <f ca="1">IF(ISBLANK(B72)," ",IF(O72&gt;MASTER!$B$3/100,"SB",IF(O72&gt;MASTER!$B$4/100,"B",IF(O72&gt;MASTER!$B$5/100,"C","K"))))</f>
        <v>SB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0</v>
      </c>
      <c r="AF72" s="67" t="str">
        <f ca="1" t="shared" si="13"/>
        <v>1900 01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Lantai 1 [Kamar Belakang]</v>
      </c>
      <c r="G73" s="67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Lantai 1</v>
      </c>
      <c r="I73" s="84" t="str">
        <f ca="1" t="shared" si="2"/>
        <v>CLEANING SERVICE</v>
      </c>
      <c r="J73" s="84" t="str">
        <f ca="1" t="array" ref="J73">IFERROR(INDEX(MASTER!B:B,MATCH(G73,MASTER!A:A,0))/100," ")</f>
        <v> </v>
      </c>
      <c r="K73" s="67">
        <f ca="1" t="shared" si="3"/>
        <v>0</v>
      </c>
      <c r="L73" s="67" t="str">
        <f ca="1" t="shared" si="4"/>
        <v>1900 - WEEK 00</v>
      </c>
      <c r="M73" s="67" t="str">
        <f ca="1" t="shared" si="5"/>
        <v>1900 - MONTH 01</v>
      </c>
      <c r="N73" s="84" t="str">
        <f ca="1" t="shared" ref="N73:O73" si="81">IFERROR(AVERAGEIF(L:L,L73,$J:$J)," ")</f>
        <v> </v>
      </c>
      <c r="O73" s="84" t="str">
        <f ca="1" t="shared" si="81"/>
        <v> </v>
      </c>
      <c r="P73" s="67" t="str">
        <f ca="1">IF(ISBLANK(A73)," ",IF(N73&gt;MASTER!$B$3/100,"SB",IF(N73&gt;MASTER!$B$4/100,"B",IF(N73&gt;MASTER!$B$5/100,"C","K"))))</f>
        <v>SB</v>
      </c>
      <c r="Q73" s="67" t="str">
        <f ca="1">IF(ISBLANK(B73)," ",IF(O73&gt;MASTER!$B$3/100,"SB",IF(O73&gt;MASTER!$B$4/100,"B",IF(O73&gt;MASTER!$B$5/100,"C","K"))))</f>
        <v>SB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0</v>
      </c>
      <c r="AF73" s="67" t="str">
        <f ca="1" t="shared" si="13"/>
        <v>1900 01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Lantai 1 [Toilet Belakang]</v>
      </c>
      <c r="G74" s="67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Lantai 1</v>
      </c>
      <c r="I74" s="84" t="str">
        <f ca="1" t="shared" si="2"/>
        <v>CLEANING SERVICE</v>
      </c>
      <c r="J74" s="84" t="str">
        <f ca="1" t="array" ref="J74">IFERROR(INDEX(MASTER!B:B,MATCH(G74,MASTER!A:A,0))/100," ")</f>
        <v> </v>
      </c>
      <c r="K74" s="67">
        <f ca="1" t="shared" si="3"/>
        <v>0</v>
      </c>
      <c r="L74" s="67" t="str">
        <f ca="1" t="shared" si="4"/>
        <v>1900 - WEEK 00</v>
      </c>
      <c r="M74" s="67" t="str">
        <f ca="1" t="shared" si="5"/>
        <v>1900 - MONTH 01</v>
      </c>
      <c r="N74" s="84" t="str">
        <f ca="1" t="shared" ref="N74:O74" si="82">IFERROR(AVERAGEIF(L:L,L74,$J:$J)," ")</f>
        <v> </v>
      </c>
      <c r="O74" s="84" t="str">
        <f ca="1" t="shared" si="82"/>
        <v> </v>
      </c>
      <c r="P74" s="67" t="str">
        <f ca="1">IF(ISBLANK(A74)," ",IF(N74&gt;MASTER!$B$3/100,"SB",IF(N74&gt;MASTER!$B$4/100,"B",IF(N74&gt;MASTER!$B$5/100,"C","K"))))</f>
        <v>SB</v>
      </c>
      <c r="Q74" s="67" t="str">
        <f ca="1">IF(ISBLANK(B74)," ",IF(O74&gt;MASTER!$B$3/100,"SB",IF(O74&gt;MASTER!$B$4/100,"B",IF(O74&gt;MASTER!$B$5/100,"C","K"))))</f>
        <v>SB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0</v>
      </c>
      <c r="AF74" s="67" t="str">
        <f ca="1" t="shared" si="13"/>
        <v>1900 01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Lantai 1 [Toilet Pria / Wanita]</v>
      </c>
      <c r="G75" s="67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Lantai 1</v>
      </c>
      <c r="I75" s="84" t="str">
        <f ca="1" t="shared" si="2"/>
        <v>CLEANING SERVICE</v>
      </c>
      <c r="J75" s="84" t="str">
        <f ca="1" t="array" ref="J75">IFERROR(INDEX(MASTER!B:B,MATCH(G75,MASTER!A:A,0))/100," ")</f>
        <v> </v>
      </c>
      <c r="K75" s="67">
        <f ca="1" t="shared" si="3"/>
        <v>0</v>
      </c>
      <c r="L75" s="67" t="str">
        <f ca="1" t="shared" si="4"/>
        <v>1900 - WEEK 00</v>
      </c>
      <c r="M75" s="67" t="str">
        <f ca="1" t="shared" si="5"/>
        <v>1900 - MONTH 01</v>
      </c>
      <c r="N75" s="84" t="str">
        <f ca="1" t="shared" ref="N75:O75" si="83">IFERROR(AVERAGEIF(L:L,L75,$J:$J)," ")</f>
        <v> </v>
      </c>
      <c r="O75" s="84" t="str">
        <f ca="1" t="shared" si="83"/>
        <v> </v>
      </c>
      <c r="P75" s="67" t="str">
        <f ca="1">IF(ISBLANK(A75)," ",IF(N75&gt;MASTER!$B$3/100,"SB",IF(N75&gt;MASTER!$B$4/100,"B",IF(N75&gt;MASTER!$B$5/100,"C","K"))))</f>
        <v>SB</v>
      </c>
      <c r="Q75" s="67" t="str">
        <f ca="1">IF(ISBLANK(B75)," ",IF(O75&gt;MASTER!$B$3/100,"SB",IF(O75&gt;MASTER!$B$4/100,"B",IF(O75&gt;MASTER!$B$5/100,"C","K"))))</f>
        <v>SB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0</v>
      </c>
      <c r="AF75" s="67" t="str">
        <f ca="1" t="shared" si="13"/>
        <v>1900 01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Halaman [Taman ]</v>
      </c>
      <c r="G76" s="67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Halaman</v>
      </c>
      <c r="I76" s="84" t="str">
        <f ca="1" t="shared" si="2"/>
        <v>CLEANING SERVICE</v>
      </c>
      <c r="J76" s="84" t="str">
        <f ca="1" t="array" ref="J76">IFERROR(INDEX(MASTER!B:B,MATCH(G76,MASTER!A:A,0))/100," ")</f>
        <v> </v>
      </c>
      <c r="K76" s="67">
        <f ca="1" t="shared" si="3"/>
        <v>0</v>
      </c>
      <c r="L76" s="67" t="str">
        <f ca="1" t="shared" si="4"/>
        <v>1900 - WEEK 00</v>
      </c>
      <c r="M76" s="67" t="str">
        <f ca="1" t="shared" si="5"/>
        <v>1900 - MONTH 01</v>
      </c>
      <c r="N76" s="84" t="str">
        <f ca="1" t="shared" ref="N76:O76" si="84">IFERROR(AVERAGEIF(L:L,L76,$J:$J)," ")</f>
        <v> </v>
      </c>
      <c r="O76" s="84" t="str">
        <f ca="1" t="shared" si="84"/>
        <v> </v>
      </c>
      <c r="P76" s="67" t="str">
        <f ca="1">IF(ISBLANK(A76)," ",IF(N76&gt;MASTER!$B$3/100,"SB",IF(N76&gt;MASTER!$B$4/100,"B",IF(N76&gt;MASTER!$B$5/100,"C","K"))))</f>
        <v>SB</v>
      </c>
      <c r="Q76" s="67" t="str">
        <f ca="1">IF(ISBLANK(B76)," ",IF(O76&gt;MASTER!$B$3/100,"SB",IF(O76&gt;MASTER!$B$4/100,"B",IF(O76&gt;MASTER!$B$5/100,"C","K"))))</f>
        <v>SB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0</v>
      </c>
      <c r="AF76" s="67" t="str">
        <f ca="1" t="shared" si="13"/>
        <v>1900 01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Halaman [Halaman Utama Depan]</v>
      </c>
      <c r="G77" s="67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Halaman</v>
      </c>
      <c r="I77" s="84" t="str">
        <f ca="1" t="shared" si="2"/>
        <v>CLEANING SERVICE</v>
      </c>
      <c r="J77" s="84" t="str">
        <f ca="1" t="array" ref="J77">IFERROR(INDEX(MASTER!B:B,MATCH(G77,MASTER!A:A,0))/100," ")</f>
        <v> </v>
      </c>
      <c r="K77" s="67">
        <f ca="1" t="shared" si="3"/>
        <v>0</v>
      </c>
      <c r="L77" s="67" t="str">
        <f ca="1" t="shared" si="4"/>
        <v>1900 - WEEK 00</v>
      </c>
      <c r="M77" s="67" t="str">
        <f ca="1" t="shared" si="5"/>
        <v>1900 - MONTH 01</v>
      </c>
      <c r="N77" s="84" t="str">
        <f ca="1" t="shared" ref="N77:O77" si="85">IFERROR(AVERAGEIF(L:L,L77,$J:$J)," ")</f>
        <v> </v>
      </c>
      <c r="O77" s="84" t="str">
        <f ca="1" t="shared" si="85"/>
        <v> </v>
      </c>
      <c r="P77" s="67" t="str">
        <f ca="1">IF(ISBLANK(A77)," ",IF(N77&gt;MASTER!$B$3/100,"SB",IF(N77&gt;MASTER!$B$4/100,"B",IF(N77&gt;MASTER!$B$5/100,"C","K"))))</f>
        <v>SB</v>
      </c>
      <c r="Q77" s="67" t="str">
        <f ca="1">IF(ISBLANK(B77)," ",IF(O77&gt;MASTER!$B$3/100,"SB",IF(O77&gt;MASTER!$B$4/100,"B",IF(O77&gt;MASTER!$B$5/100,"C","K"))))</f>
        <v>SB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0</v>
      </c>
      <c r="AF77" s="67" t="str">
        <f ca="1" t="shared" si="13"/>
        <v>1900 01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Halaman [Halaman samping dan belakang]</v>
      </c>
      <c r="G78" s="67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Halaman</v>
      </c>
      <c r="I78" s="84" t="str">
        <f ca="1" t="shared" si="2"/>
        <v>CLEANING SERVICE</v>
      </c>
      <c r="J78" s="84" t="str">
        <f ca="1" t="array" ref="J78">IFERROR(INDEX(MASTER!B:B,MATCH(G78,MASTER!A:A,0))/100," ")</f>
        <v> </v>
      </c>
      <c r="K78" s="67">
        <f ca="1" t="shared" si="3"/>
        <v>0</v>
      </c>
      <c r="L78" s="67" t="str">
        <f ca="1" t="shared" si="4"/>
        <v>1900 - WEEK 00</v>
      </c>
      <c r="M78" s="67" t="str">
        <f ca="1" t="shared" si="5"/>
        <v>1900 - MONTH 01</v>
      </c>
      <c r="N78" s="84" t="str">
        <f ca="1" t="shared" ref="N78:O78" si="86">IFERROR(AVERAGEIF(L:L,L78,$J:$J)," ")</f>
        <v> </v>
      </c>
      <c r="O78" s="84" t="str">
        <f ca="1" t="shared" si="86"/>
        <v> </v>
      </c>
      <c r="P78" s="67" t="str">
        <f ca="1">IF(ISBLANK(A78)," ",IF(N78&gt;MASTER!$B$3/100,"SB",IF(N78&gt;MASTER!$B$4/100,"B",IF(N78&gt;MASTER!$B$5/100,"C","K"))))</f>
        <v>SB</v>
      </c>
      <c r="Q78" s="67" t="str">
        <f ca="1">IF(ISBLANK(B78)," ",IF(O78&gt;MASTER!$B$3/100,"SB",IF(O78&gt;MASTER!$B$4/100,"B",IF(O78&gt;MASTER!$B$5/100,"C","K"))))</f>
        <v>SB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0</v>
      </c>
      <c r="AF78" s="67" t="str">
        <f ca="1" t="shared" si="13"/>
        <v>1900 01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Halaman [TPS]</v>
      </c>
      <c r="G79" s="67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Halaman</v>
      </c>
      <c r="I79" s="84" t="str">
        <f ca="1" t="shared" si="2"/>
        <v>CLEANING SERVICE</v>
      </c>
      <c r="J79" s="84" t="str">
        <f ca="1" t="array" ref="J79">IFERROR(INDEX(MASTER!B:B,MATCH(G79,MASTER!A:A,0))/100," ")</f>
        <v> </v>
      </c>
      <c r="K79" s="67">
        <f ca="1" t="shared" si="3"/>
        <v>0</v>
      </c>
      <c r="L79" s="67" t="str">
        <f ca="1" t="shared" si="4"/>
        <v>1900 - WEEK 00</v>
      </c>
      <c r="M79" s="67" t="str">
        <f ca="1" t="shared" si="5"/>
        <v>1900 - MONTH 01</v>
      </c>
      <c r="N79" s="84" t="str">
        <f ca="1" t="shared" ref="N79:O79" si="87">IFERROR(AVERAGEIF(L:L,L79,$J:$J)," ")</f>
        <v> </v>
      </c>
      <c r="O79" s="84" t="str">
        <f ca="1" t="shared" si="87"/>
        <v> </v>
      </c>
      <c r="P79" s="67" t="str">
        <f ca="1">IF(ISBLANK(A79)," ",IF(N79&gt;MASTER!$B$3/100,"SB",IF(N79&gt;MASTER!$B$4/100,"B",IF(N79&gt;MASTER!$B$5/100,"C","K"))))</f>
        <v>SB</v>
      </c>
      <c r="Q79" s="67" t="str">
        <f ca="1">IF(ISBLANK(B79)," ",IF(O79&gt;MASTER!$B$3/100,"SB",IF(O79&gt;MASTER!$B$4/100,"B",IF(O79&gt;MASTER!$B$5/100,"C","K"))))</f>
        <v>SB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0</v>
      </c>
      <c r="AF79" s="67" t="str">
        <f ca="1" t="shared" si="13"/>
        <v>1900 01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3">
        <f ca="1" t="shared" si="0"/>
        <v>6</v>
      </c>
      <c r="F80" s="67" t="str">
        <f ca="1">IF(ISBLANK(A80)," ",INDIRECT(ADDRESS(1,5+MOD(ROW()-2,COUNTA('Form Responses 1'!$1:$1)-4),,TRUE,"Form Responses 1")))</f>
        <v>Security [Security Functions]</v>
      </c>
      <c r="G80" s="67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Security</v>
      </c>
      <c r="I80" s="84" t="str">
        <f ca="1" t="shared" si="2"/>
        <v>SECURITY SERVICE</v>
      </c>
      <c r="J80" s="84" t="str">
        <f ca="1" t="array" ref="J80">IFERROR(INDEX(MASTER!B:B,MATCH(G80,MASTER!A:A,0))/100," ")</f>
        <v> </v>
      </c>
      <c r="K80" s="67">
        <f ca="1" t="shared" si="3"/>
        <v>0</v>
      </c>
      <c r="L80" s="67" t="str">
        <f ca="1" t="shared" si="4"/>
        <v>1900 - WEEK 00</v>
      </c>
      <c r="M80" s="67" t="str">
        <f ca="1" t="shared" si="5"/>
        <v>1900 - MONTH 01</v>
      </c>
      <c r="N80" s="84" t="str">
        <f ca="1" t="shared" ref="N80:O80" si="88">IFERROR(AVERAGEIF(L:L,L80,$J:$J)," ")</f>
        <v> </v>
      </c>
      <c r="O80" s="84" t="str">
        <f ca="1" t="shared" si="88"/>
        <v> </v>
      </c>
      <c r="P80" s="67" t="str">
        <f ca="1">IF(ISBLANK(A80)," ",IF(N80&gt;MASTER!$B$3/100,"SB",IF(N80&gt;MASTER!$B$4/100,"B",IF(N80&gt;MASTER!$B$5/100,"C","K"))))</f>
        <v>SB</v>
      </c>
      <c r="Q80" s="67" t="str">
        <f ca="1">IF(ISBLANK(B80)," ",IF(O80&gt;MASTER!$B$3/100,"SB",IF(O80&gt;MASTER!$B$4/100,"B",IF(O80&gt;MASTER!$B$5/100,"C","K"))))</f>
        <v>SB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0</v>
      </c>
      <c r="AF80" s="67" t="str">
        <f ca="1" t="shared" si="13"/>
        <v>1900 01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3">
        <f ca="1" t="shared" si="0"/>
        <v>6</v>
      </c>
      <c r="F81" s="67" t="str">
        <f ca="1">IF(ISBLANK(A81)," ",INDIRECT(ADDRESS(1,5+MOD(ROW()-2,COUNTA('Form Responses 1'!$1:$1)-4),,TRUE,"Form Responses 1")))</f>
        <v>Driver [Driving Safety (EX BATAN SLEMAN - POLTEK)]</v>
      </c>
      <c r="G81" s="67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Driver</v>
      </c>
      <c r="I81" s="84" t="str">
        <f ca="1" t="shared" si="2"/>
        <v>LABOR SERVICE</v>
      </c>
      <c r="J81" s="84" t="str">
        <f ca="1" t="array" ref="J81">IFERROR(INDEX(MASTER!B:B,MATCH(G81,MASTER!A:A,0))/100," ")</f>
        <v> </v>
      </c>
      <c r="K81" s="67">
        <f ca="1" t="shared" si="3"/>
        <v>0</v>
      </c>
      <c r="L81" s="67" t="str">
        <f ca="1" t="shared" si="4"/>
        <v>1900 - WEEK 00</v>
      </c>
      <c r="M81" s="67" t="str">
        <f ca="1" t="shared" si="5"/>
        <v>1900 - MONTH 01</v>
      </c>
      <c r="N81" s="84" t="str">
        <f ca="1" t="shared" ref="N81:O81" si="89">IFERROR(AVERAGEIF(L:L,L81,$J:$J)," ")</f>
        <v> </v>
      </c>
      <c r="O81" s="84" t="str">
        <f ca="1" t="shared" si="89"/>
        <v> </v>
      </c>
      <c r="P81" s="67" t="str">
        <f ca="1">IF(ISBLANK(A81)," ",IF(N81&gt;MASTER!$B$3/100,"SB",IF(N81&gt;MASTER!$B$4/100,"B",IF(N81&gt;MASTER!$B$5/100,"C","K"))))</f>
        <v>SB</v>
      </c>
      <c r="Q81" s="67" t="str">
        <f ca="1">IF(ISBLANK(B81)," ",IF(O81&gt;MASTER!$B$3/100,"SB",IF(O81&gt;MASTER!$B$4/100,"B",IF(O81&gt;MASTER!$B$5/100,"C","K"))))</f>
        <v>SB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0</v>
      </c>
      <c r="AF81" s="67" t="str">
        <f ca="1" t="shared" si="13"/>
        <v>1900 01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3">
        <f ca="1" t="shared" si="0"/>
        <v>6</v>
      </c>
      <c r="F82" s="67" t="str">
        <f ca="1">IF(ISBLANK(A82)," ",INDIRECT(ADDRESS(1,5+MOD(ROW()-2,COUNTA('Form Responses 1'!$1:$1)-4),,TRUE,"Form Responses 1")))</f>
        <v>Driver [Attendance (EX BATAN SLEMAN - POLTEK)]</v>
      </c>
      <c r="G82" s="67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Driver</v>
      </c>
      <c r="I82" s="84" t="str">
        <f ca="1" t="shared" si="2"/>
        <v>LABOR SERVICE</v>
      </c>
      <c r="J82" s="84" t="str">
        <f ca="1" t="array" ref="J82">IFERROR(INDEX(MASTER!B:B,MATCH(G82,MASTER!A:A,0))/100," ")</f>
        <v> </v>
      </c>
      <c r="K82" s="67">
        <f ca="1" t="shared" si="3"/>
        <v>0</v>
      </c>
      <c r="L82" s="67" t="str">
        <f ca="1" t="shared" si="4"/>
        <v>1900 - WEEK 00</v>
      </c>
      <c r="M82" s="67" t="str">
        <f ca="1" t="shared" si="5"/>
        <v>1900 - MONTH 01</v>
      </c>
      <c r="N82" s="84" t="str">
        <f ca="1" t="shared" ref="N82:O82" si="90">IFERROR(AVERAGEIF(L:L,L82,$J:$J)," ")</f>
        <v> </v>
      </c>
      <c r="O82" s="84" t="str">
        <f ca="1" t="shared" si="90"/>
        <v> </v>
      </c>
      <c r="P82" s="67" t="str">
        <f ca="1">IF(ISBLANK(A82)," ",IF(N82&gt;MASTER!$B$3/100,"SB",IF(N82&gt;MASTER!$B$4/100,"B",IF(N82&gt;MASTER!$B$5/100,"C","K"))))</f>
        <v>SB</v>
      </c>
      <c r="Q82" s="67" t="str">
        <f ca="1">IF(ISBLANK(B82)," ",IF(O82&gt;MASTER!$B$3/100,"SB",IF(O82&gt;MASTER!$B$4/100,"B",IF(O82&gt;MASTER!$B$5/100,"C","K"))))</f>
        <v>SB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0</v>
      </c>
      <c r="AF82" s="67" t="str">
        <f ca="1" t="shared" si="13"/>
        <v>1900 01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3">
        <f ca="1" t="shared" si="0"/>
        <v>6</v>
      </c>
      <c r="F83" s="67" t="str">
        <f ca="1">IF(ISBLANK(A83)," ",INDIRECT(ADDRESS(1,5+MOD(ROW()-2,COUNTA('Form Responses 1'!$1:$1)-4),,TRUE,"Form Responses 1")))</f>
        <v>Lantai 1 [Ruang Tamu]</v>
      </c>
      <c r="G83" s="67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Lantai 1</v>
      </c>
      <c r="I83" s="84" t="str">
        <f ca="1" t="shared" si="2"/>
        <v>CLEANING SERVICE</v>
      </c>
      <c r="J83" s="84" t="str">
        <f ca="1" t="array" ref="J83">IFERROR(INDEX(MASTER!B:B,MATCH(G83,MASTER!A:A,0))/100," ")</f>
        <v> </v>
      </c>
      <c r="K83" s="67">
        <f ca="1" t="shared" si="3"/>
        <v>0</v>
      </c>
      <c r="L83" s="67" t="str">
        <f ca="1" t="shared" si="4"/>
        <v>1900 - WEEK 00</v>
      </c>
      <c r="M83" s="67" t="str">
        <f ca="1" t="shared" si="5"/>
        <v>1900 - MONTH 01</v>
      </c>
      <c r="N83" s="84" t="str">
        <f ca="1" t="shared" ref="N83:O83" si="91">IFERROR(AVERAGEIF(L:L,L83,$J:$J)," ")</f>
        <v> </v>
      </c>
      <c r="O83" s="84" t="str">
        <f ca="1" t="shared" si="91"/>
        <v> </v>
      </c>
      <c r="P83" s="67" t="str">
        <f ca="1">IF(ISBLANK(A83)," ",IF(N83&gt;MASTER!$B$3/100,"SB",IF(N83&gt;MASTER!$B$4/100,"B",IF(N83&gt;MASTER!$B$5/100,"C","K"))))</f>
        <v>SB</v>
      </c>
      <c r="Q83" s="67" t="str">
        <f ca="1">IF(ISBLANK(B83)," ",IF(O83&gt;MASTER!$B$3/100,"SB",IF(O83&gt;MASTER!$B$4/100,"B",IF(O83&gt;MASTER!$B$5/100,"C","K"))))</f>
        <v>SB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0</v>
      </c>
      <c r="AF83" s="67" t="str">
        <f ca="1" t="shared" si="13"/>
        <v>1900 01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3">
        <f ca="1" t="shared" si="0"/>
        <v>6</v>
      </c>
      <c r="F84" s="67" t="str">
        <f ca="1">IF(ISBLANK(A84)," ",INDIRECT(ADDRESS(1,5+MOD(ROW()-2,COUNTA('Form Responses 1'!$1:$1)-4),,TRUE,"Form Responses 1")))</f>
        <v>Lantai 1 [Pantry ]</v>
      </c>
      <c r="G84" s="67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Lantai 1</v>
      </c>
      <c r="I84" s="84" t="str">
        <f ca="1" t="shared" si="2"/>
        <v>CLEANING SERVICE</v>
      </c>
      <c r="J84" s="84" t="str">
        <f ca="1" t="array" ref="J84">IFERROR(INDEX(MASTER!B:B,MATCH(G84,MASTER!A:A,0))/100," ")</f>
        <v> </v>
      </c>
      <c r="K84" s="67">
        <f ca="1" t="shared" si="3"/>
        <v>0</v>
      </c>
      <c r="L84" s="67" t="str">
        <f ca="1" t="shared" si="4"/>
        <v>1900 - WEEK 00</v>
      </c>
      <c r="M84" s="67" t="str">
        <f ca="1" t="shared" si="5"/>
        <v>1900 - MONTH 01</v>
      </c>
      <c r="N84" s="84" t="str">
        <f ca="1" t="shared" ref="N84:O84" si="92">IFERROR(AVERAGEIF(L:L,L84,$J:$J)," ")</f>
        <v> </v>
      </c>
      <c r="O84" s="84" t="str">
        <f ca="1" t="shared" si="92"/>
        <v> </v>
      </c>
      <c r="P84" s="67" t="str">
        <f ca="1">IF(ISBLANK(A84)," ",IF(N84&gt;MASTER!$B$3/100,"SB",IF(N84&gt;MASTER!$B$4/100,"B",IF(N84&gt;MASTER!$B$5/100,"C","K"))))</f>
        <v>SB</v>
      </c>
      <c r="Q84" s="67" t="str">
        <f ca="1">IF(ISBLANK(B84)," ",IF(O84&gt;MASTER!$B$3/100,"SB",IF(O84&gt;MASTER!$B$4/100,"B",IF(O84&gt;MASTER!$B$5/100,"C","K"))))</f>
        <v>SB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0</v>
      </c>
      <c r="AF84" s="67" t="str">
        <f ca="1" t="shared" si="13"/>
        <v>1900 01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3">
        <f ca="1" t="shared" si="0"/>
        <v>6</v>
      </c>
      <c r="F85" s="67" t="str">
        <f ca="1">IF(ISBLANK(A85)," ",INDIRECT(ADDRESS(1,5+MOD(ROW()-2,COUNTA('Form Responses 1'!$1:$1)-4),,TRUE,"Form Responses 1")))</f>
        <v>Lantai 1 [Kamar Depan]</v>
      </c>
      <c r="G85" s="67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Lantai 1</v>
      </c>
      <c r="I85" s="84" t="str">
        <f ca="1" t="shared" si="2"/>
        <v>CLEANING SERVICE</v>
      </c>
      <c r="J85" s="84" t="str">
        <f ca="1" t="array" ref="J85">IFERROR(INDEX(MASTER!B:B,MATCH(G85,MASTER!A:A,0))/100," ")</f>
        <v> </v>
      </c>
      <c r="K85" s="67">
        <f ca="1" t="shared" si="3"/>
        <v>0</v>
      </c>
      <c r="L85" s="67" t="str">
        <f ca="1" t="shared" si="4"/>
        <v>1900 - WEEK 00</v>
      </c>
      <c r="M85" s="67" t="str">
        <f ca="1" t="shared" si="5"/>
        <v>1900 - MONTH 01</v>
      </c>
      <c r="N85" s="84" t="str">
        <f ca="1" t="shared" ref="N85:O85" si="93">IFERROR(AVERAGEIF(L:L,L85,$J:$J)," ")</f>
        <v> </v>
      </c>
      <c r="O85" s="84" t="str">
        <f ca="1" t="shared" si="93"/>
        <v> </v>
      </c>
      <c r="P85" s="67" t="str">
        <f ca="1">IF(ISBLANK(A85)," ",IF(N85&gt;MASTER!$B$3/100,"SB",IF(N85&gt;MASTER!$B$4/100,"B",IF(N85&gt;MASTER!$B$5/100,"C","K"))))</f>
        <v>SB</v>
      </c>
      <c r="Q85" s="67" t="str">
        <f ca="1">IF(ISBLANK(B85)," ",IF(O85&gt;MASTER!$B$3/100,"SB",IF(O85&gt;MASTER!$B$4/100,"B",IF(O85&gt;MASTER!$B$5/100,"C","K"))))</f>
        <v>SB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0</v>
      </c>
      <c r="AF85" s="67" t="str">
        <f ca="1" t="shared" si="13"/>
        <v>1900 01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3">
        <f ca="1" t="shared" si="0"/>
        <v>6</v>
      </c>
      <c r="F86" s="67" t="str">
        <f ca="1">IF(ISBLANK(A86)," ",INDIRECT(ADDRESS(1,5+MOD(ROW()-2,COUNTA('Form Responses 1'!$1:$1)-4),,TRUE,"Form Responses 1")))</f>
        <v>Lantai 1 [Kamar Belakang]</v>
      </c>
      <c r="G86" s="67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Lantai 1</v>
      </c>
      <c r="I86" s="84" t="str">
        <f ca="1" t="shared" si="2"/>
        <v>CLEANING SERVICE</v>
      </c>
      <c r="J86" s="84" t="str">
        <f ca="1" t="array" ref="J86">IFERROR(INDEX(MASTER!B:B,MATCH(G86,MASTER!A:A,0))/100," ")</f>
        <v> </v>
      </c>
      <c r="K86" s="67">
        <f ca="1" t="shared" si="3"/>
        <v>0</v>
      </c>
      <c r="L86" s="67" t="str">
        <f ca="1" t="shared" si="4"/>
        <v>1900 - WEEK 00</v>
      </c>
      <c r="M86" s="67" t="str">
        <f ca="1" t="shared" si="5"/>
        <v>1900 - MONTH 01</v>
      </c>
      <c r="N86" s="84" t="str">
        <f ca="1" t="shared" ref="N86:O86" si="94">IFERROR(AVERAGEIF(L:L,L86,$J:$J)," ")</f>
        <v> </v>
      </c>
      <c r="O86" s="84" t="str">
        <f ca="1" t="shared" si="94"/>
        <v> </v>
      </c>
      <c r="P86" s="67" t="str">
        <f ca="1">IF(ISBLANK(A86)," ",IF(N86&gt;MASTER!$B$3/100,"SB",IF(N86&gt;MASTER!$B$4/100,"B",IF(N86&gt;MASTER!$B$5/100,"C","K"))))</f>
        <v>SB</v>
      </c>
      <c r="Q86" s="67" t="str">
        <f ca="1">IF(ISBLANK(B86)," ",IF(O86&gt;MASTER!$B$3/100,"SB",IF(O86&gt;MASTER!$B$4/100,"B",IF(O86&gt;MASTER!$B$5/100,"C","K"))))</f>
        <v>SB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0</v>
      </c>
      <c r="AF86" s="67" t="str">
        <f ca="1" t="shared" si="13"/>
        <v>1900 01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3">
        <f ca="1" t="shared" si="0"/>
        <v>6</v>
      </c>
      <c r="F87" s="67" t="str">
        <f ca="1">IF(ISBLANK(A87)," ",INDIRECT(ADDRESS(1,5+MOD(ROW()-2,COUNTA('Form Responses 1'!$1:$1)-4),,TRUE,"Form Responses 1")))</f>
        <v>Lantai 1 [Toilet Belakang]</v>
      </c>
      <c r="G87" s="67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Lantai 1</v>
      </c>
      <c r="I87" s="84" t="str">
        <f ca="1" t="shared" si="2"/>
        <v>CLEANING SERVICE</v>
      </c>
      <c r="J87" s="84" t="str">
        <f ca="1" t="array" ref="J87">IFERROR(INDEX(MASTER!B:B,MATCH(G87,MASTER!A:A,0))/100," ")</f>
        <v> </v>
      </c>
      <c r="K87" s="67">
        <f ca="1" t="shared" si="3"/>
        <v>0</v>
      </c>
      <c r="L87" s="67" t="str">
        <f ca="1" t="shared" si="4"/>
        <v>1900 - WEEK 00</v>
      </c>
      <c r="M87" s="67" t="str">
        <f ca="1" t="shared" si="5"/>
        <v>1900 - MONTH 01</v>
      </c>
      <c r="N87" s="84" t="str">
        <f ca="1" t="shared" ref="N87:O87" si="95">IFERROR(AVERAGEIF(L:L,L87,$J:$J)," ")</f>
        <v> </v>
      </c>
      <c r="O87" s="84" t="str">
        <f ca="1" t="shared" si="95"/>
        <v> </v>
      </c>
      <c r="P87" s="67" t="str">
        <f ca="1">IF(ISBLANK(A87)," ",IF(N87&gt;MASTER!$B$3/100,"SB",IF(N87&gt;MASTER!$B$4/100,"B",IF(N87&gt;MASTER!$B$5/100,"C","K"))))</f>
        <v>SB</v>
      </c>
      <c r="Q87" s="67" t="str">
        <f ca="1">IF(ISBLANK(B87)," ",IF(O87&gt;MASTER!$B$3/100,"SB",IF(O87&gt;MASTER!$B$4/100,"B",IF(O87&gt;MASTER!$B$5/100,"C","K"))))</f>
        <v>SB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0</v>
      </c>
      <c r="AF87" s="67" t="str">
        <f ca="1" t="shared" si="13"/>
        <v>1900 01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3">
        <f ca="1" t="shared" si="0"/>
        <v>6</v>
      </c>
      <c r="F88" s="67" t="str">
        <f ca="1">IF(ISBLANK(A88)," ",INDIRECT(ADDRESS(1,5+MOD(ROW()-2,COUNTA('Form Responses 1'!$1:$1)-4),,TRUE,"Form Responses 1")))</f>
        <v>Lantai 1 [Toilet Pria / Wanita]</v>
      </c>
      <c r="G88" s="67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Lantai 1</v>
      </c>
      <c r="I88" s="84" t="str">
        <f ca="1" t="shared" si="2"/>
        <v>CLEANING SERVICE</v>
      </c>
      <c r="J88" s="84" t="str">
        <f ca="1" t="array" ref="J88">IFERROR(INDEX(MASTER!B:B,MATCH(G88,MASTER!A:A,0))/100," ")</f>
        <v> </v>
      </c>
      <c r="K88" s="67">
        <f ca="1" t="shared" si="3"/>
        <v>0</v>
      </c>
      <c r="L88" s="67" t="str">
        <f ca="1" t="shared" si="4"/>
        <v>1900 - WEEK 00</v>
      </c>
      <c r="M88" s="67" t="str">
        <f ca="1" t="shared" si="5"/>
        <v>1900 - MONTH 01</v>
      </c>
      <c r="N88" s="84" t="str">
        <f ca="1" t="shared" ref="N88:O88" si="96">IFERROR(AVERAGEIF(L:L,L88,$J:$J)," ")</f>
        <v> </v>
      </c>
      <c r="O88" s="84" t="str">
        <f ca="1" t="shared" si="96"/>
        <v> </v>
      </c>
      <c r="P88" s="67" t="str">
        <f ca="1">IF(ISBLANK(A88)," ",IF(N88&gt;MASTER!$B$3/100,"SB",IF(N88&gt;MASTER!$B$4/100,"B",IF(N88&gt;MASTER!$B$5/100,"C","K"))))</f>
        <v>SB</v>
      </c>
      <c r="Q88" s="67" t="str">
        <f ca="1">IF(ISBLANK(B88)," ",IF(O88&gt;MASTER!$B$3/100,"SB",IF(O88&gt;MASTER!$B$4/100,"B",IF(O88&gt;MASTER!$B$5/100,"C","K"))))</f>
        <v>SB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0</v>
      </c>
      <c r="AF88" s="67" t="str">
        <f ca="1" t="shared" si="13"/>
        <v>1900 01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3">
        <f ca="1" t="shared" si="0"/>
        <v>6</v>
      </c>
      <c r="F89" s="67" t="str">
        <f ca="1">IF(ISBLANK(A89)," ",INDIRECT(ADDRESS(1,5+MOD(ROW()-2,COUNTA('Form Responses 1'!$1:$1)-4),,TRUE,"Form Responses 1")))</f>
        <v>Halaman [Taman ]</v>
      </c>
      <c r="G89" s="67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Halaman</v>
      </c>
      <c r="I89" s="84" t="str">
        <f ca="1" t="shared" si="2"/>
        <v>CLEANING SERVICE</v>
      </c>
      <c r="J89" s="84" t="str">
        <f ca="1" t="array" ref="J89">IFERROR(INDEX(MASTER!B:B,MATCH(G89,MASTER!A:A,0))/100," ")</f>
        <v> </v>
      </c>
      <c r="K89" s="67">
        <f ca="1" t="shared" si="3"/>
        <v>0</v>
      </c>
      <c r="L89" s="67" t="str">
        <f ca="1" t="shared" si="4"/>
        <v>1900 - WEEK 00</v>
      </c>
      <c r="M89" s="67" t="str">
        <f ca="1" t="shared" si="5"/>
        <v>1900 - MONTH 01</v>
      </c>
      <c r="N89" s="84" t="str">
        <f ca="1" t="shared" ref="N89:O89" si="97">IFERROR(AVERAGEIF(L:L,L89,$J:$J)," ")</f>
        <v> </v>
      </c>
      <c r="O89" s="84" t="str">
        <f ca="1" t="shared" si="97"/>
        <v> </v>
      </c>
      <c r="P89" s="67" t="str">
        <f ca="1">IF(ISBLANK(A89)," ",IF(N89&gt;MASTER!$B$3/100,"SB",IF(N89&gt;MASTER!$B$4/100,"B",IF(N89&gt;MASTER!$B$5/100,"C","K"))))</f>
        <v>SB</v>
      </c>
      <c r="Q89" s="67" t="str">
        <f ca="1">IF(ISBLANK(B89)," ",IF(O89&gt;MASTER!$B$3/100,"SB",IF(O89&gt;MASTER!$B$4/100,"B",IF(O89&gt;MASTER!$B$5/100,"C","K"))))</f>
        <v>SB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0</v>
      </c>
      <c r="AF89" s="67" t="str">
        <f ca="1" t="shared" si="13"/>
        <v>1900 01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3">
        <f ca="1" t="shared" si="0"/>
        <v>6</v>
      </c>
      <c r="F90" s="67" t="str">
        <f ca="1">IF(ISBLANK(A90)," ",INDIRECT(ADDRESS(1,5+MOD(ROW()-2,COUNTA('Form Responses 1'!$1:$1)-4),,TRUE,"Form Responses 1")))</f>
        <v>Halaman [Halaman Utama Depan]</v>
      </c>
      <c r="G90" s="67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Halaman</v>
      </c>
      <c r="I90" s="84" t="str">
        <f ca="1" t="shared" si="2"/>
        <v>CLEANING SERVICE</v>
      </c>
      <c r="J90" s="84" t="str">
        <f ca="1" t="array" ref="J90">IFERROR(INDEX(MASTER!B:B,MATCH(G90,MASTER!A:A,0))/100," ")</f>
        <v> </v>
      </c>
      <c r="K90" s="67">
        <f ca="1" t="shared" si="3"/>
        <v>0</v>
      </c>
      <c r="L90" s="67" t="str">
        <f ca="1" t="shared" si="4"/>
        <v>1900 - WEEK 00</v>
      </c>
      <c r="M90" s="67" t="str">
        <f ca="1" t="shared" si="5"/>
        <v>1900 - MONTH 01</v>
      </c>
      <c r="N90" s="84" t="str">
        <f ca="1" t="shared" ref="N90:O90" si="98">IFERROR(AVERAGEIF(L:L,L90,$J:$J)," ")</f>
        <v> </v>
      </c>
      <c r="O90" s="84" t="str">
        <f ca="1" t="shared" si="98"/>
        <v> </v>
      </c>
      <c r="P90" s="67" t="str">
        <f ca="1">IF(ISBLANK(A90)," ",IF(N90&gt;MASTER!$B$3/100,"SB",IF(N90&gt;MASTER!$B$4/100,"B",IF(N90&gt;MASTER!$B$5/100,"C","K"))))</f>
        <v>SB</v>
      </c>
      <c r="Q90" s="67" t="str">
        <f ca="1">IF(ISBLANK(B90)," ",IF(O90&gt;MASTER!$B$3/100,"SB",IF(O90&gt;MASTER!$B$4/100,"B",IF(O90&gt;MASTER!$B$5/100,"C","K"))))</f>
        <v>SB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0</v>
      </c>
      <c r="AF90" s="67" t="str">
        <f ca="1" t="shared" si="13"/>
        <v>1900 01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3">
        <f ca="1" t="shared" si="0"/>
        <v>6</v>
      </c>
      <c r="F91" s="67" t="str">
        <f ca="1">IF(ISBLANK(A91)," ",INDIRECT(ADDRESS(1,5+MOD(ROW()-2,COUNTA('Form Responses 1'!$1:$1)-4),,TRUE,"Form Responses 1")))</f>
        <v>Halaman [Halaman samping dan belakang]</v>
      </c>
      <c r="G91" s="67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Halaman</v>
      </c>
      <c r="I91" s="84" t="str">
        <f ca="1" t="shared" si="2"/>
        <v>CLEANING SERVICE</v>
      </c>
      <c r="J91" s="84" t="str">
        <f ca="1" t="array" ref="J91">IFERROR(INDEX(MASTER!B:B,MATCH(G91,MASTER!A:A,0))/100," ")</f>
        <v> </v>
      </c>
      <c r="K91" s="67">
        <f ca="1" t="shared" si="3"/>
        <v>0</v>
      </c>
      <c r="L91" s="67" t="str">
        <f ca="1" t="shared" si="4"/>
        <v>1900 - WEEK 00</v>
      </c>
      <c r="M91" s="67" t="str">
        <f ca="1" t="shared" si="5"/>
        <v>1900 - MONTH 01</v>
      </c>
      <c r="N91" s="84" t="str">
        <f ca="1" t="shared" ref="N91:O91" si="99">IFERROR(AVERAGEIF(L:L,L91,$J:$J)," ")</f>
        <v> </v>
      </c>
      <c r="O91" s="84" t="str">
        <f ca="1" t="shared" si="99"/>
        <v> </v>
      </c>
      <c r="P91" s="67" t="str">
        <f ca="1">IF(ISBLANK(A91)," ",IF(N91&gt;MASTER!$B$3/100,"SB",IF(N91&gt;MASTER!$B$4/100,"B",IF(N91&gt;MASTER!$B$5/100,"C","K"))))</f>
        <v>SB</v>
      </c>
      <c r="Q91" s="67" t="str">
        <f ca="1">IF(ISBLANK(B91)," ",IF(O91&gt;MASTER!$B$3/100,"SB",IF(O91&gt;MASTER!$B$4/100,"B",IF(O91&gt;MASTER!$B$5/100,"C","K"))))</f>
        <v>SB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0</v>
      </c>
      <c r="AF91" s="67" t="str">
        <f ca="1" t="shared" si="13"/>
        <v>1900 01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3">
        <f ca="1" t="shared" si="0"/>
        <v>6</v>
      </c>
      <c r="F92" s="67" t="str">
        <f ca="1">IF(ISBLANK(A92)," ",INDIRECT(ADDRESS(1,5+MOD(ROW()-2,COUNTA('Form Responses 1'!$1:$1)-4),,TRUE,"Form Responses 1")))</f>
        <v>Halaman [TPS]</v>
      </c>
      <c r="G92" s="67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Halaman</v>
      </c>
      <c r="I92" s="84" t="str">
        <f ca="1" t="shared" si="2"/>
        <v>CLEANING SERVICE</v>
      </c>
      <c r="J92" s="84" t="str">
        <f ca="1" t="array" ref="J92">IFERROR(INDEX(MASTER!B:B,MATCH(G92,MASTER!A:A,0))/100," ")</f>
        <v> </v>
      </c>
      <c r="K92" s="67">
        <f ca="1" t="shared" si="3"/>
        <v>0</v>
      </c>
      <c r="L92" s="67" t="str">
        <f ca="1" t="shared" si="4"/>
        <v>1900 - WEEK 00</v>
      </c>
      <c r="M92" s="67" t="str">
        <f ca="1" t="shared" si="5"/>
        <v>1900 - MONTH 01</v>
      </c>
      <c r="N92" s="84" t="str">
        <f ca="1" t="shared" ref="N92:O92" si="100">IFERROR(AVERAGEIF(L:L,L92,$J:$J)," ")</f>
        <v> </v>
      </c>
      <c r="O92" s="84" t="str">
        <f ca="1" t="shared" si="100"/>
        <v> </v>
      </c>
      <c r="P92" s="67" t="str">
        <f ca="1">IF(ISBLANK(A92)," ",IF(N92&gt;MASTER!$B$3/100,"SB",IF(N92&gt;MASTER!$B$4/100,"B",IF(N92&gt;MASTER!$B$5/100,"C","K"))))</f>
        <v>SB</v>
      </c>
      <c r="Q92" s="67" t="str">
        <f ca="1">IF(ISBLANK(B92)," ",IF(O92&gt;MASTER!$B$3/100,"SB",IF(O92&gt;MASTER!$B$4/100,"B",IF(O92&gt;MASTER!$B$5/100,"C","K"))))</f>
        <v>SB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0</v>
      </c>
      <c r="AF92" s="67" t="str">
        <f ca="1" t="shared" si="13"/>
        <v>1900 01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3">
        <f ca="1" t="shared" si="0"/>
        <v>6</v>
      </c>
      <c r="F93" s="67" t="str">
        <f ca="1">IF(ISBLANK(A93)," ",INDIRECT(ADDRESS(1,5+MOD(ROW()-2,COUNTA('Form Responses 1'!$1:$1)-4),,TRUE,"Form Responses 1")))</f>
        <v>Security [Security Functions]</v>
      </c>
      <c r="G93" s="67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Security</v>
      </c>
      <c r="I93" s="84" t="str">
        <f ca="1" t="shared" si="2"/>
        <v>SECURITY SERVICE</v>
      </c>
      <c r="J93" s="84" t="str">
        <f ca="1" t="array" ref="J93">IFERROR(INDEX(MASTER!B:B,MATCH(G93,MASTER!A:A,0))/100," ")</f>
        <v> </v>
      </c>
      <c r="K93" s="67">
        <f ca="1" t="shared" si="3"/>
        <v>0</v>
      </c>
      <c r="L93" s="67" t="str">
        <f ca="1" t="shared" si="4"/>
        <v>1900 - WEEK 00</v>
      </c>
      <c r="M93" s="67" t="str">
        <f ca="1" t="shared" si="5"/>
        <v>1900 - MONTH 01</v>
      </c>
      <c r="N93" s="84" t="str">
        <f ca="1" t="shared" ref="N93:O93" si="101">IFERROR(AVERAGEIF(L:L,L93,$J:$J)," ")</f>
        <v> </v>
      </c>
      <c r="O93" s="84" t="str">
        <f ca="1" t="shared" si="101"/>
        <v> </v>
      </c>
      <c r="P93" s="67" t="str">
        <f ca="1">IF(ISBLANK(A93)," ",IF(N93&gt;MASTER!$B$3/100,"SB",IF(N93&gt;MASTER!$B$4/100,"B",IF(N93&gt;MASTER!$B$5/100,"C","K"))))</f>
        <v>SB</v>
      </c>
      <c r="Q93" s="67" t="str">
        <f ca="1">IF(ISBLANK(B93)," ",IF(O93&gt;MASTER!$B$3/100,"SB",IF(O93&gt;MASTER!$B$4/100,"B",IF(O93&gt;MASTER!$B$5/100,"C","K"))))</f>
        <v>SB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0</v>
      </c>
      <c r="AF93" s="67" t="str">
        <f ca="1" t="shared" si="13"/>
        <v>1900 01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3">
        <f ca="1" t="shared" si="0"/>
        <v>6</v>
      </c>
      <c r="F94" s="67" t="str">
        <f ca="1">IF(ISBLANK(A94)," ",INDIRECT(ADDRESS(1,5+MOD(ROW()-2,COUNTA('Form Responses 1'!$1:$1)-4),,TRUE,"Form Responses 1")))</f>
        <v>Driver [Driving Safety (EX BATAN SLEMAN - POLTEK)]</v>
      </c>
      <c r="G94" s="67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Driver</v>
      </c>
      <c r="I94" s="84" t="str">
        <f ca="1" t="shared" si="2"/>
        <v>LABOR SERVICE</v>
      </c>
      <c r="J94" s="84" t="str">
        <f ca="1" t="array" ref="J94">IFERROR(INDEX(MASTER!B:B,MATCH(G94,MASTER!A:A,0))/100," ")</f>
        <v> </v>
      </c>
      <c r="K94" s="67">
        <f ca="1" t="shared" si="3"/>
        <v>0</v>
      </c>
      <c r="L94" s="67" t="str">
        <f ca="1" t="shared" si="4"/>
        <v>1900 - WEEK 00</v>
      </c>
      <c r="M94" s="67" t="str">
        <f ca="1" t="shared" si="5"/>
        <v>1900 - MONTH 01</v>
      </c>
      <c r="N94" s="84" t="str">
        <f ca="1" t="shared" ref="N94:O94" si="102">IFERROR(AVERAGEIF(L:L,L94,$J:$J)," ")</f>
        <v> </v>
      </c>
      <c r="O94" s="84" t="str">
        <f ca="1" t="shared" si="102"/>
        <v> </v>
      </c>
      <c r="P94" s="67" t="str">
        <f ca="1">IF(ISBLANK(A94)," ",IF(N94&gt;MASTER!$B$3/100,"SB",IF(N94&gt;MASTER!$B$4/100,"B",IF(N94&gt;MASTER!$B$5/100,"C","K"))))</f>
        <v>SB</v>
      </c>
      <c r="Q94" s="67" t="str">
        <f ca="1">IF(ISBLANK(B94)," ",IF(O94&gt;MASTER!$B$3/100,"SB",IF(O94&gt;MASTER!$B$4/100,"B",IF(O94&gt;MASTER!$B$5/100,"C","K"))))</f>
        <v>SB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0</v>
      </c>
      <c r="AF94" s="67" t="str">
        <f ca="1" t="shared" si="13"/>
        <v>1900 01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3">
        <f ca="1" t="shared" si="0"/>
        <v>6</v>
      </c>
      <c r="F95" s="67" t="str">
        <f ca="1">IF(ISBLANK(A95)," ",INDIRECT(ADDRESS(1,5+MOD(ROW()-2,COUNTA('Form Responses 1'!$1:$1)-4),,TRUE,"Form Responses 1")))</f>
        <v>Driver [Attendance (EX BATAN SLEMAN - POLTEK)]</v>
      </c>
      <c r="G95" s="67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Driver</v>
      </c>
      <c r="I95" s="84" t="str">
        <f ca="1" t="shared" si="2"/>
        <v>LABOR SERVICE</v>
      </c>
      <c r="J95" s="84" t="str">
        <f ca="1" t="array" ref="J95">IFERROR(INDEX(MASTER!B:B,MATCH(G95,MASTER!A:A,0))/100," ")</f>
        <v> </v>
      </c>
      <c r="K95" s="67">
        <f ca="1" t="shared" si="3"/>
        <v>0</v>
      </c>
      <c r="L95" s="67" t="str">
        <f ca="1" t="shared" si="4"/>
        <v>1900 - WEEK 00</v>
      </c>
      <c r="M95" s="67" t="str">
        <f ca="1" t="shared" si="5"/>
        <v>1900 - MONTH 01</v>
      </c>
      <c r="N95" s="84" t="str">
        <f ca="1" t="shared" ref="N95:O95" si="103">IFERROR(AVERAGEIF(L:L,L95,$J:$J)," ")</f>
        <v> </v>
      </c>
      <c r="O95" s="84" t="str">
        <f ca="1" t="shared" si="103"/>
        <v> </v>
      </c>
      <c r="P95" s="67" t="str">
        <f ca="1">IF(ISBLANK(A95)," ",IF(N95&gt;MASTER!$B$3/100,"SB",IF(N95&gt;MASTER!$B$4/100,"B",IF(N95&gt;MASTER!$B$5/100,"C","K"))))</f>
        <v>SB</v>
      </c>
      <c r="Q95" s="67" t="str">
        <f ca="1">IF(ISBLANK(B95)," ",IF(O95&gt;MASTER!$B$3/100,"SB",IF(O95&gt;MASTER!$B$4/100,"B",IF(O95&gt;MASTER!$B$5/100,"C","K"))))</f>
        <v>SB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0</v>
      </c>
      <c r="AF95" s="67" t="str">
        <f ca="1" t="shared" si="13"/>
        <v>1900 01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3">
        <f ca="1" t="shared" si="0"/>
        <v>6</v>
      </c>
      <c r="F96" s="67" t="str">
        <f ca="1">IF(ISBLANK(A96)," ",INDIRECT(ADDRESS(1,5+MOD(ROW()-2,COUNTA('Form Responses 1'!$1:$1)-4),,TRUE,"Form Responses 1")))</f>
        <v>Lantai 1 [Ruang Tamu]</v>
      </c>
      <c r="G96" s="67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Lantai 1</v>
      </c>
      <c r="I96" s="84" t="str">
        <f ca="1" t="shared" si="2"/>
        <v>CLEANING SERVICE</v>
      </c>
      <c r="J96" s="84" t="str">
        <f ca="1" t="array" ref="J96">IFERROR(INDEX(MASTER!B:B,MATCH(G96,MASTER!A:A,0))/100," ")</f>
        <v> </v>
      </c>
      <c r="K96" s="67">
        <f ca="1" t="shared" si="3"/>
        <v>0</v>
      </c>
      <c r="L96" s="67" t="str">
        <f ca="1" t="shared" si="4"/>
        <v>1900 - WEEK 00</v>
      </c>
      <c r="M96" s="67" t="str">
        <f ca="1" t="shared" si="5"/>
        <v>1900 - MONTH 01</v>
      </c>
      <c r="N96" s="84" t="str">
        <f ca="1" t="shared" ref="N96:O96" si="104">IFERROR(AVERAGEIF(L:L,L96,$J:$J)," ")</f>
        <v> </v>
      </c>
      <c r="O96" s="84" t="str">
        <f ca="1" t="shared" si="104"/>
        <v> </v>
      </c>
      <c r="P96" s="67" t="str">
        <f ca="1">IF(ISBLANK(A96)," ",IF(N96&gt;MASTER!$B$3/100,"SB",IF(N96&gt;MASTER!$B$4/100,"B",IF(N96&gt;MASTER!$B$5/100,"C","K"))))</f>
        <v>SB</v>
      </c>
      <c r="Q96" s="67" t="str">
        <f ca="1">IF(ISBLANK(B96)," ",IF(O96&gt;MASTER!$B$3/100,"SB",IF(O96&gt;MASTER!$B$4/100,"B",IF(O96&gt;MASTER!$B$5/100,"C","K"))))</f>
        <v>SB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0</v>
      </c>
      <c r="AF96" s="67" t="str">
        <f ca="1" t="shared" si="13"/>
        <v>1900 01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3">
        <f ca="1" t="shared" si="0"/>
        <v>6</v>
      </c>
      <c r="F97" s="67" t="str">
        <f ca="1">IF(ISBLANK(A97)," ",INDIRECT(ADDRESS(1,5+MOD(ROW()-2,COUNTA('Form Responses 1'!$1:$1)-4),,TRUE,"Form Responses 1")))</f>
        <v>Lantai 1 [Pantry ]</v>
      </c>
      <c r="G97" s="67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Lantai 1</v>
      </c>
      <c r="I97" s="84" t="str">
        <f ca="1" t="shared" si="2"/>
        <v>CLEANING SERVICE</v>
      </c>
      <c r="J97" s="84" t="str">
        <f ca="1" t="array" ref="J97">IFERROR(INDEX(MASTER!B:B,MATCH(G97,MASTER!A:A,0))/100," ")</f>
        <v> </v>
      </c>
      <c r="K97" s="67">
        <f ca="1" t="shared" si="3"/>
        <v>0</v>
      </c>
      <c r="L97" s="67" t="str">
        <f ca="1" t="shared" si="4"/>
        <v>1900 - WEEK 00</v>
      </c>
      <c r="M97" s="67" t="str">
        <f ca="1" t="shared" si="5"/>
        <v>1900 - MONTH 01</v>
      </c>
      <c r="N97" s="84" t="str">
        <f ca="1" t="shared" ref="N97:O97" si="105">IFERROR(AVERAGEIF(L:L,L97,$J:$J)," ")</f>
        <v> </v>
      </c>
      <c r="O97" s="84" t="str">
        <f ca="1" t="shared" si="105"/>
        <v> </v>
      </c>
      <c r="P97" s="67" t="str">
        <f ca="1">IF(ISBLANK(A97)," ",IF(N97&gt;MASTER!$B$3/100,"SB",IF(N97&gt;MASTER!$B$4/100,"B",IF(N97&gt;MASTER!$B$5/100,"C","K"))))</f>
        <v>SB</v>
      </c>
      <c r="Q97" s="67" t="str">
        <f ca="1">IF(ISBLANK(B97)," ",IF(O97&gt;MASTER!$B$3/100,"SB",IF(O97&gt;MASTER!$B$4/100,"B",IF(O97&gt;MASTER!$B$5/100,"C","K"))))</f>
        <v>SB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0</v>
      </c>
      <c r="AF97" s="67" t="str">
        <f ca="1" t="shared" si="13"/>
        <v>1900 01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3">
        <f ca="1" t="shared" si="0"/>
        <v>6</v>
      </c>
      <c r="F98" s="67" t="str">
        <f ca="1">IF(ISBLANK(A98)," ",INDIRECT(ADDRESS(1,5+MOD(ROW()-2,COUNTA('Form Responses 1'!$1:$1)-4),,TRUE,"Form Responses 1")))</f>
        <v>Lantai 1 [Kamar Depan]</v>
      </c>
      <c r="G98" s="67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Lantai 1</v>
      </c>
      <c r="I98" s="84" t="str">
        <f ca="1" t="shared" si="2"/>
        <v>CLEANING SERVICE</v>
      </c>
      <c r="J98" s="84" t="str">
        <f ca="1" t="array" ref="J98">IFERROR(INDEX(MASTER!B:B,MATCH(G98,MASTER!A:A,0))/100," ")</f>
        <v> </v>
      </c>
      <c r="K98" s="67">
        <f ca="1" t="shared" si="3"/>
        <v>0</v>
      </c>
      <c r="L98" s="67" t="str">
        <f ca="1" t="shared" si="4"/>
        <v>1900 - WEEK 00</v>
      </c>
      <c r="M98" s="67" t="str">
        <f ca="1" t="shared" si="5"/>
        <v>1900 - MONTH 01</v>
      </c>
      <c r="N98" s="84" t="str">
        <f ca="1" t="shared" ref="N98:O98" si="106">IFERROR(AVERAGEIF(L:L,L98,$J:$J)," ")</f>
        <v> </v>
      </c>
      <c r="O98" s="84" t="str">
        <f ca="1" t="shared" si="106"/>
        <v> </v>
      </c>
      <c r="P98" s="67" t="str">
        <f ca="1">IF(ISBLANK(A98)," ",IF(N98&gt;MASTER!$B$3/100,"SB",IF(N98&gt;MASTER!$B$4/100,"B",IF(N98&gt;MASTER!$B$5/100,"C","K"))))</f>
        <v>SB</v>
      </c>
      <c r="Q98" s="67" t="str">
        <f ca="1">IF(ISBLANK(B98)," ",IF(O98&gt;MASTER!$B$3/100,"SB",IF(O98&gt;MASTER!$B$4/100,"B",IF(O98&gt;MASTER!$B$5/100,"C","K"))))</f>
        <v>SB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0</v>
      </c>
      <c r="AF98" s="67" t="str">
        <f ca="1" t="shared" si="13"/>
        <v>1900 01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3">
        <f ca="1" t="shared" si="0"/>
        <v>6</v>
      </c>
      <c r="F99" s="67" t="str">
        <f ca="1">IF(ISBLANK(A99)," ",INDIRECT(ADDRESS(1,5+MOD(ROW()-2,COUNTA('Form Responses 1'!$1:$1)-4),,TRUE,"Form Responses 1")))</f>
        <v>Lantai 1 [Kamar Belakang]</v>
      </c>
      <c r="G99" s="67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Lantai 1</v>
      </c>
      <c r="I99" s="84" t="str">
        <f ca="1" t="shared" si="2"/>
        <v>CLEANING SERVICE</v>
      </c>
      <c r="J99" s="84" t="str">
        <f ca="1" t="array" ref="J99">IFERROR(INDEX(MASTER!B:B,MATCH(G99,MASTER!A:A,0))/100," ")</f>
        <v> </v>
      </c>
      <c r="K99" s="67">
        <f ca="1" t="shared" si="3"/>
        <v>0</v>
      </c>
      <c r="L99" s="67" t="str">
        <f ca="1" t="shared" si="4"/>
        <v>1900 - WEEK 00</v>
      </c>
      <c r="M99" s="67" t="str">
        <f ca="1" t="shared" si="5"/>
        <v>1900 - MONTH 01</v>
      </c>
      <c r="N99" s="84" t="str">
        <f ca="1" t="shared" ref="N99:O99" si="107">IFERROR(AVERAGEIF(L:L,L99,$J:$J)," ")</f>
        <v> </v>
      </c>
      <c r="O99" s="84" t="str">
        <f ca="1" t="shared" si="107"/>
        <v> </v>
      </c>
      <c r="P99" s="67" t="str">
        <f ca="1">IF(ISBLANK(A99)," ",IF(N99&gt;MASTER!$B$3/100,"SB",IF(N99&gt;MASTER!$B$4/100,"B",IF(N99&gt;MASTER!$B$5/100,"C","K"))))</f>
        <v>SB</v>
      </c>
      <c r="Q99" s="67" t="str">
        <f ca="1">IF(ISBLANK(B99)," ",IF(O99&gt;MASTER!$B$3/100,"SB",IF(O99&gt;MASTER!$B$4/100,"B",IF(O99&gt;MASTER!$B$5/100,"C","K"))))</f>
        <v>SB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0</v>
      </c>
      <c r="AF99" s="67" t="str">
        <f ca="1" t="shared" si="13"/>
        <v>1900 01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3">
        <f ca="1" t="shared" si="0"/>
        <v>6</v>
      </c>
      <c r="F100" s="67" t="str">
        <f ca="1">IF(ISBLANK(A100)," ",INDIRECT(ADDRESS(1,5+MOD(ROW()-2,COUNTA('Form Responses 1'!$1:$1)-4),,TRUE,"Form Responses 1")))</f>
        <v>Lantai 1 [Toilet Belakang]</v>
      </c>
      <c r="G100" s="67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Lantai 1</v>
      </c>
      <c r="I100" s="84" t="str">
        <f ca="1" t="shared" si="2"/>
        <v>CLEANING SERVICE</v>
      </c>
      <c r="J100" s="84" t="str">
        <f ca="1" t="array" ref="J100">IFERROR(INDEX(MASTER!B:B,MATCH(G100,MASTER!A:A,0))/100," ")</f>
        <v> </v>
      </c>
      <c r="K100" s="67">
        <f ca="1" t="shared" si="3"/>
        <v>0</v>
      </c>
      <c r="L100" s="67" t="str">
        <f ca="1" t="shared" si="4"/>
        <v>1900 - WEEK 00</v>
      </c>
      <c r="M100" s="67" t="str">
        <f ca="1" t="shared" si="5"/>
        <v>1900 - MONTH 01</v>
      </c>
      <c r="N100" s="84" t="str">
        <f ca="1" t="shared" ref="N100:O100" si="108">IFERROR(AVERAGEIF(L:L,L100,$J:$J)," ")</f>
        <v> </v>
      </c>
      <c r="O100" s="84" t="str">
        <f ca="1" t="shared" si="108"/>
        <v> </v>
      </c>
      <c r="P100" s="67" t="str">
        <f ca="1">IF(ISBLANK(A100)," ",IF(N100&gt;MASTER!$B$3/100,"SB",IF(N100&gt;MASTER!$B$4/100,"B",IF(N100&gt;MASTER!$B$5/100,"C","K"))))</f>
        <v>SB</v>
      </c>
      <c r="Q100" s="67" t="str">
        <f ca="1">IF(ISBLANK(B100)," ",IF(O100&gt;MASTER!$B$3/100,"SB",IF(O100&gt;MASTER!$B$4/100,"B",IF(O100&gt;MASTER!$B$5/100,"C","K"))))</f>
        <v>SB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0</v>
      </c>
      <c r="AF100" s="67" t="str">
        <f ca="1" t="shared" si="13"/>
        <v>1900 01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3">
        <f ca="1" t="shared" si="0"/>
        <v>6</v>
      </c>
      <c r="F101" s="67" t="str">
        <f ca="1">IF(ISBLANK(A101)," ",INDIRECT(ADDRESS(1,5+MOD(ROW()-2,COUNTA('Form Responses 1'!$1:$1)-4),,TRUE,"Form Responses 1")))</f>
        <v>Lantai 1 [Toilet Pria / Wanita]</v>
      </c>
      <c r="G101" s="67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Lantai 1</v>
      </c>
      <c r="I101" s="84" t="str">
        <f ca="1" t="shared" si="2"/>
        <v>CLEANING SERVICE</v>
      </c>
      <c r="J101" s="84" t="str">
        <f ca="1" t="array" ref="J101">IFERROR(INDEX(MASTER!B:B,MATCH(G101,MASTER!A:A,0))/100," ")</f>
        <v> </v>
      </c>
      <c r="K101" s="67">
        <f ca="1" t="shared" si="3"/>
        <v>0</v>
      </c>
      <c r="L101" s="67" t="str">
        <f ca="1" t="shared" si="4"/>
        <v>1900 - WEEK 00</v>
      </c>
      <c r="M101" s="67" t="str">
        <f ca="1" t="shared" si="5"/>
        <v>1900 - MONTH 01</v>
      </c>
      <c r="N101" s="84" t="str">
        <f ca="1" t="shared" ref="N101:O101" si="109">IFERROR(AVERAGEIF(L:L,L101,$J:$J)," ")</f>
        <v> </v>
      </c>
      <c r="O101" s="84" t="str">
        <f ca="1" t="shared" si="109"/>
        <v> </v>
      </c>
      <c r="P101" s="67" t="str">
        <f ca="1">IF(ISBLANK(A101)," ",IF(N101&gt;MASTER!$B$3/100,"SB",IF(N101&gt;MASTER!$B$4/100,"B",IF(N101&gt;MASTER!$B$5/100,"C","K"))))</f>
        <v>SB</v>
      </c>
      <c r="Q101" s="67" t="str">
        <f ca="1">IF(ISBLANK(B101)," ",IF(O101&gt;MASTER!$B$3/100,"SB",IF(O101&gt;MASTER!$B$4/100,"B",IF(O101&gt;MASTER!$B$5/100,"C","K"))))</f>
        <v>SB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0</v>
      </c>
      <c r="AF101" s="67" t="str">
        <f ca="1" t="shared" si="13"/>
        <v>1900 01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3">
        <f ca="1" t="shared" si="0"/>
        <v>6</v>
      </c>
      <c r="F102" s="67" t="str">
        <f ca="1">IF(ISBLANK(A102)," ",INDIRECT(ADDRESS(1,5+MOD(ROW()-2,COUNTA('Form Responses 1'!$1:$1)-4),,TRUE,"Form Responses 1")))</f>
        <v>Halaman [Taman ]</v>
      </c>
      <c r="G102" s="67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Halaman</v>
      </c>
      <c r="I102" s="84" t="str">
        <f ca="1" t="shared" si="2"/>
        <v>CLEANING SERVICE</v>
      </c>
      <c r="J102" s="84" t="str">
        <f ca="1" t="array" ref="J102">IFERROR(INDEX(MASTER!B:B,MATCH(G102,MASTER!A:A,0))/100," ")</f>
        <v> </v>
      </c>
      <c r="K102" s="67">
        <f ca="1" t="shared" si="3"/>
        <v>0</v>
      </c>
      <c r="L102" s="67" t="str">
        <f ca="1" t="shared" si="4"/>
        <v>1900 - WEEK 00</v>
      </c>
      <c r="M102" s="67" t="str">
        <f ca="1" t="shared" si="5"/>
        <v>1900 - MONTH 01</v>
      </c>
      <c r="N102" s="84" t="str">
        <f ca="1" t="shared" ref="N102:O102" si="110">IFERROR(AVERAGEIF(L:L,L102,$J:$J)," ")</f>
        <v> </v>
      </c>
      <c r="O102" s="84" t="str">
        <f ca="1" t="shared" si="110"/>
        <v> </v>
      </c>
      <c r="P102" s="67" t="str">
        <f ca="1">IF(ISBLANK(A102)," ",IF(N102&gt;MASTER!$B$3/100,"SB",IF(N102&gt;MASTER!$B$4/100,"B",IF(N102&gt;MASTER!$B$5/100,"C","K"))))</f>
        <v>SB</v>
      </c>
      <c r="Q102" s="67" t="str">
        <f ca="1">IF(ISBLANK(B102)," ",IF(O102&gt;MASTER!$B$3/100,"SB",IF(O102&gt;MASTER!$B$4/100,"B",IF(O102&gt;MASTER!$B$5/100,"C","K"))))</f>
        <v>SB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0</v>
      </c>
      <c r="AF102" s="67" t="str">
        <f ca="1" t="shared" si="13"/>
        <v>1900 01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3">
        <f ca="1" t="shared" si="0"/>
        <v>6</v>
      </c>
      <c r="F103" s="67" t="str">
        <f ca="1">IF(ISBLANK(A103)," ",INDIRECT(ADDRESS(1,5+MOD(ROW()-2,COUNTA('Form Responses 1'!$1:$1)-4),,TRUE,"Form Responses 1")))</f>
        <v>Halaman [Halaman Utama Depan]</v>
      </c>
      <c r="G103" s="67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Halaman</v>
      </c>
      <c r="I103" s="84" t="str">
        <f ca="1" t="shared" si="2"/>
        <v>CLEANING SERVICE</v>
      </c>
      <c r="J103" s="84" t="str">
        <f ca="1" t="array" ref="J103">IFERROR(INDEX(MASTER!B:B,MATCH(G103,MASTER!A:A,0))/100," ")</f>
        <v> </v>
      </c>
      <c r="K103" s="67">
        <f ca="1" t="shared" si="3"/>
        <v>0</v>
      </c>
      <c r="L103" s="67" t="str">
        <f ca="1" t="shared" si="4"/>
        <v>1900 - WEEK 00</v>
      </c>
      <c r="M103" s="67" t="str">
        <f ca="1" t="shared" si="5"/>
        <v>1900 - MONTH 01</v>
      </c>
      <c r="N103" s="84" t="str">
        <f ca="1" t="shared" ref="N103:O103" si="111">IFERROR(AVERAGEIF(L:L,L103,$J:$J)," ")</f>
        <v> </v>
      </c>
      <c r="O103" s="84" t="str">
        <f ca="1" t="shared" si="111"/>
        <v> </v>
      </c>
      <c r="P103" s="67" t="str">
        <f ca="1">IF(ISBLANK(A103)," ",IF(N103&gt;MASTER!$B$3/100,"SB",IF(N103&gt;MASTER!$B$4/100,"B",IF(N103&gt;MASTER!$B$5/100,"C","K"))))</f>
        <v>SB</v>
      </c>
      <c r="Q103" s="67" t="str">
        <f ca="1">IF(ISBLANK(B103)," ",IF(O103&gt;MASTER!$B$3/100,"SB",IF(O103&gt;MASTER!$B$4/100,"B",IF(O103&gt;MASTER!$B$5/100,"C","K"))))</f>
        <v>SB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0</v>
      </c>
      <c r="AF103" s="67" t="str">
        <f ca="1" t="shared" si="13"/>
        <v>1900 01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3">
        <f ca="1" t="shared" si="0"/>
        <v>6</v>
      </c>
      <c r="F104" s="67" t="str">
        <f ca="1">IF(ISBLANK(A104)," ",INDIRECT(ADDRESS(1,5+MOD(ROW()-2,COUNTA('Form Responses 1'!$1:$1)-4),,TRUE,"Form Responses 1")))</f>
        <v>Halaman [Halaman samping dan belakang]</v>
      </c>
      <c r="G104" s="67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Halaman</v>
      </c>
      <c r="I104" s="84" t="str">
        <f ca="1" t="shared" si="2"/>
        <v>CLEANING SERVICE</v>
      </c>
      <c r="J104" s="84" t="str">
        <f ca="1" t="array" ref="J104">IFERROR(INDEX(MASTER!B:B,MATCH(G104,MASTER!A:A,0))/100," ")</f>
        <v> </v>
      </c>
      <c r="K104" s="67">
        <f ca="1" t="shared" si="3"/>
        <v>0</v>
      </c>
      <c r="L104" s="67" t="str">
        <f ca="1" t="shared" si="4"/>
        <v>1900 - WEEK 00</v>
      </c>
      <c r="M104" s="67" t="str">
        <f ca="1" t="shared" si="5"/>
        <v>1900 - MONTH 01</v>
      </c>
      <c r="N104" s="84" t="str">
        <f ca="1" t="shared" ref="N104:O104" si="112">IFERROR(AVERAGEIF(L:L,L104,$J:$J)," ")</f>
        <v> </v>
      </c>
      <c r="O104" s="84" t="str">
        <f ca="1" t="shared" si="112"/>
        <v> </v>
      </c>
      <c r="P104" s="67" t="str">
        <f ca="1">IF(ISBLANK(A104)," ",IF(N104&gt;MASTER!$B$3/100,"SB",IF(N104&gt;MASTER!$B$4/100,"B",IF(N104&gt;MASTER!$B$5/100,"C","K"))))</f>
        <v>SB</v>
      </c>
      <c r="Q104" s="67" t="str">
        <f ca="1">IF(ISBLANK(B104)," ",IF(O104&gt;MASTER!$B$3/100,"SB",IF(O104&gt;MASTER!$B$4/100,"B",IF(O104&gt;MASTER!$B$5/100,"C","K"))))</f>
        <v>SB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0</v>
      </c>
      <c r="AF104" s="67" t="str">
        <f ca="1" t="shared" si="13"/>
        <v>1900 01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3">
        <f ca="1" t="shared" si="0"/>
        <v>6</v>
      </c>
      <c r="F105" s="67" t="str">
        <f ca="1">IF(ISBLANK(A105)," ",INDIRECT(ADDRESS(1,5+MOD(ROW()-2,COUNTA('Form Responses 1'!$1:$1)-4),,TRUE,"Form Responses 1")))</f>
        <v>Halaman [TPS]</v>
      </c>
      <c r="G105" s="67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Halaman</v>
      </c>
      <c r="I105" s="84" t="str">
        <f ca="1" t="shared" si="2"/>
        <v>CLEANING SERVICE</v>
      </c>
      <c r="J105" s="84" t="str">
        <f ca="1" t="array" ref="J105">IFERROR(INDEX(MASTER!B:B,MATCH(G105,MASTER!A:A,0))/100," ")</f>
        <v> </v>
      </c>
      <c r="K105" s="67">
        <f ca="1" t="shared" si="3"/>
        <v>0</v>
      </c>
      <c r="L105" s="67" t="str">
        <f ca="1" t="shared" si="4"/>
        <v>1900 - WEEK 00</v>
      </c>
      <c r="M105" s="67" t="str">
        <f ca="1" t="shared" si="5"/>
        <v>1900 - MONTH 01</v>
      </c>
      <c r="N105" s="84" t="str">
        <f ca="1" t="shared" ref="N105:O105" si="113">IFERROR(AVERAGEIF(L:L,L105,$J:$J)," ")</f>
        <v> </v>
      </c>
      <c r="O105" s="84" t="str">
        <f ca="1" t="shared" si="113"/>
        <v> </v>
      </c>
      <c r="P105" s="67" t="str">
        <f ca="1">IF(ISBLANK(A105)," ",IF(N105&gt;MASTER!$B$3/100,"SB",IF(N105&gt;MASTER!$B$4/100,"B",IF(N105&gt;MASTER!$B$5/100,"C","K"))))</f>
        <v>SB</v>
      </c>
      <c r="Q105" s="67" t="str">
        <f ca="1">IF(ISBLANK(B105)," ",IF(O105&gt;MASTER!$B$3/100,"SB",IF(O105&gt;MASTER!$B$4/100,"B",IF(O105&gt;MASTER!$B$5/100,"C","K"))))</f>
        <v>SB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0</v>
      </c>
      <c r="AF105" s="67" t="str">
        <f ca="1" t="shared" si="13"/>
        <v>1900 01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3">
        <f ca="1" t="shared" si="0"/>
        <v>6</v>
      </c>
      <c r="F106" s="67" t="str">
        <f ca="1">IF(ISBLANK(A106)," ",INDIRECT(ADDRESS(1,5+MOD(ROW()-2,COUNTA('Form Responses 1'!$1:$1)-4),,TRUE,"Form Responses 1")))</f>
        <v>Security [Security Functions]</v>
      </c>
      <c r="G106" s="67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Security</v>
      </c>
      <c r="I106" s="84" t="str">
        <f ca="1" t="shared" si="2"/>
        <v>SECURITY SERVICE</v>
      </c>
      <c r="J106" s="84" t="str">
        <f ca="1" t="array" ref="J106">IFERROR(INDEX(MASTER!B:B,MATCH(G106,MASTER!A:A,0))/100," ")</f>
        <v> </v>
      </c>
      <c r="K106" s="67">
        <f ca="1" t="shared" si="3"/>
        <v>0</v>
      </c>
      <c r="L106" s="67" t="str">
        <f ca="1" t="shared" si="4"/>
        <v>1900 - WEEK 00</v>
      </c>
      <c r="M106" s="67" t="str">
        <f ca="1" t="shared" si="5"/>
        <v>1900 - MONTH 01</v>
      </c>
      <c r="N106" s="84" t="str">
        <f ca="1" t="shared" ref="N106:O106" si="114">IFERROR(AVERAGEIF(L:L,L106,$J:$J)," ")</f>
        <v> </v>
      </c>
      <c r="O106" s="84" t="str">
        <f ca="1" t="shared" si="114"/>
        <v> </v>
      </c>
      <c r="P106" s="67" t="str">
        <f ca="1">IF(ISBLANK(A106)," ",IF(N106&gt;MASTER!$B$3/100,"SB",IF(N106&gt;MASTER!$B$4/100,"B",IF(N106&gt;MASTER!$B$5/100,"C","K"))))</f>
        <v>SB</v>
      </c>
      <c r="Q106" s="67" t="str">
        <f ca="1">IF(ISBLANK(B106)," ",IF(O106&gt;MASTER!$B$3/100,"SB",IF(O106&gt;MASTER!$B$4/100,"B",IF(O106&gt;MASTER!$B$5/100,"C","K"))))</f>
        <v>SB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0</v>
      </c>
      <c r="AF106" s="67" t="str">
        <f ca="1" t="shared" si="13"/>
        <v>1900 01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3">
        <f ca="1" t="shared" si="0"/>
        <v>6</v>
      </c>
      <c r="F107" s="67" t="str">
        <f ca="1">IF(ISBLANK(A107)," ",INDIRECT(ADDRESS(1,5+MOD(ROW()-2,COUNTA('Form Responses 1'!$1:$1)-4),,TRUE,"Form Responses 1")))</f>
        <v>Driver [Driving Safety (EX BATAN SLEMAN - POLTEK)]</v>
      </c>
      <c r="G107" s="67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Driver</v>
      </c>
      <c r="I107" s="84" t="str">
        <f ca="1" t="shared" si="2"/>
        <v>LABOR SERVICE</v>
      </c>
      <c r="J107" s="84" t="str">
        <f ca="1" t="array" ref="J107">IFERROR(INDEX(MASTER!B:B,MATCH(G107,MASTER!A:A,0))/100," ")</f>
        <v> </v>
      </c>
      <c r="K107" s="67">
        <f ca="1" t="shared" si="3"/>
        <v>0</v>
      </c>
      <c r="L107" s="67" t="str">
        <f ca="1" t="shared" si="4"/>
        <v>1900 - WEEK 00</v>
      </c>
      <c r="M107" s="67" t="str">
        <f ca="1" t="shared" si="5"/>
        <v>1900 - MONTH 01</v>
      </c>
      <c r="N107" s="84" t="str">
        <f ca="1" t="shared" ref="N107:O107" si="115">IFERROR(AVERAGEIF(L:L,L107,$J:$J)," ")</f>
        <v> </v>
      </c>
      <c r="O107" s="84" t="str">
        <f ca="1" t="shared" si="115"/>
        <v> </v>
      </c>
      <c r="P107" s="67" t="str">
        <f ca="1">IF(ISBLANK(A107)," ",IF(N107&gt;MASTER!$B$3/100,"SB",IF(N107&gt;MASTER!$B$4/100,"B",IF(N107&gt;MASTER!$B$5/100,"C","K"))))</f>
        <v>SB</v>
      </c>
      <c r="Q107" s="67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3">
        <f ca="1" t="shared" si="0"/>
        <v>6</v>
      </c>
      <c r="F108" s="67" t="str">
        <f ca="1">IF(ISBLANK(A108)," ",INDIRECT(ADDRESS(1,5+MOD(ROW()-2,COUNTA('Form Responses 1'!$1:$1)-4),,TRUE,"Form Responses 1")))</f>
        <v>Driver [Attendance (EX BATAN SLEMAN - POLTEK)]</v>
      </c>
      <c r="G108" s="67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2"/>
        <v>LABOR SERVICE</v>
      </c>
      <c r="J108" s="84" t="str">
        <f ca="1" t="array" ref="J108">IFERROR(INDEX(MASTER!B:B,MATCH(G108,MASTER!A:A,0))/100," ")</f>
        <v> </v>
      </c>
      <c r="K108" s="67">
        <f ca="1" t="shared" si="3"/>
        <v>0</v>
      </c>
      <c r="L108" s="67" t="str">
        <f ca="1" t="shared" si="4"/>
        <v>1900 - WEEK 00</v>
      </c>
      <c r="M108" s="67" t="str">
        <f ca="1" t="shared" si="5"/>
        <v>1900 - MONTH 01</v>
      </c>
      <c r="N108" s="84" t="str">
        <f ca="1" t="shared" ref="N108:O108" si="116">IFERROR(AVERAGEIF(L:L,L108,$J:$J)," ")</f>
        <v> </v>
      </c>
      <c r="O108" s="84" t="str">
        <f ca="1" t="shared" si="116"/>
        <v> </v>
      </c>
      <c r="P108" s="67" t="str">
        <f ca="1">IF(ISBLANK(A108)," ",IF(N108&gt;MASTER!$B$3/100,"SB",IF(N108&gt;MASTER!$B$4/100,"B",IF(N108&gt;MASTER!$B$5/100,"C","K"))))</f>
        <v>SB</v>
      </c>
      <c r="Q108" s="67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3">
        <f ca="1" t="shared" si="0"/>
        <v>6</v>
      </c>
      <c r="F109" s="67" t="str">
        <f ca="1">IF(ISBLANK(A109)," ",INDIRECT(ADDRESS(1,5+MOD(ROW()-2,COUNTA('Form Responses 1'!$1:$1)-4),,TRUE,"Form Responses 1")))</f>
        <v>Lantai 1 [Ruang Tamu]</v>
      </c>
      <c r="G109" s="67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Lantai 1</v>
      </c>
      <c r="I109" s="84" t="str">
        <f ca="1" t="shared" si="2"/>
        <v>CLEANING SERVICE</v>
      </c>
      <c r="J109" s="84" t="str">
        <f ca="1" t="array" ref="J109">IFERROR(INDEX(MASTER!B:B,MATCH(G109,MASTER!A:A,0))/100," ")</f>
        <v> </v>
      </c>
      <c r="K109" s="67">
        <f ca="1" t="shared" si="3"/>
        <v>0</v>
      </c>
      <c r="L109" s="67" t="str">
        <f ca="1" t="shared" si="4"/>
        <v>1900 - WEEK 00</v>
      </c>
      <c r="M109" s="67" t="str">
        <f ca="1" t="shared" si="5"/>
        <v>1900 - MONTH 01</v>
      </c>
      <c r="N109" s="84" t="str">
        <f ca="1" t="shared" ref="N109:O109" si="117">IFERROR(AVERAGEIF(L:L,L109,$J:$J)," ")</f>
        <v> </v>
      </c>
      <c r="O109" s="84" t="str">
        <f ca="1" t="shared" si="117"/>
        <v> </v>
      </c>
      <c r="P109" s="67" t="str">
        <f ca="1">IF(ISBLANK(A109)," ",IF(N109&gt;MASTER!$B$3/100,"SB",IF(N109&gt;MASTER!$B$4/100,"B",IF(N109&gt;MASTER!$B$5/100,"C","K"))))</f>
        <v>SB</v>
      </c>
      <c r="Q109" s="67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3">
        <f ca="1" t="shared" si="0"/>
        <v>6</v>
      </c>
      <c r="F110" s="67" t="str">
        <f ca="1">IF(ISBLANK(A110)," ",INDIRECT(ADDRESS(1,5+MOD(ROW()-2,COUNTA('Form Responses 1'!$1:$1)-4),,TRUE,"Form Responses 1")))</f>
        <v>Lantai 1 [Pantry ]</v>
      </c>
      <c r="G110" s="67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Lantai 1</v>
      </c>
      <c r="I110" s="84" t="str">
        <f ca="1" t="shared" si="2"/>
        <v>CLEANING SERVICE</v>
      </c>
      <c r="J110" s="84" t="str">
        <f ca="1" t="array" ref="J110">IFERROR(INDEX(MASTER!B:B,MATCH(G110,MASTER!A:A,0))/100," ")</f>
        <v> </v>
      </c>
      <c r="K110" s="67">
        <f ca="1" t="shared" si="3"/>
        <v>0</v>
      </c>
      <c r="L110" s="67" t="str">
        <f ca="1" t="shared" si="4"/>
        <v>1900 - WEEK 00</v>
      </c>
      <c r="M110" s="67" t="str">
        <f ca="1" t="shared" si="5"/>
        <v>1900 - MONTH 01</v>
      </c>
      <c r="N110" s="84" t="str">
        <f ca="1" t="shared" ref="N110:O110" si="118">IFERROR(AVERAGEIF(L:L,L110,$J:$J)," ")</f>
        <v> </v>
      </c>
      <c r="O110" s="84" t="str">
        <f ca="1" t="shared" si="118"/>
        <v> </v>
      </c>
      <c r="P110" s="67" t="str">
        <f ca="1">IF(ISBLANK(A110)," ",IF(N110&gt;MASTER!$B$3/100,"SB",IF(N110&gt;MASTER!$B$4/100,"B",IF(N110&gt;MASTER!$B$5/100,"C","K"))))</f>
        <v>SB</v>
      </c>
      <c r="Q110" s="67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3">
        <f ca="1" t="shared" si="0"/>
        <v>6</v>
      </c>
      <c r="F111" s="67" t="str">
        <f ca="1">IF(ISBLANK(A111)," ",INDIRECT(ADDRESS(1,5+MOD(ROW()-2,COUNTA('Form Responses 1'!$1:$1)-4),,TRUE,"Form Responses 1")))</f>
        <v>Lantai 1 [Kamar Depan]</v>
      </c>
      <c r="G111" s="67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Lantai 1</v>
      </c>
      <c r="I111" s="84" t="str">
        <f ca="1" t="shared" si="2"/>
        <v>CLEANING SERVICE</v>
      </c>
      <c r="J111" s="84" t="str">
        <f ca="1" t="array" ref="J111">IFERROR(INDEX(MASTER!B:B,MATCH(G111,MASTER!A:A,0))/100," ")</f>
        <v> </v>
      </c>
      <c r="K111" s="67">
        <f ca="1" t="shared" si="3"/>
        <v>0</v>
      </c>
      <c r="L111" s="67" t="str">
        <f ca="1" t="shared" si="4"/>
        <v>1900 - WEEK 00</v>
      </c>
      <c r="M111" s="67" t="str">
        <f ca="1" t="shared" si="5"/>
        <v>1900 - MONTH 01</v>
      </c>
      <c r="N111" s="84" t="str">
        <f ca="1" t="shared" ref="N111:O111" si="119">IFERROR(AVERAGEIF(L:L,L111,$J:$J)," ")</f>
        <v> </v>
      </c>
      <c r="O111" s="84" t="str">
        <f ca="1" t="shared" si="119"/>
        <v> </v>
      </c>
      <c r="P111" s="67" t="str">
        <f ca="1">IF(ISBLANK(A111)," ",IF(N111&gt;MASTER!$B$3/100,"SB",IF(N111&gt;MASTER!$B$4/100,"B",IF(N111&gt;MASTER!$B$5/100,"C","K"))))</f>
        <v>SB</v>
      </c>
      <c r="Q111" s="67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3">
        <f ca="1" t="shared" si="0"/>
        <v>6</v>
      </c>
      <c r="F112" s="67" t="str">
        <f ca="1">IF(ISBLANK(A112)," ",INDIRECT(ADDRESS(1,5+MOD(ROW()-2,COUNTA('Form Responses 1'!$1:$1)-4),,TRUE,"Form Responses 1")))</f>
        <v>Lantai 1 [Kamar Belakang]</v>
      </c>
      <c r="G112" s="67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Lantai 1</v>
      </c>
      <c r="I112" s="84" t="str">
        <f ca="1" t="shared" si="2"/>
        <v>CLEANING SERVICE</v>
      </c>
      <c r="J112" s="84" t="str">
        <f ca="1" t="array" ref="J112">IFERROR(INDEX(MASTER!B:B,MATCH(G112,MASTER!A:A,0))/100," ")</f>
        <v> </v>
      </c>
      <c r="K112" s="67">
        <f ca="1" t="shared" si="3"/>
        <v>0</v>
      </c>
      <c r="L112" s="67" t="str">
        <f ca="1" t="shared" si="4"/>
        <v>1900 - WEEK 00</v>
      </c>
      <c r="M112" s="67" t="str">
        <f ca="1" t="shared" si="5"/>
        <v>1900 - MONTH 01</v>
      </c>
      <c r="N112" s="84" t="str">
        <f ca="1" t="shared" ref="N112:O112" si="120">IFERROR(AVERAGEIF(L:L,L112,$J:$J)," ")</f>
        <v> </v>
      </c>
      <c r="O112" s="84" t="str">
        <f ca="1" t="shared" si="120"/>
        <v> </v>
      </c>
      <c r="P112" s="67" t="str">
        <f ca="1">IF(ISBLANK(A112)," ",IF(N112&gt;MASTER!$B$3/100,"SB",IF(N112&gt;MASTER!$B$4/100,"B",IF(N112&gt;MASTER!$B$5/100,"C","K"))))</f>
        <v>SB</v>
      </c>
      <c r="Q112" s="67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3">
        <f ca="1" t="shared" si="0"/>
        <v>6</v>
      </c>
      <c r="F113" s="67" t="str">
        <f ca="1">IF(ISBLANK(A113)," ",INDIRECT(ADDRESS(1,5+MOD(ROW()-2,COUNTA('Form Responses 1'!$1:$1)-4),,TRUE,"Form Responses 1")))</f>
        <v>Lantai 1 [Toilet Belakang]</v>
      </c>
      <c r="G113" s="67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Lantai 1</v>
      </c>
      <c r="I113" s="84" t="str">
        <f ca="1" t="shared" si="2"/>
        <v>CLEANING SERVICE</v>
      </c>
      <c r="J113" s="84" t="str">
        <f ca="1" t="array" ref="J113">IFERROR(INDEX(MASTER!B:B,MATCH(G113,MASTER!A:A,0))/100," ")</f>
        <v> </v>
      </c>
      <c r="K113" s="67">
        <f ca="1" t="shared" si="3"/>
        <v>0</v>
      </c>
      <c r="L113" s="67" t="str">
        <f ca="1" t="shared" si="4"/>
        <v>1900 - WEEK 00</v>
      </c>
      <c r="M113" s="67" t="str">
        <f ca="1" t="shared" si="5"/>
        <v>1900 - MONTH 01</v>
      </c>
      <c r="N113" s="84" t="str">
        <f ca="1" t="shared" ref="N113:O113" si="121">IFERROR(AVERAGEIF(L:L,L113,$J:$J)," ")</f>
        <v> </v>
      </c>
      <c r="O113" s="84" t="str">
        <f ca="1" t="shared" si="121"/>
        <v> </v>
      </c>
      <c r="P113" s="67" t="str">
        <f ca="1">IF(ISBLANK(A113)," ",IF(N113&gt;MASTER!$B$3/100,"SB",IF(N113&gt;MASTER!$B$4/100,"B",IF(N113&gt;MASTER!$B$5/100,"C","K"))))</f>
        <v>SB</v>
      </c>
      <c r="Q113" s="67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3">
        <f ca="1" t="shared" si="0"/>
        <v>6</v>
      </c>
      <c r="F114" s="67" t="str">
        <f ca="1">IF(ISBLANK(A114)," ",INDIRECT(ADDRESS(1,5+MOD(ROW()-2,COUNTA('Form Responses 1'!$1:$1)-4),,TRUE,"Form Responses 1")))</f>
        <v>Lantai 1 [Toilet Pria / Wanita]</v>
      </c>
      <c r="G114" s="67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Lantai 1</v>
      </c>
      <c r="I114" s="84" t="str">
        <f ca="1" t="shared" si="2"/>
        <v>CLEANING SERVICE</v>
      </c>
      <c r="J114" s="84" t="str">
        <f ca="1" t="array" ref="J114">IFERROR(INDEX(MASTER!B:B,MATCH(G114,MASTER!A:A,0))/100," ")</f>
        <v> </v>
      </c>
      <c r="K114" s="67">
        <f ca="1" t="shared" si="3"/>
        <v>0</v>
      </c>
      <c r="L114" s="67" t="str">
        <f ca="1" t="shared" si="4"/>
        <v>1900 - WEEK 00</v>
      </c>
      <c r="M114" s="67" t="str">
        <f ca="1" t="shared" si="5"/>
        <v>1900 - MONTH 01</v>
      </c>
      <c r="N114" s="84" t="str">
        <f ca="1" t="shared" ref="N114:O114" si="122">IFERROR(AVERAGEIF(L:L,L114,$J:$J)," ")</f>
        <v> </v>
      </c>
      <c r="O114" s="84" t="str">
        <f ca="1" t="shared" si="122"/>
        <v> </v>
      </c>
      <c r="P114" s="67" t="str">
        <f ca="1">IF(ISBLANK(A114)," ",IF(N114&gt;MASTER!$B$3/100,"SB",IF(N114&gt;MASTER!$B$4/100,"B",IF(N114&gt;MASTER!$B$5/100,"C","K"))))</f>
        <v>SB</v>
      </c>
      <c r="Q114" s="67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3">
        <f ca="1" t="shared" si="0"/>
        <v>6</v>
      </c>
      <c r="F115" s="67" t="str">
        <f ca="1">IF(ISBLANK(A115)," ",INDIRECT(ADDRESS(1,5+MOD(ROW()-2,COUNTA('Form Responses 1'!$1:$1)-4),,TRUE,"Form Responses 1")))</f>
        <v>Halaman [Taman ]</v>
      </c>
      <c r="G115" s="67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Halaman</v>
      </c>
      <c r="I115" s="84" t="str">
        <f ca="1" t="shared" si="2"/>
        <v>CLEANING SERVICE</v>
      </c>
      <c r="J115" s="84" t="str">
        <f ca="1" t="array" ref="J115">IFERROR(INDEX(MASTER!B:B,MATCH(G115,MASTER!A:A,0))/100," ")</f>
        <v> </v>
      </c>
      <c r="K115" s="67">
        <f ca="1" t="shared" si="3"/>
        <v>0</v>
      </c>
      <c r="L115" s="67" t="str">
        <f ca="1" t="shared" si="4"/>
        <v>1900 - WEEK 00</v>
      </c>
      <c r="M115" s="67" t="str">
        <f ca="1" t="shared" si="5"/>
        <v>1900 - MONTH 01</v>
      </c>
      <c r="N115" s="84" t="str">
        <f ca="1" t="shared" ref="N115:O115" si="123">IFERROR(AVERAGEIF(L:L,L115,$J:$J)," ")</f>
        <v> </v>
      </c>
      <c r="O115" s="84" t="str">
        <f ca="1" t="shared" si="123"/>
        <v> </v>
      </c>
      <c r="P115" s="67" t="str">
        <f ca="1">IF(ISBLANK(A115)," ",IF(N115&gt;MASTER!$B$3/100,"SB",IF(N115&gt;MASTER!$B$4/100,"B",IF(N115&gt;MASTER!$B$5/100,"C","K"))))</f>
        <v>SB</v>
      </c>
      <c r="Q115" s="67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3">
        <f ca="1" t="shared" si="0"/>
        <v>6</v>
      </c>
      <c r="F116" s="67" t="str">
        <f ca="1">IF(ISBLANK(A116)," ",INDIRECT(ADDRESS(1,5+MOD(ROW()-2,COUNTA('Form Responses 1'!$1:$1)-4),,TRUE,"Form Responses 1")))</f>
        <v>Halaman [Halaman Utama Depan]</v>
      </c>
      <c r="G116" s="67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Halaman</v>
      </c>
      <c r="I116" s="84" t="str">
        <f ca="1" t="shared" si="2"/>
        <v>CLEANING SERVICE</v>
      </c>
      <c r="J116" s="84" t="str">
        <f ca="1" t="array" ref="J116">IFERROR(INDEX(MASTER!B:B,MATCH(G116,MASTER!A:A,0))/100," ")</f>
        <v> </v>
      </c>
      <c r="K116" s="67">
        <f ca="1" t="shared" si="3"/>
        <v>0</v>
      </c>
      <c r="L116" s="67" t="str">
        <f ca="1" t="shared" si="4"/>
        <v>1900 - WEEK 00</v>
      </c>
      <c r="M116" s="67" t="str">
        <f ca="1" t="shared" si="5"/>
        <v>1900 - MONTH 01</v>
      </c>
      <c r="N116" s="84" t="str">
        <f ca="1" t="shared" ref="N116:O116" si="124">IFERROR(AVERAGEIF(L:L,L116,$J:$J)," ")</f>
        <v> </v>
      </c>
      <c r="O116" s="84" t="str">
        <f ca="1" t="shared" si="124"/>
        <v> </v>
      </c>
      <c r="P116" s="67" t="str">
        <f ca="1">IF(ISBLANK(A116)," ",IF(N116&gt;MASTER!$B$3/100,"SB",IF(N116&gt;MASTER!$B$4/100,"B",IF(N116&gt;MASTER!$B$5/100,"C","K"))))</f>
        <v>SB</v>
      </c>
      <c r="Q116" s="67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3">
        <f ca="1" t="shared" si="0"/>
        <v>6</v>
      </c>
      <c r="F117" s="67" t="str">
        <f ca="1">IF(ISBLANK(A117)," ",INDIRECT(ADDRESS(1,5+MOD(ROW()-2,COUNTA('Form Responses 1'!$1:$1)-4),,TRUE,"Form Responses 1")))</f>
        <v>Halaman [Halaman samping dan belakang]</v>
      </c>
      <c r="G117" s="67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Halaman</v>
      </c>
      <c r="I117" s="84" t="str">
        <f ca="1" t="shared" si="2"/>
        <v>CLEANING SERVICE</v>
      </c>
      <c r="J117" s="84" t="str">
        <f ca="1" t="array" ref="J117">IFERROR(INDEX(MASTER!B:B,MATCH(G117,MASTER!A:A,0))/100," ")</f>
        <v> </v>
      </c>
      <c r="K117" s="67">
        <f ca="1" t="shared" si="3"/>
        <v>0</v>
      </c>
      <c r="L117" s="67" t="str">
        <f ca="1" t="shared" si="4"/>
        <v>1900 - WEEK 00</v>
      </c>
      <c r="M117" s="67" t="str">
        <f ca="1" t="shared" si="5"/>
        <v>1900 - MONTH 01</v>
      </c>
      <c r="N117" s="84" t="str">
        <f ca="1" t="shared" ref="N117:O117" si="125">IFERROR(AVERAGEIF(L:L,L117,$J:$J)," ")</f>
        <v> </v>
      </c>
      <c r="O117" s="84" t="str">
        <f ca="1" t="shared" si="125"/>
        <v> </v>
      </c>
      <c r="P117" s="67" t="str">
        <f ca="1">IF(ISBLANK(A117)," ",IF(N117&gt;MASTER!$B$3/100,"SB",IF(N117&gt;MASTER!$B$4/100,"B",IF(N117&gt;MASTER!$B$5/100,"C","K"))))</f>
        <v>SB</v>
      </c>
      <c r="Q117" s="67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3">
        <f ca="1" t="shared" si="0"/>
        <v>6</v>
      </c>
      <c r="F118" s="67" t="str">
        <f ca="1">IF(ISBLANK(A118)," ",INDIRECT(ADDRESS(1,5+MOD(ROW()-2,COUNTA('Form Responses 1'!$1:$1)-4),,TRUE,"Form Responses 1")))</f>
        <v>Halaman [TPS]</v>
      </c>
      <c r="G118" s="67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Halaman</v>
      </c>
      <c r="I118" s="84" t="str">
        <f ca="1" t="shared" si="2"/>
        <v>CLEANING SERVICE</v>
      </c>
      <c r="J118" s="84" t="str">
        <f ca="1" t="array" ref="J118">IFERROR(INDEX(MASTER!B:B,MATCH(G118,MASTER!A:A,0))/100," ")</f>
        <v> </v>
      </c>
      <c r="K118" s="67">
        <f ca="1" t="shared" si="3"/>
        <v>0</v>
      </c>
      <c r="L118" s="67" t="str">
        <f ca="1" t="shared" si="4"/>
        <v>1900 - WEEK 00</v>
      </c>
      <c r="M118" s="67" t="str">
        <f ca="1" t="shared" si="5"/>
        <v>1900 - MONTH 01</v>
      </c>
      <c r="N118" s="84" t="str">
        <f ca="1" t="shared" ref="N118:O118" si="126">IFERROR(AVERAGEIF(L:L,L118,$J:$J)," ")</f>
        <v> </v>
      </c>
      <c r="O118" s="84" t="str">
        <f ca="1" t="shared" si="126"/>
        <v> </v>
      </c>
      <c r="P118" s="67" t="str">
        <f ca="1">IF(ISBLANK(A118)," ",IF(N118&gt;MASTER!$B$3/100,"SB",IF(N118&gt;MASTER!$B$4/100,"B",IF(N118&gt;MASTER!$B$5/100,"C","K"))))</f>
        <v>SB</v>
      </c>
      <c r="Q118" s="67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3">
        <f ca="1" t="shared" si="0"/>
        <v>6</v>
      </c>
      <c r="F119" s="67" t="str">
        <f ca="1">IF(ISBLANK(A119)," ",INDIRECT(ADDRESS(1,5+MOD(ROW()-2,COUNTA('Form Responses 1'!$1:$1)-4),,TRUE,"Form Responses 1")))</f>
        <v>Security [Security Functions]</v>
      </c>
      <c r="G119" s="67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Security</v>
      </c>
      <c r="I119" s="84" t="str">
        <f ca="1" t="shared" si="2"/>
        <v>SECURITY SERVICE</v>
      </c>
      <c r="J119" s="84" t="str">
        <f ca="1" t="array" ref="J119">IFERROR(INDEX(MASTER!B:B,MATCH(G119,MASTER!A:A,0))/100," ")</f>
        <v> </v>
      </c>
      <c r="K119" s="67">
        <f ca="1" t="shared" si="3"/>
        <v>0</v>
      </c>
      <c r="L119" s="67" t="str">
        <f ca="1" t="shared" si="4"/>
        <v>1900 - WEEK 00</v>
      </c>
      <c r="M119" s="67" t="str">
        <f ca="1" t="shared" si="5"/>
        <v>1900 - MONTH 01</v>
      </c>
      <c r="N119" s="84" t="str">
        <f ca="1" t="shared" ref="N119:O119" si="127">IFERROR(AVERAGEIF(L:L,L119,$J:$J)," ")</f>
        <v> </v>
      </c>
      <c r="O119" s="84" t="str">
        <f ca="1" t="shared" si="127"/>
        <v> </v>
      </c>
      <c r="P119" s="67" t="str">
        <f ca="1">IF(ISBLANK(A119)," ",IF(N119&gt;MASTER!$B$3/100,"SB",IF(N119&gt;MASTER!$B$4/100,"B",IF(N119&gt;MASTER!$B$5/100,"C","K"))))</f>
        <v>SB</v>
      </c>
      <c r="Q119" s="67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3">
        <f ca="1" t="shared" si="0"/>
        <v>6</v>
      </c>
      <c r="F120" s="67" t="str">
        <f ca="1">IF(ISBLANK(A120)," ",INDIRECT(ADDRESS(1,5+MOD(ROW()-2,COUNTA('Form Responses 1'!$1:$1)-4),,TRUE,"Form Responses 1")))</f>
        <v>Driver [Driving Safety (EX BATAN SLEMAN - POLTEK)]</v>
      </c>
      <c r="G120" s="67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Driver</v>
      </c>
      <c r="I120" s="84" t="str">
        <f ca="1" t="shared" si="2"/>
        <v>LABOR SERVICE</v>
      </c>
      <c r="J120" s="84" t="str">
        <f ca="1" t="array" ref="J120">IFERROR(INDEX(MASTER!B:B,MATCH(G120,MASTER!A:A,0))/100," ")</f>
        <v> </v>
      </c>
      <c r="K120" s="67">
        <f ca="1" t="shared" si="3"/>
        <v>0</v>
      </c>
      <c r="L120" s="67" t="str">
        <f ca="1" t="shared" si="4"/>
        <v>1900 - WEEK 00</v>
      </c>
      <c r="M120" s="67" t="str">
        <f ca="1" t="shared" si="5"/>
        <v>1900 - MONTH 01</v>
      </c>
      <c r="N120" s="84" t="str">
        <f ca="1" t="shared" ref="N120:O120" si="128">IFERROR(AVERAGEIF(L:L,L120,$J:$J)," ")</f>
        <v> </v>
      </c>
      <c r="O120" s="84" t="str">
        <f ca="1" t="shared" si="128"/>
        <v> </v>
      </c>
      <c r="P120" s="67" t="str">
        <f ca="1">IF(ISBLANK(A120)," ",IF(N120&gt;MASTER!$B$3/100,"SB",IF(N120&gt;MASTER!$B$4/100,"B",IF(N120&gt;MASTER!$B$5/100,"C","K"))))</f>
        <v>SB</v>
      </c>
      <c r="Q120" s="67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3">
        <f ca="1" t="shared" si="0"/>
        <v>6</v>
      </c>
      <c r="F121" s="67" t="str">
        <f ca="1">IF(ISBLANK(A121)," ",INDIRECT(ADDRESS(1,5+MOD(ROW()-2,COUNTA('Form Responses 1'!$1:$1)-4),,TRUE,"Form Responses 1")))</f>
        <v>Driver [Attendance (EX BATAN SLEMAN - POLTEK)]</v>
      </c>
      <c r="G121" s="67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Driver</v>
      </c>
      <c r="I121" s="84" t="str">
        <f ca="1" t="shared" si="2"/>
        <v>LABOR SERVICE</v>
      </c>
      <c r="J121" s="84" t="str">
        <f ca="1" t="array" ref="J121">IFERROR(INDEX(MASTER!B:B,MATCH(G121,MASTER!A:A,0))/100," ")</f>
        <v> </v>
      </c>
      <c r="K121" s="67">
        <f ca="1" t="shared" si="3"/>
        <v>0</v>
      </c>
      <c r="L121" s="67" t="str">
        <f ca="1" t="shared" si="4"/>
        <v>1900 - WEEK 00</v>
      </c>
      <c r="M121" s="67" t="str">
        <f ca="1" t="shared" si="5"/>
        <v>1900 - MONTH 01</v>
      </c>
      <c r="N121" s="84" t="str">
        <f ca="1" t="shared" ref="N121:O121" si="129">IFERROR(AVERAGEIF(L:L,L121,$J:$J)," ")</f>
        <v> </v>
      </c>
      <c r="O121" s="84" t="str">
        <f ca="1" t="shared" si="129"/>
        <v> </v>
      </c>
      <c r="P121" s="67" t="str">
        <f ca="1">IF(ISBLANK(A121)," ",IF(N121&gt;MASTER!$B$3/100,"SB",IF(N121&gt;MASTER!$B$4/100,"B",IF(N121&gt;MASTER!$B$5/100,"C","K"))))</f>
        <v>SB</v>
      </c>
      <c r="Q121" s="67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3">
        <f ca="1" t="shared" si="0"/>
        <v>6</v>
      </c>
      <c r="F122" s="67" t="str">
        <f ca="1">IF(ISBLANK(A122)," ",INDIRECT(ADDRESS(1,5+MOD(ROW()-2,COUNTA('Form Responses 1'!$1:$1)-4),,TRUE,"Form Responses 1")))</f>
        <v>Lantai 1 [Ruang Tamu]</v>
      </c>
      <c r="G122" s="67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Lantai 1</v>
      </c>
      <c r="I122" s="84" t="str">
        <f ca="1" t="shared" si="2"/>
        <v>CLEANING SERVICE</v>
      </c>
      <c r="J122" s="84" t="str">
        <f ca="1" t="array" ref="J122">IFERROR(INDEX(MASTER!B:B,MATCH(G122,MASTER!A:A,0))/100," ")</f>
        <v> </v>
      </c>
      <c r="K122" s="67">
        <f ca="1" t="shared" si="3"/>
        <v>0</v>
      </c>
      <c r="L122" s="67" t="str">
        <f ca="1" t="shared" si="4"/>
        <v>1900 - WEEK 00</v>
      </c>
      <c r="M122" s="67" t="str">
        <f ca="1" t="shared" si="5"/>
        <v>1900 - MONTH 01</v>
      </c>
      <c r="N122" s="84" t="str">
        <f ca="1" t="shared" ref="N122:O122" si="130">IFERROR(AVERAGEIF(L:L,L122,$J:$J)," ")</f>
        <v> </v>
      </c>
      <c r="O122" s="84" t="str">
        <f ca="1" t="shared" si="130"/>
        <v> </v>
      </c>
      <c r="P122" s="67" t="str">
        <f ca="1">IF(ISBLANK(A122)," ",IF(N122&gt;MASTER!$B$3/100,"SB",IF(N122&gt;MASTER!$B$4/100,"B",IF(N122&gt;MASTER!$B$5/100,"C","K"))))</f>
        <v>SB</v>
      </c>
      <c r="Q122" s="67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3">
        <f ca="1" t="shared" si="0"/>
        <v>6</v>
      </c>
      <c r="F123" s="67" t="str">
        <f ca="1">IF(ISBLANK(A123)," ",INDIRECT(ADDRESS(1,5+MOD(ROW()-2,COUNTA('Form Responses 1'!$1:$1)-4),,TRUE,"Form Responses 1")))</f>
        <v>Lantai 1 [Pantry ]</v>
      </c>
      <c r="G123" s="67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Lantai 1</v>
      </c>
      <c r="I123" s="84" t="str">
        <f ca="1" t="shared" si="2"/>
        <v>CLEANING SERVICE</v>
      </c>
      <c r="J123" s="84" t="str">
        <f ca="1" t="array" ref="J123">IFERROR(INDEX(MASTER!B:B,MATCH(G123,MASTER!A:A,0))/100," ")</f>
        <v> </v>
      </c>
      <c r="K123" s="67">
        <f ca="1" t="shared" si="3"/>
        <v>0</v>
      </c>
      <c r="L123" s="67" t="str">
        <f ca="1" t="shared" si="4"/>
        <v>1900 - WEEK 00</v>
      </c>
      <c r="M123" s="67" t="str">
        <f ca="1" t="shared" si="5"/>
        <v>1900 - MONTH 01</v>
      </c>
      <c r="N123" s="84" t="str">
        <f ca="1" t="shared" ref="N123:O123" si="131">IFERROR(AVERAGEIF(L:L,L123,$J:$J)," ")</f>
        <v> </v>
      </c>
      <c r="O123" s="84" t="str">
        <f ca="1" t="shared" si="131"/>
        <v> </v>
      </c>
      <c r="P123" s="67" t="str">
        <f ca="1">IF(ISBLANK(A123)," ",IF(N123&gt;MASTER!$B$3/100,"SB",IF(N123&gt;MASTER!$B$4/100,"B",IF(N123&gt;MASTER!$B$5/100,"C","K"))))</f>
        <v>SB</v>
      </c>
      <c r="Q123" s="67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3">
        <f ca="1" t="shared" si="0"/>
        <v>6</v>
      </c>
      <c r="F124" s="67" t="str">
        <f ca="1">IF(ISBLANK(A124)," ",INDIRECT(ADDRESS(1,5+MOD(ROW()-2,COUNTA('Form Responses 1'!$1:$1)-4),,TRUE,"Form Responses 1")))</f>
        <v>Lantai 1 [Kamar Depan]</v>
      </c>
      <c r="G124" s="67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Lantai 1</v>
      </c>
      <c r="I124" s="84" t="str">
        <f ca="1" t="shared" si="2"/>
        <v>CLEANING SERVICE</v>
      </c>
      <c r="J124" s="84" t="str">
        <f ca="1" t="array" ref="J124">IFERROR(INDEX(MASTER!B:B,MATCH(G124,MASTER!A:A,0))/100," ")</f>
        <v> </v>
      </c>
      <c r="K124" s="67">
        <f ca="1" t="shared" si="3"/>
        <v>0</v>
      </c>
      <c r="L124" s="67" t="str">
        <f ca="1" t="shared" si="4"/>
        <v>1900 - WEEK 00</v>
      </c>
      <c r="M124" s="67" t="str">
        <f ca="1" t="shared" si="5"/>
        <v>1900 - MONTH 01</v>
      </c>
      <c r="N124" s="84" t="str">
        <f ca="1" t="shared" ref="N124:O124" si="132">IFERROR(AVERAGEIF(L:L,L124,$J:$J)," ")</f>
        <v> </v>
      </c>
      <c r="O124" s="84" t="str">
        <f ca="1" t="shared" si="132"/>
        <v> </v>
      </c>
      <c r="P124" s="67" t="str">
        <f ca="1">IF(ISBLANK(A124)," ",IF(N124&gt;MASTER!$B$3/100,"SB",IF(N124&gt;MASTER!$B$4/100,"B",IF(N124&gt;MASTER!$B$5/100,"C","K"))))</f>
        <v>SB</v>
      </c>
      <c r="Q124" s="67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3">
        <f ca="1" t="shared" si="0"/>
        <v>6</v>
      </c>
      <c r="F125" s="67" t="str">
        <f ca="1">IF(ISBLANK(A125)," ",INDIRECT(ADDRESS(1,5+MOD(ROW()-2,COUNTA('Form Responses 1'!$1:$1)-4),,TRUE,"Form Responses 1")))</f>
        <v>Lantai 1 [Kamar Belakang]</v>
      </c>
      <c r="G125" s="67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Lantai 1</v>
      </c>
      <c r="I125" s="84" t="str">
        <f ca="1" t="shared" si="2"/>
        <v>CLEANING SERVICE</v>
      </c>
      <c r="J125" s="84" t="str">
        <f ca="1" t="array" ref="J125">IFERROR(INDEX(MASTER!B:B,MATCH(G125,MASTER!A:A,0))/100," ")</f>
        <v> </v>
      </c>
      <c r="K125" s="67">
        <f ca="1" t="shared" si="3"/>
        <v>0</v>
      </c>
      <c r="L125" s="67" t="str">
        <f ca="1" t="shared" si="4"/>
        <v>1900 - WEEK 00</v>
      </c>
      <c r="M125" s="67" t="str">
        <f ca="1" t="shared" si="5"/>
        <v>1900 - MONTH 01</v>
      </c>
      <c r="N125" s="84" t="str">
        <f ca="1" t="shared" ref="N125:O125" si="133">IFERROR(AVERAGEIF(L:L,L125,$J:$J)," ")</f>
        <v> </v>
      </c>
      <c r="O125" s="84" t="str">
        <f ca="1" t="shared" si="133"/>
        <v> </v>
      </c>
      <c r="P125" s="67" t="str">
        <f ca="1">IF(ISBLANK(A125)," ",IF(N125&gt;MASTER!$B$3/100,"SB",IF(N125&gt;MASTER!$B$4/100,"B",IF(N125&gt;MASTER!$B$5/100,"C","K"))))</f>
        <v>SB</v>
      </c>
      <c r="Q125" s="67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3">
        <f ca="1" t="shared" si="0"/>
        <v>6</v>
      </c>
      <c r="F126" s="67" t="str">
        <f ca="1">IF(ISBLANK(A126)," ",INDIRECT(ADDRESS(1,5+MOD(ROW()-2,COUNTA('Form Responses 1'!$1:$1)-4),,TRUE,"Form Responses 1")))</f>
        <v>Lantai 1 [Toilet Belakang]</v>
      </c>
      <c r="G126" s="67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Lantai 1</v>
      </c>
      <c r="I126" s="84" t="str">
        <f ca="1" t="shared" si="2"/>
        <v>CLEANING SERVICE</v>
      </c>
      <c r="J126" s="84" t="str">
        <f ca="1" t="array" ref="J126">IFERROR(INDEX(MASTER!B:B,MATCH(G126,MASTER!A:A,0))/100," ")</f>
        <v> </v>
      </c>
      <c r="K126" s="67">
        <f ca="1" t="shared" si="3"/>
        <v>0</v>
      </c>
      <c r="L126" s="67" t="str">
        <f ca="1" t="shared" si="4"/>
        <v>1900 - WEEK 00</v>
      </c>
      <c r="M126" s="67" t="str">
        <f ca="1" t="shared" si="5"/>
        <v>1900 - MONTH 01</v>
      </c>
      <c r="N126" s="84" t="str">
        <f ca="1" t="shared" ref="N126:O126" si="134">IFERROR(AVERAGEIF(L:L,L126,$J:$J)," ")</f>
        <v> </v>
      </c>
      <c r="O126" s="84" t="str">
        <f ca="1" t="shared" si="134"/>
        <v> </v>
      </c>
      <c r="P126" s="67" t="str">
        <f ca="1">IF(ISBLANK(A126)," ",IF(N126&gt;MASTER!$B$3/100,"SB",IF(N126&gt;MASTER!$B$4/100,"B",IF(N126&gt;MASTER!$B$5/100,"C","K"))))</f>
        <v>SB</v>
      </c>
      <c r="Q126" s="67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3">
        <f ca="1" t="shared" si="0"/>
        <v>6</v>
      </c>
      <c r="F127" s="67" t="str">
        <f ca="1">IF(ISBLANK(A127)," ",INDIRECT(ADDRESS(1,5+MOD(ROW()-2,COUNTA('Form Responses 1'!$1:$1)-4),,TRUE,"Form Responses 1")))</f>
        <v>Lantai 1 [Toilet Pria / Wanita]</v>
      </c>
      <c r="G127" s="67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Lantai 1</v>
      </c>
      <c r="I127" s="84" t="str">
        <f ca="1" t="shared" si="2"/>
        <v>CLEANING SERVICE</v>
      </c>
      <c r="J127" s="84" t="str">
        <f ca="1" t="array" ref="J127">IFERROR(INDEX(MASTER!B:B,MATCH(G127,MASTER!A:A,0))/100," ")</f>
        <v> </v>
      </c>
      <c r="K127" s="67">
        <f ca="1" t="shared" si="3"/>
        <v>0</v>
      </c>
      <c r="L127" s="67" t="str">
        <f ca="1" t="shared" si="4"/>
        <v>1900 - WEEK 00</v>
      </c>
      <c r="M127" s="67" t="str">
        <f ca="1" t="shared" si="5"/>
        <v>1900 - MONTH 01</v>
      </c>
      <c r="N127" s="84" t="str">
        <f ca="1" t="shared" ref="N127:O127" si="135">IFERROR(AVERAGEIF(L:L,L127,$J:$J)," ")</f>
        <v> </v>
      </c>
      <c r="O127" s="84" t="str">
        <f ca="1" t="shared" si="135"/>
        <v> </v>
      </c>
      <c r="P127" s="67" t="str">
        <f ca="1">IF(ISBLANK(A127)," ",IF(N127&gt;MASTER!$B$3/100,"SB",IF(N127&gt;MASTER!$B$4/100,"B",IF(N127&gt;MASTER!$B$5/100,"C","K"))))</f>
        <v>SB</v>
      </c>
      <c r="Q127" s="67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3">
        <f ca="1" t="shared" si="0"/>
        <v>6</v>
      </c>
      <c r="F128" s="67" t="str">
        <f ca="1">IF(ISBLANK(A128)," ",INDIRECT(ADDRESS(1,5+MOD(ROW()-2,COUNTA('Form Responses 1'!$1:$1)-4),,TRUE,"Form Responses 1")))</f>
        <v>Halaman [Taman ]</v>
      </c>
      <c r="G128" s="67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Halaman</v>
      </c>
      <c r="I128" s="84" t="str">
        <f ca="1" t="shared" si="2"/>
        <v>CLEANING SERVICE</v>
      </c>
      <c r="J128" s="84" t="str">
        <f ca="1" t="array" ref="J128">IFERROR(INDEX(MASTER!B:B,MATCH(G128,MASTER!A:A,0))/100," ")</f>
        <v> </v>
      </c>
      <c r="K128" s="67">
        <f ca="1" t="shared" si="3"/>
        <v>0</v>
      </c>
      <c r="L128" s="67" t="str">
        <f ca="1" t="shared" si="4"/>
        <v>1900 - WEEK 00</v>
      </c>
      <c r="M128" s="67" t="str">
        <f ca="1" t="shared" si="5"/>
        <v>1900 - MONTH 01</v>
      </c>
      <c r="N128" s="84" t="str">
        <f ca="1" t="shared" ref="N128:O128" si="136">IFERROR(AVERAGEIF(L:L,L128,$J:$J)," ")</f>
        <v> </v>
      </c>
      <c r="O128" s="84" t="str">
        <f ca="1" t="shared" si="136"/>
        <v> </v>
      </c>
      <c r="P128" s="67" t="str">
        <f ca="1">IF(ISBLANK(A128)," ",IF(N128&gt;MASTER!$B$3/100,"SB",IF(N128&gt;MASTER!$B$4/100,"B",IF(N128&gt;MASTER!$B$5/100,"C","K"))))</f>
        <v>SB</v>
      </c>
      <c r="Q128" s="67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3">
        <f ca="1" t="shared" si="0"/>
        <v>6</v>
      </c>
      <c r="F129" s="67" t="str">
        <f ca="1">IF(ISBLANK(A129)," ",INDIRECT(ADDRESS(1,5+MOD(ROW()-2,COUNTA('Form Responses 1'!$1:$1)-4),,TRUE,"Form Responses 1")))</f>
        <v>Halaman [Halaman Utama Depan]</v>
      </c>
      <c r="G129" s="67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Halaman</v>
      </c>
      <c r="I129" s="84" t="str">
        <f ca="1" t="shared" si="2"/>
        <v>CLEANING SERVICE</v>
      </c>
      <c r="J129" s="84" t="str">
        <f ca="1" t="array" ref="J129">IFERROR(INDEX(MASTER!B:B,MATCH(G129,MASTER!A:A,0))/100," ")</f>
        <v> </v>
      </c>
      <c r="K129" s="67">
        <f ca="1" t="shared" si="3"/>
        <v>0</v>
      </c>
      <c r="L129" s="67" t="str">
        <f ca="1" t="shared" si="4"/>
        <v>1900 - WEEK 00</v>
      </c>
      <c r="M129" s="67" t="str">
        <f ca="1" t="shared" si="5"/>
        <v>1900 - MONTH 01</v>
      </c>
      <c r="N129" s="84" t="str">
        <f ca="1" t="shared" ref="N129:O129" si="137">IFERROR(AVERAGEIF(L:L,L129,$J:$J)," ")</f>
        <v> </v>
      </c>
      <c r="O129" s="84" t="str">
        <f ca="1" t="shared" si="137"/>
        <v> </v>
      </c>
      <c r="P129" s="67" t="str">
        <f ca="1">IF(ISBLANK(A129)," ",IF(N129&gt;MASTER!$B$3/100,"SB",IF(N129&gt;MASTER!$B$4/100,"B",IF(N129&gt;MASTER!$B$5/100,"C","K"))))</f>
        <v>SB</v>
      </c>
      <c r="Q129" s="67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3">
        <f ca="1" t="shared" si="0"/>
        <v>6</v>
      </c>
      <c r="F130" s="67" t="str">
        <f ca="1">IF(ISBLANK(A130)," ",INDIRECT(ADDRESS(1,5+MOD(ROW()-2,COUNTA('Form Responses 1'!$1:$1)-4),,TRUE,"Form Responses 1")))</f>
        <v>Halaman [Halaman samping dan belakang]</v>
      </c>
      <c r="G130" s="67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Halaman</v>
      </c>
      <c r="I130" s="84" t="str">
        <f ca="1" t="shared" si="2"/>
        <v>CLEANING SERVICE</v>
      </c>
      <c r="J130" s="84" t="str">
        <f ca="1" t="array" ref="J130">IFERROR(INDEX(MASTER!B:B,MATCH(G130,MASTER!A:A,0))/100," ")</f>
        <v> </v>
      </c>
      <c r="K130" s="67">
        <f ca="1" t="shared" si="3"/>
        <v>0</v>
      </c>
      <c r="L130" s="67" t="str">
        <f ca="1" t="shared" si="4"/>
        <v>1900 - WEEK 00</v>
      </c>
      <c r="M130" s="67" t="str">
        <f ca="1" t="shared" si="5"/>
        <v>1900 - MONTH 01</v>
      </c>
      <c r="N130" s="84" t="str">
        <f ca="1" t="shared" ref="N130:O130" si="138">IFERROR(AVERAGEIF(L:L,L130,$J:$J)," ")</f>
        <v> </v>
      </c>
      <c r="O130" s="84" t="str">
        <f ca="1" t="shared" si="138"/>
        <v> </v>
      </c>
      <c r="P130" s="67" t="str">
        <f ca="1">IF(ISBLANK(A130)," ",IF(N130&gt;MASTER!$B$3/100,"SB",IF(N130&gt;MASTER!$B$4/100,"B",IF(N130&gt;MASTER!$B$5/100,"C","K"))))</f>
        <v>SB</v>
      </c>
      <c r="Q130" s="67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3">
        <f ca="1" t="shared" si="0"/>
        <v>6</v>
      </c>
      <c r="F131" s="67" t="str">
        <f ca="1">IF(ISBLANK(A131)," ",INDIRECT(ADDRESS(1,5+MOD(ROW()-2,COUNTA('Form Responses 1'!$1:$1)-4),,TRUE,"Form Responses 1")))</f>
        <v>Halaman [TPS]</v>
      </c>
      <c r="G131" s="67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Halaman</v>
      </c>
      <c r="I131" s="84" t="str">
        <f ca="1" t="shared" si="2"/>
        <v>CLEANING SERVICE</v>
      </c>
      <c r="J131" s="84" t="str">
        <f ca="1" t="array" ref="J131">IFERROR(INDEX(MASTER!B:B,MATCH(G131,MASTER!A:A,0))/100," ")</f>
        <v> </v>
      </c>
      <c r="K131" s="67">
        <f ca="1" t="shared" si="3"/>
        <v>0</v>
      </c>
      <c r="L131" s="67" t="str">
        <f ca="1" t="shared" si="4"/>
        <v>1900 - WEEK 00</v>
      </c>
      <c r="M131" s="67" t="str">
        <f ca="1" t="shared" si="5"/>
        <v>1900 - MONTH 01</v>
      </c>
      <c r="N131" s="84" t="str">
        <f ca="1" t="shared" ref="N131:O131" si="139">IFERROR(AVERAGEIF(L:L,L131,$J:$J)," ")</f>
        <v> </v>
      </c>
      <c r="O131" s="84" t="str">
        <f ca="1" t="shared" si="139"/>
        <v> </v>
      </c>
      <c r="P131" s="67" t="str">
        <f ca="1">IF(ISBLANK(A131)," ",IF(N131&gt;MASTER!$B$3/100,"SB",IF(N131&gt;MASTER!$B$4/100,"B",IF(N131&gt;MASTER!$B$5/100,"C","K"))))</f>
        <v>SB</v>
      </c>
      <c r="Q131" s="67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3">
        <f ca="1" t="shared" si="0"/>
        <v>6</v>
      </c>
      <c r="F132" s="67" t="str">
        <f ca="1">IF(ISBLANK(A132)," ",INDIRECT(ADDRESS(1,5+MOD(ROW()-2,COUNTA('Form Responses 1'!$1:$1)-4),,TRUE,"Form Responses 1")))</f>
        <v>Security [Security Functions]</v>
      </c>
      <c r="G132" s="67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Security</v>
      </c>
      <c r="I132" s="84" t="str">
        <f ca="1" t="shared" si="2"/>
        <v>SECURITY SERVICE</v>
      </c>
      <c r="J132" s="84" t="str">
        <f ca="1" t="array" ref="J132">IFERROR(INDEX(MASTER!B:B,MATCH(G132,MASTER!A:A,0))/100," ")</f>
        <v> </v>
      </c>
      <c r="K132" s="67">
        <f ca="1" t="shared" si="3"/>
        <v>0</v>
      </c>
      <c r="L132" s="67" t="str">
        <f ca="1" t="shared" si="4"/>
        <v>1900 - WEEK 00</v>
      </c>
      <c r="M132" s="67" t="str">
        <f ca="1" t="shared" si="5"/>
        <v>1900 - MONTH 01</v>
      </c>
      <c r="N132" s="84" t="str">
        <f ca="1" t="shared" ref="N132:O132" si="140">IFERROR(AVERAGEIF(L:L,L132,$J:$J)," ")</f>
        <v> </v>
      </c>
      <c r="O132" s="84" t="str">
        <f ca="1" t="shared" si="140"/>
        <v> </v>
      </c>
      <c r="P132" s="67" t="str">
        <f ca="1">IF(ISBLANK(A132)," ",IF(N132&gt;MASTER!$B$3/100,"SB",IF(N132&gt;MASTER!$B$4/100,"B",IF(N132&gt;MASTER!$B$5/100,"C","K"))))</f>
        <v>SB</v>
      </c>
      <c r="Q132" s="67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3">
        <f ca="1" t="shared" si="0"/>
        <v>6</v>
      </c>
      <c r="F133" s="67" t="str">
        <f ca="1">IF(ISBLANK(A133)," ",INDIRECT(ADDRESS(1,5+MOD(ROW()-2,COUNTA('Form Responses 1'!$1:$1)-4),,TRUE,"Form Responses 1")))</f>
        <v>Driver [Driving Safety (EX BATAN SLEMAN - POLTEK)]</v>
      </c>
      <c r="G133" s="67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Driver</v>
      </c>
      <c r="I133" s="84" t="str">
        <f ca="1" t="shared" si="2"/>
        <v>LABOR SERVICE</v>
      </c>
      <c r="J133" s="84" t="str">
        <f ca="1" t="array" ref="J133">IFERROR(INDEX(MASTER!B:B,MATCH(G133,MASTER!A:A,0))/100," ")</f>
        <v> </v>
      </c>
      <c r="K133" s="67">
        <f ca="1" t="shared" si="3"/>
        <v>0</v>
      </c>
      <c r="L133" s="67" t="str">
        <f ca="1" t="shared" si="4"/>
        <v>1900 - WEEK 00</v>
      </c>
      <c r="M133" s="67" t="str">
        <f ca="1" t="shared" si="5"/>
        <v>1900 - MONTH 01</v>
      </c>
      <c r="N133" s="84" t="str">
        <f ca="1" t="shared" ref="N133:O133" si="141">IFERROR(AVERAGEIF(L:L,L133,$J:$J)," ")</f>
        <v> </v>
      </c>
      <c r="O133" s="84" t="str">
        <f ca="1" t="shared" si="141"/>
        <v> </v>
      </c>
      <c r="P133" s="67" t="str">
        <f ca="1">IF(ISBLANK(A133)," ",IF(N133&gt;MASTER!$B$3/100,"SB",IF(N133&gt;MASTER!$B$4/100,"B",IF(N133&gt;MASTER!$B$5/100,"C","K"))))</f>
        <v>SB</v>
      </c>
      <c r="Q133" s="67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3">
        <f ca="1" t="shared" si="0"/>
        <v>6</v>
      </c>
      <c r="F134" s="67" t="str">
        <f ca="1">IF(ISBLANK(A134)," ",INDIRECT(ADDRESS(1,5+MOD(ROW()-2,COUNTA('Form Responses 1'!$1:$1)-4),,TRUE,"Form Responses 1")))</f>
        <v>Driver [Attendance (EX BATAN SLEMAN - POLTEK)]</v>
      </c>
      <c r="G134" s="67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Driver</v>
      </c>
      <c r="I134" s="84" t="str">
        <f ca="1" t="shared" si="2"/>
        <v>LABOR SERVICE</v>
      </c>
      <c r="J134" s="84" t="str">
        <f ca="1" t="array" ref="J134">IFERROR(INDEX(MASTER!B:B,MATCH(G134,MASTER!A:A,0))/100," ")</f>
        <v> </v>
      </c>
      <c r="K134" s="67">
        <f ca="1" t="shared" si="3"/>
        <v>0</v>
      </c>
      <c r="L134" s="67" t="str">
        <f ca="1" t="shared" si="4"/>
        <v>1900 - WEEK 00</v>
      </c>
      <c r="M134" s="67" t="str">
        <f ca="1" t="shared" si="5"/>
        <v>1900 - MONTH 01</v>
      </c>
      <c r="N134" s="84" t="str">
        <f ca="1" t="shared" ref="N134:O134" si="142">IFERROR(AVERAGEIF(L:L,L134,$J:$J)," ")</f>
        <v> </v>
      </c>
      <c r="O134" s="84" t="str">
        <f ca="1" t="shared" si="142"/>
        <v> </v>
      </c>
      <c r="P134" s="67" t="str">
        <f ca="1">IF(ISBLANK(A134)," ",IF(N134&gt;MASTER!$B$3/100,"SB",IF(N134&gt;MASTER!$B$4/100,"B",IF(N134&gt;MASTER!$B$5/100,"C","K"))))</f>
        <v>SB</v>
      </c>
      <c r="Q134" s="67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3">
        <f ca="1" t="shared" si="0"/>
        <v>6</v>
      </c>
      <c r="F135" s="67" t="str">
        <f ca="1">IF(ISBLANK(A135)," ",INDIRECT(ADDRESS(1,5+MOD(ROW()-2,COUNTA('Form Responses 1'!$1:$1)-4),,TRUE,"Form Responses 1")))</f>
        <v>Lantai 1 [Ruang Tamu]</v>
      </c>
      <c r="G135" s="67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Lantai 1</v>
      </c>
      <c r="I135" s="84" t="str">
        <f ca="1" t="shared" si="2"/>
        <v>CLEANING SERVICE</v>
      </c>
      <c r="J135" s="84" t="str">
        <f ca="1" t="array" ref="J135">IFERROR(INDEX(MASTER!B:B,MATCH(G135,MASTER!A:A,0))/100," ")</f>
        <v> </v>
      </c>
      <c r="K135" s="67">
        <f ca="1" t="shared" si="3"/>
        <v>0</v>
      </c>
      <c r="L135" s="67" t="str">
        <f ca="1" t="shared" si="4"/>
        <v>1900 - WEEK 00</v>
      </c>
      <c r="M135" s="67" t="str">
        <f ca="1" t="shared" si="5"/>
        <v>1900 - MONTH 01</v>
      </c>
      <c r="N135" s="84" t="str">
        <f ca="1" t="shared" ref="N135:O135" si="143">IFERROR(AVERAGEIF(L:L,L135,$J:$J)," ")</f>
        <v> </v>
      </c>
      <c r="O135" s="84" t="str">
        <f ca="1" t="shared" si="143"/>
        <v> </v>
      </c>
      <c r="P135" s="67" t="str">
        <f ca="1">IF(ISBLANK(A135)," ",IF(N135&gt;MASTER!$B$3/100,"SB",IF(N135&gt;MASTER!$B$4/100,"B",IF(N135&gt;MASTER!$B$5/100,"C","K"))))</f>
        <v>SB</v>
      </c>
      <c r="Q135" s="67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3">
        <f ca="1" t="shared" si="0"/>
        <v>6</v>
      </c>
      <c r="F136" s="67" t="str">
        <f ca="1">IF(ISBLANK(A136)," ",INDIRECT(ADDRESS(1,5+MOD(ROW()-2,COUNTA('Form Responses 1'!$1:$1)-4),,TRUE,"Form Responses 1")))</f>
        <v>Lantai 1 [Pantry ]</v>
      </c>
      <c r="G136" s="67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Lantai 1</v>
      </c>
      <c r="I136" s="84" t="str">
        <f ca="1" t="shared" si="2"/>
        <v>CLEANING SERVICE</v>
      </c>
      <c r="J136" s="84" t="str">
        <f ca="1" t="array" ref="J136">IFERROR(INDEX(MASTER!B:B,MATCH(G136,MASTER!A:A,0))/100," ")</f>
        <v> </v>
      </c>
      <c r="K136" s="67">
        <f ca="1" t="shared" si="3"/>
        <v>0</v>
      </c>
      <c r="L136" s="67" t="str">
        <f ca="1" t="shared" si="4"/>
        <v>1900 - WEEK 00</v>
      </c>
      <c r="M136" s="67" t="str">
        <f ca="1" t="shared" si="5"/>
        <v>1900 - MONTH 01</v>
      </c>
      <c r="N136" s="84" t="str">
        <f ca="1" t="shared" ref="N136:O136" si="144">IFERROR(AVERAGEIF(L:L,L136,$J:$J)," ")</f>
        <v> </v>
      </c>
      <c r="O136" s="84" t="str">
        <f ca="1" t="shared" si="144"/>
        <v> </v>
      </c>
      <c r="P136" s="67" t="str">
        <f ca="1">IF(ISBLANK(A136)," ",IF(N136&gt;MASTER!$B$3/100,"SB",IF(N136&gt;MASTER!$B$4/100,"B",IF(N136&gt;MASTER!$B$5/100,"C","K"))))</f>
        <v>SB</v>
      </c>
      <c r="Q136" s="67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3">
        <f ca="1" t="shared" si="0"/>
        <v>6</v>
      </c>
      <c r="F137" s="67" t="str">
        <f ca="1">IF(ISBLANK(A137)," ",INDIRECT(ADDRESS(1,5+MOD(ROW()-2,COUNTA('Form Responses 1'!$1:$1)-4),,TRUE,"Form Responses 1")))</f>
        <v>Lantai 1 [Kamar Depan]</v>
      </c>
      <c r="G137" s="67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Lantai 1</v>
      </c>
      <c r="I137" s="84" t="str">
        <f ca="1" t="shared" si="2"/>
        <v>CLEANING SERVICE</v>
      </c>
      <c r="J137" s="84" t="str">
        <f ca="1" t="array" ref="J137">IFERROR(INDEX(MASTER!B:B,MATCH(G137,MASTER!A:A,0))/100," ")</f>
        <v> </v>
      </c>
      <c r="K137" s="67">
        <f ca="1" t="shared" si="3"/>
        <v>0</v>
      </c>
      <c r="L137" s="67" t="str">
        <f ca="1" t="shared" si="4"/>
        <v>1900 - WEEK 00</v>
      </c>
      <c r="M137" s="67" t="str">
        <f ca="1" t="shared" si="5"/>
        <v>1900 - MONTH 01</v>
      </c>
      <c r="N137" s="84" t="str">
        <f ca="1" t="shared" ref="N137:O137" si="145">IFERROR(AVERAGEIF(L:L,L137,$J:$J)," ")</f>
        <v> </v>
      </c>
      <c r="O137" s="84" t="str">
        <f ca="1" t="shared" si="145"/>
        <v> </v>
      </c>
      <c r="P137" s="67" t="str">
        <f ca="1">IF(ISBLANK(A137)," ",IF(N137&gt;MASTER!$B$3/100,"SB",IF(N137&gt;MASTER!$B$4/100,"B",IF(N137&gt;MASTER!$B$5/100,"C","K"))))</f>
        <v>SB</v>
      </c>
      <c r="Q137" s="67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3">
        <f ca="1" t="shared" si="0"/>
        <v>6</v>
      </c>
      <c r="F138" s="67" t="str">
        <f ca="1">IF(ISBLANK(A138)," ",INDIRECT(ADDRESS(1,5+MOD(ROW()-2,COUNTA('Form Responses 1'!$1:$1)-4),,TRUE,"Form Responses 1")))</f>
        <v>Lantai 1 [Kamar Belakang]</v>
      </c>
      <c r="G138" s="67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Lantai 1</v>
      </c>
      <c r="I138" s="84" t="str">
        <f ca="1" t="shared" si="2"/>
        <v>CLEANING SERVICE</v>
      </c>
      <c r="J138" s="84" t="str">
        <f ca="1" t="array" ref="J138">IFERROR(INDEX(MASTER!B:B,MATCH(G138,MASTER!A:A,0))/100," ")</f>
        <v> </v>
      </c>
      <c r="K138" s="67">
        <f ca="1" t="shared" si="3"/>
        <v>0</v>
      </c>
      <c r="L138" s="67" t="str">
        <f ca="1" t="shared" si="4"/>
        <v>1900 - WEEK 00</v>
      </c>
      <c r="M138" s="67" t="str">
        <f ca="1" t="shared" si="5"/>
        <v>1900 - MONTH 01</v>
      </c>
      <c r="N138" s="84" t="str">
        <f ca="1" t="shared" ref="N138:O138" si="146">IFERROR(AVERAGEIF(L:L,L138,$J:$J)," ")</f>
        <v> </v>
      </c>
      <c r="O138" s="84" t="str">
        <f ca="1" t="shared" si="146"/>
        <v> </v>
      </c>
      <c r="P138" s="67" t="str">
        <f ca="1">IF(ISBLANK(A138)," ",IF(N138&gt;MASTER!$B$3/100,"SB",IF(N138&gt;MASTER!$B$4/100,"B",IF(N138&gt;MASTER!$B$5/100,"C","K"))))</f>
        <v>SB</v>
      </c>
      <c r="Q138" s="67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3">
        <f ca="1" t="shared" si="0"/>
        <v>6</v>
      </c>
      <c r="F139" s="67" t="str">
        <f ca="1">IF(ISBLANK(A139)," ",INDIRECT(ADDRESS(1,5+MOD(ROW()-2,COUNTA('Form Responses 1'!$1:$1)-4),,TRUE,"Form Responses 1")))</f>
        <v>Lantai 1 [Toilet Belakang]</v>
      </c>
      <c r="G139" s="67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Lantai 1</v>
      </c>
      <c r="I139" s="84" t="str">
        <f ca="1" t="shared" si="2"/>
        <v>CLEANING SERVICE</v>
      </c>
      <c r="J139" s="84" t="str">
        <f ca="1" t="array" ref="J139">IFERROR(INDEX(MASTER!B:B,MATCH(G139,MASTER!A:A,0))/100," ")</f>
        <v> </v>
      </c>
      <c r="K139" s="67">
        <f ca="1" t="shared" si="3"/>
        <v>0</v>
      </c>
      <c r="L139" s="67" t="str">
        <f ca="1" t="shared" si="4"/>
        <v>1900 - WEEK 00</v>
      </c>
      <c r="M139" s="67" t="str">
        <f ca="1" t="shared" si="5"/>
        <v>1900 - MONTH 01</v>
      </c>
      <c r="N139" s="84" t="str">
        <f ca="1" t="shared" ref="N139:O139" si="147">IFERROR(AVERAGEIF(L:L,L139,$J:$J)," ")</f>
        <v> </v>
      </c>
      <c r="O139" s="84" t="str">
        <f ca="1" t="shared" si="147"/>
        <v> </v>
      </c>
      <c r="P139" s="67" t="str">
        <f ca="1">IF(ISBLANK(A139)," ",IF(N139&gt;MASTER!$B$3/100,"SB",IF(N139&gt;MASTER!$B$4/100,"B",IF(N139&gt;MASTER!$B$5/100,"C","K"))))</f>
        <v>SB</v>
      </c>
      <c r="Q139" s="67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3">
        <f ca="1" t="shared" si="0"/>
        <v>6</v>
      </c>
      <c r="F140" s="67" t="str">
        <f ca="1">IF(ISBLANK(A140)," ",INDIRECT(ADDRESS(1,5+MOD(ROW()-2,COUNTA('Form Responses 1'!$1:$1)-4),,TRUE,"Form Responses 1")))</f>
        <v>Lantai 1 [Toilet Pria / Wanita]</v>
      </c>
      <c r="G140" s="67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Lantai 1</v>
      </c>
      <c r="I140" s="84" t="str">
        <f ca="1" t="shared" si="2"/>
        <v>CLEANING SERVICE</v>
      </c>
      <c r="J140" s="84" t="str">
        <f ca="1" t="array" ref="J140">IFERROR(INDEX(MASTER!B:B,MATCH(G140,MASTER!A:A,0))/100," ")</f>
        <v> </v>
      </c>
      <c r="K140" s="67">
        <f ca="1" t="shared" si="3"/>
        <v>0</v>
      </c>
      <c r="L140" s="67" t="str">
        <f ca="1" t="shared" si="4"/>
        <v>1900 - WEEK 00</v>
      </c>
      <c r="M140" s="67" t="str">
        <f ca="1" t="shared" si="5"/>
        <v>1900 - MONTH 01</v>
      </c>
      <c r="N140" s="84" t="str">
        <f ca="1" t="shared" ref="N140:O140" si="148">IFERROR(AVERAGEIF(L:L,L140,$J:$J)," ")</f>
        <v> </v>
      </c>
      <c r="O140" s="84" t="str">
        <f ca="1" t="shared" si="148"/>
        <v> </v>
      </c>
      <c r="P140" s="67" t="str">
        <f ca="1">IF(ISBLANK(A140)," ",IF(N140&gt;MASTER!$B$3/100,"SB",IF(N140&gt;MASTER!$B$4/100,"B",IF(N140&gt;MASTER!$B$5/100,"C","K"))))</f>
        <v>SB</v>
      </c>
      <c r="Q140" s="67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3">
        <f ca="1" t="shared" si="0"/>
        <v>6</v>
      </c>
      <c r="F141" s="67" t="str">
        <f ca="1">IF(ISBLANK(A141)," ",INDIRECT(ADDRESS(1,5+MOD(ROW()-2,COUNTA('Form Responses 1'!$1:$1)-4),,TRUE,"Form Responses 1")))</f>
        <v>Halaman [Taman ]</v>
      </c>
      <c r="G141" s="67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Halaman</v>
      </c>
      <c r="I141" s="84" t="str">
        <f ca="1" t="shared" si="2"/>
        <v>CLEANING SERVICE</v>
      </c>
      <c r="J141" s="84" t="str">
        <f ca="1" t="array" ref="J141">IFERROR(INDEX(MASTER!B:B,MATCH(G141,MASTER!A:A,0))/100," ")</f>
        <v> </v>
      </c>
      <c r="K141" s="67">
        <f ca="1" t="shared" si="3"/>
        <v>0</v>
      </c>
      <c r="L141" s="67" t="str">
        <f ca="1" t="shared" si="4"/>
        <v>1900 - WEEK 00</v>
      </c>
      <c r="M141" s="67" t="str">
        <f ca="1" t="shared" si="5"/>
        <v>1900 - MONTH 01</v>
      </c>
      <c r="N141" s="84" t="str">
        <f ca="1" t="shared" ref="N141:O141" si="149">IFERROR(AVERAGEIF(L:L,L141,$J:$J)," ")</f>
        <v> </v>
      </c>
      <c r="O141" s="84" t="str">
        <f ca="1" t="shared" si="149"/>
        <v> </v>
      </c>
      <c r="P141" s="67" t="str">
        <f ca="1">IF(ISBLANK(A141)," ",IF(N141&gt;MASTER!$B$3/100,"SB",IF(N141&gt;MASTER!$B$4/100,"B",IF(N141&gt;MASTER!$B$5/100,"C","K"))))</f>
        <v>SB</v>
      </c>
      <c r="Q141" s="67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3">
        <f ca="1" t="shared" si="0"/>
        <v>6</v>
      </c>
      <c r="F142" s="67" t="str">
        <f ca="1">IF(ISBLANK(A142)," ",INDIRECT(ADDRESS(1,5+MOD(ROW()-2,COUNTA('Form Responses 1'!$1:$1)-4),,TRUE,"Form Responses 1")))</f>
        <v>Halaman [Halaman Utama Depan]</v>
      </c>
      <c r="G142" s="67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Halaman</v>
      </c>
      <c r="I142" s="84" t="str">
        <f ca="1" t="shared" si="2"/>
        <v>CLEANING SERVICE</v>
      </c>
      <c r="J142" s="84" t="str">
        <f ca="1" t="array" ref="J142">IFERROR(INDEX(MASTER!B:B,MATCH(G142,MASTER!A:A,0))/100," ")</f>
        <v> </v>
      </c>
      <c r="K142" s="67">
        <f ca="1" t="shared" si="3"/>
        <v>0</v>
      </c>
      <c r="L142" s="67" t="str">
        <f ca="1" t="shared" si="4"/>
        <v>1900 - WEEK 00</v>
      </c>
      <c r="M142" s="67" t="str">
        <f ca="1" t="shared" si="5"/>
        <v>1900 - MONTH 01</v>
      </c>
      <c r="N142" s="84" t="str">
        <f ca="1" t="shared" ref="N142:O142" si="150">IFERROR(AVERAGEIF(L:L,L142,$J:$J)," ")</f>
        <v> </v>
      </c>
      <c r="O142" s="84" t="str">
        <f ca="1" t="shared" si="150"/>
        <v> 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3">
        <f ca="1" t="shared" si="0"/>
        <v>6</v>
      </c>
      <c r="F143" s="67" t="str">
        <f ca="1">IF(ISBLANK(A143)," ",INDIRECT(ADDRESS(1,5+MOD(ROW()-2,COUNTA('Form Responses 1'!$1:$1)-4),,TRUE,"Form Responses 1")))</f>
        <v>Halaman [Halaman samping dan belakang]</v>
      </c>
      <c r="G143" s="67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Halaman</v>
      </c>
      <c r="I143" s="84" t="str">
        <f ca="1" t="shared" si="2"/>
        <v>CLEANING SERVICE</v>
      </c>
      <c r="J143" s="84" t="str">
        <f ca="1" t="array" ref="J143">IFERROR(INDEX(MASTER!B:B,MATCH(G143,MASTER!A:A,0))/100," ")</f>
        <v> </v>
      </c>
      <c r="K143" s="67">
        <f ca="1" t="shared" si="3"/>
        <v>0</v>
      </c>
      <c r="L143" s="67" t="str">
        <f ca="1" t="shared" si="4"/>
        <v>1900 - WEEK 00</v>
      </c>
      <c r="M143" s="67" t="str">
        <f ca="1" t="shared" si="5"/>
        <v>1900 - MONTH 01</v>
      </c>
      <c r="N143" s="84" t="str">
        <f ca="1" t="shared" ref="N143:O143" si="151">IFERROR(AVERAGEIF(L:L,L143,$J:$J)," ")</f>
        <v> </v>
      </c>
      <c r="O143" s="84" t="str">
        <f ca="1" t="shared" si="151"/>
        <v> 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3">
        <f ca="1" t="shared" si="0"/>
        <v>6</v>
      </c>
      <c r="F144" s="67" t="str">
        <f ca="1">IF(ISBLANK(A144)," ",INDIRECT(ADDRESS(1,5+MOD(ROW()-2,COUNTA('Form Responses 1'!$1:$1)-4),,TRUE,"Form Responses 1")))</f>
        <v>Halaman [TPS]</v>
      </c>
      <c r="G144" s="67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Halaman</v>
      </c>
      <c r="I144" s="84" t="str">
        <f ca="1" t="shared" si="2"/>
        <v>CLEANING SERVICE</v>
      </c>
      <c r="J144" s="84" t="str">
        <f ca="1" t="array" ref="J144">IFERROR(INDEX(MASTER!B:B,MATCH(G144,MASTER!A:A,0))/100," ")</f>
        <v> </v>
      </c>
      <c r="K144" s="67">
        <f ca="1" t="shared" si="3"/>
        <v>0</v>
      </c>
      <c r="L144" s="67" t="str">
        <f ca="1" t="shared" si="4"/>
        <v>1900 - WEEK 00</v>
      </c>
      <c r="M144" s="67" t="str">
        <f ca="1" t="shared" si="5"/>
        <v>1900 - MONTH 01</v>
      </c>
      <c r="N144" s="84" t="str">
        <f ca="1" t="shared" ref="N144:O144" si="152">IFERROR(AVERAGEIF(L:L,L144,$J:$J)," ")</f>
        <v> </v>
      </c>
      <c r="O144" s="84" t="str">
        <f ca="1" t="shared" si="152"/>
        <v> 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3">
        <f ca="1" t="shared" si="0"/>
        <v>6</v>
      </c>
      <c r="F145" s="67" t="str">
        <f ca="1">IF(ISBLANK(A145)," ",INDIRECT(ADDRESS(1,5+MOD(ROW()-2,COUNTA('Form Responses 1'!$1:$1)-4),,TRUE,"Form Responses 1")))</f>
        <v>Security [Security Functions]</v>
      </c>
      <c r="G145" s="67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Security</v>
      </c>
      <c r="I145" s="84" t="str">
        <f ca="1" t="shared" si="2"/>
        <v>SECURITY SERVICE</v>
      </c>
      <c r="J145" s="84" t="str">
        <f ca="1" t="array" ref="J145">IFERROR(INDEX(MASTER!B:B,MATCH(G145,MASTER!A:A,0))/100," ")</f>
        <v> </v>
      </c>
      <c r="K145" s="67">
        <f ca="1" t="shared" si="3"/>
        <v>0</v>
      </c>
      <c r="L145" s="67" t="str">
        <f ca="1" t="shared" si="4"/>
        <v>1900 - WEEK 00</v>
      </c>
      <c r="M145" s="67" t="str">
        <f ca="1" t="shared" si="5"/>
        <v>1900 - MONTH 01</v>
      </c>
      <c r="N145" s="84" t="str">
        <f ca="1" t="shared" ref="N145:O145" si="153">IFERROR(AVERAGEIF(L:L,L145,$J:$J)," ")</f>
        <v> </v>
      </c>
      <c r="O145" s="84" t="str">
        <f ca="1" t="shared" si="153"/>
        <v> 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Driver [Driving Safety (EX BATAN SLEMAN - POLTEK)]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Driver</v>
      </c>
      <c r="I146" s="84" t="str">
        <f ca="1" t="shared" si="2"/>
        <v>LABOR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Driver [Attendance (EX BATAN SLEMAN - POLTEK)]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Driver</v>
      </c>
      <c r="I147" s="84" t="str">
        <f ca="1" t="shared" si="2"/>
        <v>LABOR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Lantai 1 [Ruang Tamu]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Lantai 1</v>
      </c>
      <c r="I148" s="84" t="str">
        <f ca="1" t="shared" si="2"/>
        <v>CLEANING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Lantai 1 [Pantry 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Lantai 1</v>
      </c>
      <c r="I149" s="84" t="str">
        <f ca="1" t="shared" si="2"/>
        <v>CLEANING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Lantai 1 [Kamar Depan]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Lantai 1</v>
      </c>
      <c r="I150" s="84" t="str">
        <f ca="1" t="shared" si="2"/>
        <v>CLEANING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Lantai 1 [Kamar Belakang]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Lantai 1</v>
      </c>
      <c r="I151" s="84" t="str">
        <f ca="1" t="shared" si="2"/>
        <v>CLEANING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Lantai 1 [Toilet Belakang]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Lantai 1</v>
      </c>
      <c r="I152" s="84" t="str">
        <f ca="1" t="shared" si="2"/>
        <v>CLEANING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Lantai 1 [Toilet Pria / Wanita]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Lantai 1</v>
      </c>
      <c r="I153" s="84" t="str">
        <f ca="1" t="shared" si="2"/>
        <v>CLEANING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Halaman [Taman 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Halaman</v>
      </c>
      <c r="I154" s="84" t="str">
        <f ca="1" t="shared" si="2"/>
        <v>CLEANING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Halaman [Halaman Utama Depan]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Halaman</v>
      </c>
      <c r="I155" s="84" t="str">
        <f ca="1" t="shared" si="2"/>
        <v>CLEANING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Halaman [Halaman samping dan belakang]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Halaman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Halaman [TPS]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Halaman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Security [Security Functions]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Security</v>
      </c>
      <c r="I158" s="84" t="str">
        <f ca="1" t="shared" si="2"/>
        <v>SECURITY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Driver [Driving Safety (EX BATAN SLEMAN - POLTEK)]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Driver</v>
      </c>
      <c r="I159" s="84" t="str">
        <f ca="1" t="shared" si="2"/>
        <v>LABOR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Driver [Attendance (EX BATAN SLEMAN - POLTEK)]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Driver</v>
      </c>
      <c r="I160" s="84" t="str">
        <f ca="1" t="shared" si="2"/>
        <v>LABOR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Lantai 1 [Ruang Tamu]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Lantai 1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Lantai 1 [Pantry 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Lantai 1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Lantai 1 [Kamar Depan]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Lantai 1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Lantai 1 [Kamar Belakang]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Lantai 1</v>
      </c>
      <c r="I164" s="84" t="str">
        <f ca="1" t="shared" si="2"/>
        <v>CLEANING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Lantai 1 [Toilet Belakang]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Lantai 1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Lantai 1 [Toilet Pria / Wanita]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Lantai 1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Halaman [Taman 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Halaman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Halaman [Halaman Utama Depan]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Halaman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Halaman [Halaman samping dan belakang]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Halaman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Halaman [TPS]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Halaman</v>
      </c>
      <c r="I170" s="84" t="str">
        <f ca="1" t="shared" si="2"/>
        <v>CLEANING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Security [Security Functions]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Security</v>
      </c>
      <c r="I171" s="84" t="str">
        <f ca="1" t="shared" si="2"/>
        <v>SECURITY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Driver [Driving Safety (EX BATAN SLEMAN - POLTEK)]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Driver</v>
      </c>
      <c r="I172" s="84" t="str">
        <f ca="1" t="shared" si="2"/>
        <v>LABOR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Driver [Attendance (EX BATAN SLEMAN - POLTEK)]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Driver</v>
      </c>
      <c r="I173" s="84" t="str">
        <f ca="1" t="shared" si="2"/>
        <v>LABOR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Lantai 1 [Ruang Tamu]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Lantai 1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Lantai 1 [Pantry 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Lantai 1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Lantai 1 [Kamar Depan]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Lantai 1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Lantai 1 [Kamar Belakang]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Lantai 1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Lantai 1 [Toilet Belakang]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Lantai 1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Lantai 1 [Toilet Pria / Wanita]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Lantai 1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Halaman [Taman 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Halaman [Halaman Utama Depan]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Halaman [Halaman samping dan belakang]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Halaman</v>
      </c>
      <c r="I182" s="84" t="str">
        <f ca="1" t="shared" si="2"/>
        <v>CLEANING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Halaman [TPS]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Halaman</v>
      </c>
      <c r="I183" s="84" t="str">
        <f ca="1" t="shared" si="2"/>
        <v>CLEANING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Security [Security Functions]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Security</v>
      </c>
      <c r="I184" s="84" t="str">
        <f ca="1" t="shared" si="2"/>
        <v>SECURITY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Driver [Driving Safety (EX BATAN SLEMAN - POLTEK)]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Driver</v>
      </c>
      <c r="I185" s="84" t="str">
        <f ca="1" t="shared" si="2"/>
        <v>LABOR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Driver [Attendance (EX BATAN SLEMAN - POLTEK)]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Driver</v>
      </c>
      <c r="I186" s="84" t="str">
        <f ca="1" t="shared" si="2"/>
        <v>LABOR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Lantai 1 [Ruang Tamu]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Lantai 1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Lantai 1 [Pantry 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Lantai 1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Lantai 1 [Kamar Depan]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Lantai 1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Lantai 1 [Kamar Belakang]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Lantai 1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Lantai 1 [Toilet Belakang]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Lantai 1</v>
      </c>
      <c r="I191" s="84" t="str">
        <f ca="1" t="shared" si="2"/>
        <v>CLEANING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Lantai 1 [Toilet Pria / Wanita]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Lantai 1</v>
      </c>
      <c r="I192" s="84" t="str">
        <f ca="1" t="shared" si="2"/>
        <v>CLEANING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Halaman [Taman 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Halaman</v>
      </c>
      <c r="I193" s="84" t="str">
        <f ca="1" t="shared" si="2"/>
        <v>CLEANING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Halaman [Halaman Utama Depan]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Halaman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Halaman [Halaman samping dan belakang]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Halaman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Halaman [TPS]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Halaman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Security [Security Functions]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Security</v>
      </c>
      <c r="I197" s="84" t="str">
        <f ca="1" t="shared" si="2"/>
        <v>SECURITY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Driver [Driving Safety (EX BATAN SLEMAN - POLTEK)]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Driver</v>
      </c>
      <c r="I198" s="84" t="str">
        <f ca="1" t="shared" si="2"/>
        <v>LABOR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Driver [Attendance (EX BATAN SLEMAN - POLTEK)]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Driver</v>
      </c>
      <c r="I199" s="84" t="str">
        <f ca="1" t="shared" si="2"/>
        <v>LABOR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Lantai 1 [Ruang Tamu]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Lantai 1</v>
      </c>
      <c r="I200" s="84" t="str">
        <f ca="1" t="shared" si="2"/>
        <v>CLEANING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Lantai 1 [Pantry 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Lantai 1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Lantai 1 [Kamar Depan]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Lantai 1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Lantai 1 [Kamar Belakang]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Lantai 1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Lantai 1 [Toilet Belakang]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Lantai 1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Lantai 1 [Toilet Pria / Wanita]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Lantai 1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Halaman [Taman 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Halaman [Halaman Utama Depan]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Halaman [Halaman samping dan belakang]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Halaman [TPS]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"/>
        <v>CLEANING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Security [Security Functions]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Security</v>
      </c>
      <c r="I210" s="84" t="str">
        <f ca="1" t="shared" si="2"/>
        <v>SECURITY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Driver [Driving Safety (EX BATAN SLEMAN - POLTEK)]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Driver</v>
      </c>
      <c r="I211" s="84" t="str">
        <f ca="1" t="shared" si="2"/>
        <v>LABOR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Driver [Attendance (EX BATAN SLEMAN - POLTEK)]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Driver</v>
      </c>
      <c r="I212" s="84" t="str">
        <f ca="1" t="shared" si="2"/>
        <v>LABOR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Lantai 1 [Ruang Tamu]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Lantai 1</v>
      </c>
      <c r="I213" s="84" t="str">
        <f ca="1" t="shared" si="2"/>
        <v>CLEANING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Lantai 1 [Pantry 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Lantai 1</v>
      </c>
      <c r="I214" s="84" t="str">
        <f ca="1" t="shared" si="2"/>
        <v>CLEANING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Lantai 1 [Kamar Depan]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Lantai 1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Lantai 1 [Kamar Belakang]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Lantai 1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Lantai 1 [Toilet Belakang]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Lantai 1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Lantai 1 [Toilet Pria / Wanita]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Lantai 1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Halaman [Taman 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Halaman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Halaman [Halaman Utama Depan]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Halaman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Halaman [Halaman samping dan belakang]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Halaman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Halaman [TPS]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Halaman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Security [Security Functions]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Security</v>
      </c>
      <c r="I223" s="84" t="str">
        <f ca="1" t="shared" si="2"/>
        <v>SECURITY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Driver [Driving Safety (EX BATAN SLEMAN - POLTEK)]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Driver</v>
      </c>
      <c r="I224" s="84" t="str">
        <f ca="1" t="shared" si="2"/>
        <v>LABOR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Driver [Attendance (EX BATAN SLEMAN - POLTEK)]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Driver</v>
      </c>
      <c r="I225" s="84" t="str">
        <f ca="1" t="shared" si="2"/>
        <v>LABOR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Lantai 1 [Ruang Tamu]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Lantai 1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Lantai 1 [Pantry 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Lantai 1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Lantai 1 [Kamar Depan]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Lantai 1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Lantai 1 [Kamar Belakang]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Lantai 1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Lantai 1 [Toilet Belakang]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Lantai 1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Lantai 1 [Toilet Pria / Wanita]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Lantai 1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Halaman [Taman 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Halaman [Halaman Utama Depan]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Halaman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Halaman [Halaman samping dan belakang]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Halaman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Halaman [TPS]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Halaman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Security [Security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"/>
        <v>SECURITY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Driver [Driving Safety (EX BATAN SLEMAN - POLTEK)]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Driver</v>
      </c>
      <c r="I237" s="84" t="str">
        <f ca="1" t="shared" si="2"/>
        <v>LABOR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Driver [Attendance (EX BATAN SLEMAN - POLTEK)]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Driver</v>
      </c>
      <c r="I238" s="84" t="str">
        <f ca="1" t="shared" si="2"/>
        <v>LABOR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Lantai 1 [Ruang Tamu]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Lantai 1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Lantai 1 [Pantry 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Lantai 1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Lantai 1 [Kamar Depan]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Lantai 1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Lantai 1 [Kamar Belakang]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Lantai 1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Lantai 1 [Toilet Belakang]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Lantai 1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Lantai 1 [Toilet Pria / Wanita]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Lantai 1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Halaman [Taman 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Halaman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Halaman [Halaman Utama Depan]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Halaman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Halaman [Halaman samping dan belakang]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Halaman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Halaman [TPS]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Halaman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Security [Security Functions]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Security</v>
      </c>
      <c r="I249" s="84" t="str">
        <f ca="1" t="shared" si="2"/>
        <v>SECURITY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Driver [Driving Safety (EX BATAN SLEMAN - POLTEK)]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Driver</v>
      </c>
      <c r="I250" s="84" t="str">
        <f ca="1" t="shared" si="2"/>
        <v>LABOR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Driver [Attendance (EX BATAN SLEMAN - POLTEK)]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Driver</v>
      </c>
      <c r="I251" s="84" t="str">
        <f ca="1" t="shared" si="2"/>
        <v>LABOR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Lantai 1 [Ruang Tamu]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Lantai 1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Lantai 1 [Pantry 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Lantai 1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Lantai 1 [Kamar Depan]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Lantai 1</v>
      </c>
      <c r="I254" s="84" t="str">
        <f ca="1" t="shared" si="2"/>
        <v>CLEANING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Lantai 1 [Kamar Belakang]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Lantai 1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Lantai 1 [Toilet Belakang]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Lantai 1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Lantai 1 [Toilet Pria / Wanita]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Lantai 1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Halaman [Taman 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Halaman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Halaman [Halaman Utama Depan]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Halaman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Halaman [Halaman samping dan belakang]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Halaman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Halaman [TPS]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Security [Security Functions]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Security</v>
      </c>
      <c r="I262" s="84" t="str">
        <f ca="1" t="shared" si="2"/>
        <v>SECURITY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Driver [Driving Safety (EX BATAN SLEMAN - POLTEK)]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Driver</v>
      </c>
      <c r="I263" s="84" t="str">
        <f ca="1" t="shared" si="2"/>
        <v>LABOR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Driver [Attendance (EX BATAN SLEMAN - POLTEK)]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Driver</v>
      </c>
      <c r="I264" s="84" t="str">
        <f ca="1" t="shared" si="2"/>
        <v>LABOR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Lantai 1 [Ruang Tamu]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Lantai 1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Lantai 1 [Pantry 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Lantai 1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Lantai 1 [Kamar Depan]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Lantai 1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Lantai 1 [Kamar Belakang]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Lantai 1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Lantai 1 [Toilet Belakang]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Lantai 1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Lantai 1 [Toilet Pria / Wanita]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Lantai 1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Halaman [Taman 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Halaman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Halaman [Halaman Utama Depan]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Halaman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Halaman [Halaman samping dan belakang]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Halaman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Halaman [TPS]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Halaman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Security [Security Functions]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Security</v>
      </c>
      <c r="I275" s="84" t="str">
        <f ca="1" t="shared" si="2"/>
        <v>SECURITY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Driver [Driving Safety (EX BATAN SLEMAN - POLTEK)]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Driver</v>
      </c>
      <c r="I276" s="84" t="str">
        <f ca="1" t="shared" si="2"/>
        <v>LABOR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Driver [Attendance (EX BATAN SLEMAN - POLTEK)]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Driver</v>
      </c>
      <c r="I277" s="84" t="str">
        <f ca="1" t="shared" si="2"/>
        <v>LABOR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Lantai 1 [Ruang Tamu]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Lantai 1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Lantai 1 [Pantry 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Lantai 1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Lantai 1 [Kamar Depan]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Lantai 1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Lantai 1 [Kamar Belakang]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Lantai 1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Lantai 1 [Toilet Belakang]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Lantai 1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Lantai 1 [Toilet Pria / Wanita]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Lantai 1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Halaman [Taman 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Halaman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Halaman [Halaman Utama Depan]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Halaman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Halaman [Halaman samping dan belakang]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Halaman [TPS]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Security [Security Functions]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Security</v>
      </c>
      <c r="I288" s="84" t="str">
        <f ca="1" t="shared" si="2"/>
        <v>SECURITY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Driver [Driving Safety (EX BATAN SLEMAN - POLTEK)]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Driver</v>
      </c>
      <c r="I289" s="84" t="str">
        <f ca="1" t="shared" si="2"/>
        <v>LABOR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Driver [Attendance (EX BATAN SLEMAN - POLTEK)]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Driver</v>
      </c>
      <c r="I290" s="84" t="str">
        <f ca="1" t="shared" si="2"/>
        <v>LABOR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Lantai 1 [Ruang Tamu]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Lantai 1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Lantai 1 [Pantry 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Lantai 1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Lantai 1 [Kamar Depan]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Lantai 1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Lantai 1 [Kamar Belakang]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Lantai 1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Lantai 1 [Toilet Belakang]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Lantai 1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Lantai 1 [Toilet Pria / Wanita]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Lantai 1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Halaman [Taman 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Halaman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Halaman [Halaman Utama Depan]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Halaman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Halaman [Halaman samping dan belakang]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Halaman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Halaman [TPS]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Halaman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Security [Security Functions]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Security</v>
      </c>
      <c r="I301" s="84" t="str">
        <f ca="1" t="shared" si="2"/>
        <v>SECURITY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Driver [Driving Safety (EX BATAN SLEMAN - POLTEK)]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Driver</v>
      </c>
      <c r="I302" s="84" t="str">
        <f ca="1" t="shared" si="2"/>
        <v>LABOR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Driver [Attendance (EX BATAN SLEMAN - POLTEK)]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Driver</v>
      </c>
      <c r="I303" s="84" t="str">
        <f ca="1" t="shared" si="2"/>
        <v>LABOR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Lantai 1 [Ruang Tamu]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Lantai 1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Lantai 1 [Pantry 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Lantai 1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Lantai 1 [Kamar Depan]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Lantai 1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Lantai 1 [Kamar Belakang]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Lantai 1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Lantai 1 [Toilet Belakang]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Lantai 1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Lantai 1 [Toilet Pria / Wanita]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Lantai 1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Halaman [Taman 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Halaman [Halaman Utama Depan]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Halaman [Halaman samping dan belakang]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Halaman [TPS]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Security [Security Functions]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Security</v>
      </c>
      <c r="I314" s="84" t="str">
        <f ca="1" t="shared" si="2"/>
        <v>SECURITY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Driver [Driving Safety (EX BATAN SLEMAN - POLTEK)]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Driver</v>
      </c>
      <c r="I315" s="84" t="str">
        <f ca="1" t="shared" si="2"/>
        <v>LABOR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Driver [Attendance (EX BATAN SLEMAN - POLTEK)]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Driver</v>
      </c>
      <c r="I316" s="84" t="str">
        <f ca="1" t="shared" si="2"/>
        <v>LABOR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Lantai 1 [Ruang Tamu]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Lantai 1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Lantai 1 [Pantry 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Lantai 1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Lantai 1 [Kamar Depan]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Lantai 1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Lantai 1 [Kamar Belakang]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Lantai 1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Lantai 1 [Toilet Belakang]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Lantai 1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Lantai 1 [Toilet Pria / Wanita]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Lantai 1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Halaman [Taman 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Halaman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Halaman [Halaman Utama Depan]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Halaman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Halaman [Halaman samping dan belakang]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Halaman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Halaman [TPS]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Halaman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Security [Security Functions]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Security</v>
      </c>
      <c r="I327" s="84" t="str">
        <f ca="1" t="shared" si="2"/>
        <v>SECURITY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Driver [Driving Safety (EX BATAN SLEMAN - POLTEK)]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Driver</v>
      </c>
      <c r="I328" s="84" t="str">
        <f ca="1" t="shared" si="2"/>
        <v>LABOR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Driver [Attendance (EX BATAN SLEMAN - POLTEK)]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Driver</v>
      </c>
      <c r="I329" s="84" t="str">
        <f ca="1" t="shared" si="2"/>
        <v>LABOR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Lantai 1 [Ruang Tamu]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Lantai 1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Lantai 1 [Pantry 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Lantai 1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Lantai 1 [Kamar Depan]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Lantai 1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Lantai 1 [Kamar Belakang]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Lantai 1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Lantai 1 [Toilet Belakang]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Lantai 1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Lantai 1 [Toilet Pria / Wanita]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Lantai 1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Halaman [Taman 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Halaman [Halaman Utama Depan]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Halaman [Halaman samping dan belakang]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Halaman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Halaman [TPS]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Halaman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Security [Security Functions]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Security</v>
      </c>
      <c r="I340" s="84" t="str">
        <f ca="1" t="shared" si="2"/>
        <v>SECURITY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Driver [Driving Safety (EX BATAN SLEMAN - POLTEK)]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Driver</v>
      </c>
      <c r="I341" s="84" t="str">
        <f ca="1" t="shared" si="2"/>
        <v>LABOR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Driver [Attendance (EX BATAN SLEMAN - POLTEK)]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Driver</v>
      </c>
      <c r="I342" s="84" t="str">
        <f ca="1" t="shared" si="2"/>
        <v>LABOR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Lantai 1 [Ruang Tamu]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Lantai 1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Lantai 1 [Pantry 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Lantai 1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Lantai 1 [Kamar Depan]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Lantai 1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Lantai 1 [Kamar Belakang]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Lantai 1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Lantai 1 [Toilet Belakang]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Lantai 1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Lantai 1 [Toilet Pria / Wanita]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Lantai 1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Halaman [Taman 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Halaman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Halaman [Halaman Utama Depan]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Halaman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Halaman [Halaman samping dan belakang]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Halaman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Halaman [TPS]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Halaman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Security [Security Functions]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Security</v>
      </c>
      <c r="I353" s="84" t="str">
        <f ca="1" t="shared" si="2"/>
        <v>SECURITY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Driver [Driving Safety (EX BATAN SLEMAN - POLTEK)]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Driver</v>
      </c>
      <c r="I354" s="84" t="str">
        <f ca="1" t="shared" si="2"/>
        <v>LABOR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Driver [Attendance (EX BATAN SLEMAN - POLTEK)]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Driver</v>
      </c>
      <c r="I355" s="84" t="str">
        <f ca="1" t="shared" si="2"/>
        <v>LABOR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Lantai 1 [Ruang Tamu]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Lantai 1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Lantai 1 [Pantry 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Lantai 1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Lantai 1 [Kamar Depan]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Lantai 1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Lantai 1 [Kamar Belakang]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Lantai 1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Lantai 1 [Toilet Belakang]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Lantai 1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Lantai 1 [Toilet Pria / Wanita]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Lantai 1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Halaman [Taman 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Halaman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Halaman [Halaman Utama Depan]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Halaman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Halaman [Halaman samping dan belakang]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Halaman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Halaman [TPS]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Halaman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Security [Security Functions]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2"/>
        <v>SECURITY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Driver [Driving Safety (EX BATAN SLEMAN - POLTEK)]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Driver</v>
      </c>
      <c r="I367" s="84" t="str">
        <f ca="1" t="shared" si="2"/>
        <v>LABOR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Driver [Attendance (EX BATAN SLEMAN - POLTEK)]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Driver</v>
      </c>
      <c r="I368" s="84" t="str">
        <f ca="1" t="shared" si="2"/>
        <v>LABOR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Lantai 1 [Ruang Tamu]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Lantai 1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Lantai 1 [Pantry 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Lantai 1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Lantai 1 [Kamar Depan]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Lantai 1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Lantai 1 [Kamar Belakang]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Lantai 1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Lantai 1 [Toilet Belakang]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Lantai 1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Lantai 1 [Toilet Pria / Wanita]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Lantai 1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Halaman [Taman 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Halaman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Halaman [Halaman Utama Depan]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Halaman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Halaman [Halaman samping dan belakang]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Halaman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Halaman [TPS]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Halaman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Security [Security Functions]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Security</v>
      </c>
      <c r="I379" s="84" t="str">
        <f ca="1" t="shared" si="2"/>
        <v>SECURITY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Driver [Driving Safety (EX BATAN SLEMAN - POLTEK)]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Driver</v>
      </c>
      <c r="I380" s="84" t="str">
        <f ca="1" t="shared" si="2"/>
        <v>LABOR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Driver [Attendance (EX BATAN SLEMAN - POLTEK)]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Driver</v>
      </c>
      <c r="I381" s="84" t="str">
        <f ca="1" t="shared" si="2"/>
        <v>LABOR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Lantai 1 [Ruang Tamu]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Lantai 1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Lantai 1 [Pantry 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Lantai 1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Lantai 1 [Kamar Depan]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Lantai 1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Lantai 1 [Kamar Belakang]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Lantai 1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Lantai 1 [Toilet Belakang]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Lantai 1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Lantai 1 [Toilet Pria / Wanita]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Lantai 1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Halaman [Taman 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Halaman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Halaman [Halaman Utama Depan]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Halaman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Halaman [Halaman samping dan belakang]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Halaman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Halaman [TPS]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Halaman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2"/>
        <v>SECURITY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Driver [Driving Safety (EX BATAN SLEMAN - POLTEK)]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Driver</v>
      </c>
      <c r="I393" s="84" t="str">
        <f ca="1" t="shared" si="2"/>
        <v>LABOR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Driver [Attendance (EX BATAN SLEMAN - POLTEK)]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Driver</v>
      </c>
      <c r="I394" s="84" t="str">
        <f ca="1" t="shared" si="2"/>
        <v>LABOR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Lantai 1 [Ruang Tamu]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Lantai 1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Lantai 1 [Pantry 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Lantai 1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Lantai 1 [Kamar Depan]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Lantai 1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Lantai 1 [Kamar Belakang]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Lantai 1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Lantai 1 [Toilet Belakang]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Lantai 1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Lantai 1 [Toilet Pria / Wanita]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Lantai 1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Halaman [Taman 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Halaman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Halaman [Halaman Utama Depan]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Halaman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Halaman [Halaman samping dan belakang]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Halaman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Halaman [TPS]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Halaman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Security [Security Functions]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Security</v>
      </c>
      <c r="I405" s="84" t="str">
        <f ca="1" t="shared" si="2"/>
        <v>SECURITY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Driver [Driving Safety (EX BATAN SLEMAN - POLTEK)]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Driver</v>
      </c>
      <c r="I406" s="84" t="str">
        <f ca="1" t="shared" si="2"/>
        <v>LABOR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Driver [Attendance (EX BATAN SLEMAN - POLTEK)]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Driver</v>
      </c>
      <c r="I407" s="84" t="str">
        <f ca="1" t="shared" si="2"/>
        <v>LABOR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Lantai 1 [Ruang Tamu]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Lantai 1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Lantai 1 [Pantry 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Lantai 1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Lantai 1 [Kamar Depan]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Lantai 1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Lantai 1 [Kamar Belakang]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Lantai 1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Lantai 1 [Toilet Belakang]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Lantai 1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Lantai 1 [Toilet Pria / Wanita]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Lantai 1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Halaman [Taman 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Halaman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Halaman [Halaman Utama Depan]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Halaman [Halaman samping dan belakang]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Halaman [TPS]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Security [Security Functions]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2"/>
        <v>SECURITY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Driver [Driving Safety (EX BATAN SLEMAN - POLTEK)]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Driver</v>
      </c>
      <c r="I419" s="84" t="str">
        <f ca="1" t="shared" si="2"/>
        <v>LABOR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Driver [Attendance (EX BATAN SLEMAN - POLTEK)]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Driver</v>
      </c>
      <c r="I420" s="84" t="str">
        <f ca="1" t="shared" si="2"/>
        <v>LABOR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Lantai 1 [Ruang Tamu]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Lantai 1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Lantai 1 [Pantry 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Lantai 1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Lantai 1 [Kamar Depan]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Lantai 1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Lantai 1 [Kamar Belakang]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Lantai 1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Lantai 1 [Toilet Belakang]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Lantai 1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Lantai 1 [Toilet Pria / Wanita]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Lantai 1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Halaman [Taman 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Halaman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Halaman [Halaman Utama Depan]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Halaman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Halaman [Halaman samping dan belakang]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Halaman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Halaman [TPS]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Halaman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Security [Security Functions]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Security</v>
      </c>
      <c r="I431" s="84" t="str">
        <f ca="1" t="shared" si="2"/>
        <v>SECURITY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Driver [Driving Safety (EX BATAN SLEMAN - POLTEK)]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Driver</v>
      </c>
      <c r="I432" s="84" t="str">
        <f ca="1" t="shared" si="2"/>
        <v>LABOR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Driver [Attendance (EX BATAN SLEMAN - POLTEK)]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Driver</v>
      </c>
      <c r="I433" s="84" t="str">
        <f ca="1" t="shared" si="2"/>
        <v>LABOR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Lantai 1 [Ruang Tamu]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Lantai 1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Lantai 1 [Pantry 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Lantai 1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Lantai 1 [Kamar Depan]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Lantai 1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Lantai 1 [Kamar Belakang]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Lantai 1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Lantai 1 [Toilet Belakang]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Lantai 1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Lantai 1 [Toilet Pria / Wanita]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Lantai 1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Halaman [Taman 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Halaman [Halaman Utama Depan]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Halaman [Halaman samping dan belakang]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Halaman [TPS]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Halaman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Security [Security Functions]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2"/>
        <v>SECURITY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Driver [Driving Safety (EX BATAN SLEMAN - POLTEK)]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2"/>
        <v>LABOR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Driver [Attendance (EX BATAN SLEMAN - POLTEK)]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Driver</v>
      </c>
      <c r="I446" s="84" t="str">
        <f ca="1" t="shared" si="2"/>
        <v>LABOR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Lantai 1 [Ruang Tamu]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Lantai 1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Lantai 1 [Pantry 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Lantai 1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Lantai 1 [Kamar Depan]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Lantai 1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Lantai 1 [Kamar Belakang]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Lantai 1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Lantai 1 [Toilet Belakang]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Lantai 1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Lantai 1 [Toilet Pria / Wanita]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Lantai 1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Halaman [Taman 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Halaman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Halaman [Halaman Utama Depan]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Halaman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Halaman [Halaman samping dan belakang]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Halaman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Halaman [TPS]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Halaman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Security [Security Functions]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Security</v>
      </c>
      <c r="I457" s="84" t="str">
        <f ca="1" t="shared" si="2"/>
        <v>SECURITY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Driver [Driving Safety (EX BATAN SLEMAN - POLTEK)]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Driver</v>
      </c>
      <c r="I458" s="84" t="str">
        <f ca="1" t="shared" si="2"/>
        <v>LABOR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Driver [Attendance (EX BATAN SLEMAN - POLTEK)]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Driver</v>
      </c>
      <c r="I459" s="84" t="str">
        <f ca="1" t="shared" si="2"/>
        <v>LABOR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Lantai 1 [Ruang Tamu]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Lantai 1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Lantai 1 [Pantry 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Lantai 1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Lantai 1 [Kamar Depan]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Lantai 1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Lantai 1 [Kamar Belakang]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Lantai 1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Lantai 1 [Toilet Belakang]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Lantai 1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Lantai 1 [Toilet Pria / Wanita]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Lantai 1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Halaman [Taman 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Halaman [Halaman Utama Depan]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Halaman [Halaman samping dan belakang]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Halaman [TPS]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2"/>
        <v>SECURITY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Driver [Driving Safety (EX BATAN SLEMAN - POLTEK)]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Driver</v>
      </c>
      <c r="I471" s="84" t="str">
        <f ca="1" t="shared" si="2"/>
        <v>LABOR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Driver [Attendance (EX BATAN SLEMAN - POLTEK)]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Driver</v>
      </c>
      <c r="I472" s="84" t="str">
        <f ca="1" t="shared" si="2"/>
        <v>LABOR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Lantai 1 [Ruang Tamu]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Lantai 1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Lantai 1 [Pantry 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Lantai 1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Lantai 1 [Kamar Depan]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Lantai 1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Lantai 1 [Kamar Belakang]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Lantai 1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Lantai 1 [Toilet Belakang]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Lantai 1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Lantai 1 [Toilet Pria / Wanita]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Lantai 1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Halaman [Taman 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Halaman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Halaman [Halaman Utama Depan]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Halaman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Halaman [Halaman samping dan belakang]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Halaman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Halaman [TPS]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Halaman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Security [Security Functions]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Security</v>
      </c>
      <c r="I483" s="84" t="str">
        <f ca="1" t="shared" si="2"/>
        <v>SECURITY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Driver [Driving Safety (EX BATAN SLEMAN - POLTEK)]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Driver</v>
      </c>
      <c r="I484" s="84" t="str">
        <f ca="1" t="shared" si="2"/>
        <v>LABOR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Driver [Attendance (EX BATAN SLEMAN - POLTEK)]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Driver</v>
      </c>
      <c r="I485" s="84" t="str">
        <f ca="1" t="shared" si="2"/>
        <v>LABOR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Lantai 1 [Ruang Tamu]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Lantai 1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Lantai 1 [Pantry 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Lantai 1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Lantai 1 [Kamar Depan]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Lantai 1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Lantai 1 [Kamar Belakang]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Lantai 1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Lantai 1 [Toilet Belakang]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Lantai 1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Lantai 1 [Toilet Pria / Wanita]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Lantai 1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Halaman [Taman 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Halaman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Halaman [Halaman Utama Depan]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Halaman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Halaman [Halaman samping dan belakang]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Halaman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Halaman [TPS]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Halaman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Security [Security Functions]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Security</v>
      </c>
      <c r="I496" s="84" t="str">
        <f ca="1" t="shared" si="2"/>
        <v>SECURITY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Driver [Driving Safety (EX BATAN SLEMAN - POLTEK)]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Driver</v>
      </c>
      <c r="I497" s="84" t="str">
        <f ca="1" t="shared" si="2"/>
        <v>LABOR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Driver [Attendance (EX BATAN SLEMAN - POLTEK)]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Driver</v>
      </c>
      <c r="I498" s="84" t="str">
        <f ca="1" t="shared" si="2"/>
        <v>LABOR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Lantai 1 [Ruang Tamu]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Lantai 1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Lantai 1 [Pantry 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Lantai 1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Lantai 1 [Kamar Depan]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Lantai 1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Lantai 1 [Kamar Belakang]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Lantai 1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Lantai 1 [Toilet Belakang]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Lantai 1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Lantai 1 [Toilet Pria / Wanita]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Lantai 1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Halaman [Taman 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Halaman [Halaman Utama Depan]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Halaman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Halaman [Halaman samping dan belakang]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Halaman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Halaman [TPS]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Halaman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Security [Security Functions]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Security</v>
      </c>
      <c r="I509" s="84" t="str">
        <f ca="1" t="shared" si="2"/>
        <v>SECURITY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Driver [Driving Safety (EX BATAN SLEMAN - POLTEK)]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Driver</v>
      </c>
      <c r="I510" s="84" t="str">
        <f ca="1" t="shared" si="2"/>
        <v>LABOR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Driver [Attendance (EX BATAN SLEMAN - POLTEK)]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Driver</v>
      </c>
      <c r="I511" s="84" t="str">
        <f ca="1" t="shared" si="2"/>
        <v>LABOR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Lantai 1 [Ruang Tamu]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Lantai 1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Lantai 1 [Pantry 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Lantai 1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Lantai 1 [Kamar Depan]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Lantai 1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Lantai 1 [Kamar Belakang]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Lantai 1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Lantai 1 [Toilet Belakang]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Lantai 1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Lantai 1 [Toilet Pria / Wanita]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Lantai 1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Halaman [Taman 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Halaman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Halaman [Halaman Utama Depan]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Halaman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Halaman [Halaman samping dan belakang]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Halaman [TPS]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Security [Security Functions]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Security</v>
      </c>
      <c r="I522" s="84" t="str">
        <f ca="1" t="shared" si="2"/>
        <v>SECURITY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Driver [Driving Safety (EX BATAN SLEMAN - POLTEK)]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Driver</v>
      </c>
      <c r="I523" s="84" t="str">
        <f ca="1" t="shared" si="2"/>
        <v>LABOR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Driver [Attendance (EX BATAN SLEMAN - POLTEK)]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Driver</v>
      </c>
      <c r="I524" s="84" t="str">
        <f ca="1" t="shared" si="2"/>
        <v>LABOR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Lantai 1 [Ruang Tamu]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Lantai 1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Lantai 1 [Pantry 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Lantai 1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Lantai 1 [Kamar Depan]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Lantai 1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Lantai 1 [Kamar Belakang]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Lantai 1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Lantai 1 [Toilet Belakang]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Lantai 1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Lantai 1 [Toilet Pria / Wanita]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Lantai 1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Halaman [Taman 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Halaman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Halaman [Halaman Utama Depan]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Halaman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Halaman [Halaman samping dan belakang]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Halaman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Halaman [TPS]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Halaman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Security [Security Functions]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Security</v>
      </c>
      <c r="I535" s="84" t="str">
        <f ca="1" t="shared" si="2"/>
        <v>SECURITY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Driver [Driving Safety (EX BATAN SLEMAN - POLTEK)]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Driver</v>
      </c>
      <c r="I536" s="84" t="str">
        <f ca="1" t="shared" si="2"/>
        <v>LABOR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Driver [Attendance (EX BATAN SLEMAN - POLTEK)]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Driver</v>
      </c>
      <c r="I537" s="84" t="str">
        <f ca="1" t="shared" si="2"/>
        <v>LABOR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Lantai 1 [Ruang Tamu]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Lantai 1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Lantai 1 [Pantry 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Lantai 1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Lantai 1 [Kamar Depan]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Lantai 1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Lantai 1 [Kamar Belakang]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Lantai 1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Lantai 1 [Toilet Belakang]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Lantai 1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Lantai 1 [Toilet Pria / Wanita]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Lantai 1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Halaman [Taman 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Halaman [Halaman Utama Depan]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Halaman [Halaman samping dan belakang]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Halaman [TPS]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Security [Security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2"/>
        <v>SECURITY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Driver [Driving Safety (EX BATAN SLEMAN - POLTEK)]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2"/>
        <v>LABOR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Driver [Attendance (EX BATAN SLEMAN - POLTEK)]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2"/>
        <v>LABOR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Lantai 1 [Ruang Tamu]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Lantai 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Lantai 1 [Pantry 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Lantai 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Lantai 1 [Kamar Depan]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Lantai 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Lantai 1 [Kamar Belakang]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Lantai 1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Lantai 1 [Toilet Belakang]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Lantai 1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Lantai 1 [Toilet Pria / Wanita]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Lantai 1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Halaman [Taman 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Halaman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Halaman [Halaman Utama Depan]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Halaman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Halaman [Halaman samping dan belakang]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Halaman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Halaman [TPS]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Halaman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Security [Security Functions]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Security</v>
      </c>
      <c r="I561" s="84" t="str">
        <f ca="1" t="shared" si="2"/>
        <v>SECURITY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Driver [Driving Safety (EX BATAN SLEMAN - POLTEK)]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Driver</v>
      </c>
      <c r="I562" s="84" t="str">
        <f ca="1" t="shared" si="2"/>
        <v>LABOR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Driver [Attendance (EX BATAN SLEMAN - POLTEK)]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Driver</v>
      </c>
      <c r="I563" s="84" t="str">
        <f ca="1" t="shared" si="2"/>
        <v>LABOR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Lantai 1 [Ruang Tamu]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Lantai 1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Lantai 1 [Pantry 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Lantai 1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Lantai 1 [Kamar Depan]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Lantai 1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Lantai 1 [Kamar Belakang]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Lantai 1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Lantai 1 [Toilet Belakang]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Lantai 1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Lantai 1 [Toilet Pria / Wanita]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Lantai 1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Halaman [Taman 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Halaman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Halaman [Halaman Utama Depan]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Halaman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Halaman [Halaman samping dan belakang]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Halaman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Halaman [TPS]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Halaman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Security [Security Functions]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Security</v>
      </c>
      <c r="I574" s="84" t="str">
        <f ca="1" t="shared" si="2"/>
        <v>SECURITY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Driver [Driving Safety (EX BATAN SLEMAN - POLTEK)]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Driver</v>
      </c>
      <c r="I575" s="84" t="str">
        <f ca="1" t="shared" si="2"/>
        <v>LABOR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Driver [Attendance (EX BATAN SLEMAN - POLTEK)]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Driver</v>
      </c>
      <c r="I576" s="84" t="str">
        <f ca="1" t="shared" si="2"/>
        <v>LABOR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Lantai 1 [Ruang Tamu]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Lantai 1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Lantai 1 [Pantry 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Lantai 1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Lantai 1 [Kamar Depan]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Lantai 1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Lantai 1 [Kamar Belakang]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Lantai 1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Lantai 1 [Toilet Belakang]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Lantai 1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Lantai 1 [Toilet Pria / Wanita]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Lantai 1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Halaman [Taman 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Halaman [Halaman Utama Depan]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Halaman [Halaman samping dan belakang]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Halaman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Halaman [TPS]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Halaman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Security [Security Functions]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Security</v>
      </c>
      <c r="I587" s="84" t="str">
        <f ca="1" t="shared" si="2"/>
        <v>SECURITY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Driver [Driving Safety (EX BATAN SLEMAN - POLTEK)]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Driver</v>
      </c>
      <c r="I588" s="84" t="str">
        <f ca="1" t="shared" si="2"/>
        <v>LABOR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Driver [Attendance (EX BATAN SLEMAN - POLTEK)]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Driver</v>
      </c>
      <c r="I589" s="84" t="str">
        <f ca="1" t="shared" si="2"/>
        <v>LABOR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Lantai 1 [Ruang Tamu]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Lantai 1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Lantai 1 [Pantry 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Lantai 1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Lantai 1 [Kamar Depan]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Lantai 1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Lantai 1 [Kamar Belakang]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Lantai 1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Lantai 1 [Toilet Belakang]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Lantai 1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Lantai 1 [Toilet Pria / Wanita]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Lantai 1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Halaman [Taman 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Halaman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Halaman [Halaman Utama Depan]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Halaman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Halaman [Halaman samping dan belakang]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Halaman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Halaman [TPS]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Halaman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Security [Security Functions]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Security</v>
      </c>
      <c r="I600" s="84" t="str">
        <f ca="1" t="shared" si="2"/>
        <v>SECURITY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Driver [Driving Safety (EX BATAN SLEMAN - POLTEK)]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Driver</v>
      </c>
      <c r="I601" s="84" t="str">
        <f ca="1" t="shared" si="2"/>
        <v>LABOR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Driver [Attendance (EX BATAN SLEMAN - POLTEK)]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Driver</v>
      </c>
      <c r="I602" s="84" t="str">
        <f ca="1" t="shared" si="2"/>
        <v>LABOR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Lantai 1 [Ruang Tamu]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Lantai 1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Lantai 1 [Pantry 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Lantai 1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Lantai 1 [Kamar Depan]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Lantai 1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Lantai 1 [Kamar Belakang]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Lantai 1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Lantai 1 [Toilet Belakang]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Lantai 1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Lantai 1 [Toilet Pria / Wanita]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Lantai 1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Halaman [Taman 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Halaman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Halaman [Halaman Utama Depan]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Halaman [Halaman samping dan belakang]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Halaman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Halaman [TPS]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Halaman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Security [Security Functions]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Security</v>
      </c>
      <c r="I613" s="84" t="str">
        <f ca="1" t="shared" si="2"/>
        <v>SECURITY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Driver [Driving Safety (EX BATAN SLEMAN - POLTEK)]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Driver</v>
      </c>
      <c r="I614" s="84" t="str">
        <f ca="1" t="shared" si="2"/>
        <v>LABOR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Driver [Attendance (EX BATAN SLEMAN - POLTEK)]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Driver</v>
      </c>
      <c r="I615" s="84" t="str">
        <f ca="1" t="shared" si="2"/>
        <v>LABOR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Lantai 1 [Ruang Tamu]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Lantai 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Lantai 1 [Pantry 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Lantai 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Lantai 1 [Kamar Depan]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Lantai 1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Lantai 1 [Kamar Belakang]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Lantai 1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Lantai 1 [Toilet Belakang]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Lantai 1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Lantai 1 [Toilet Pria / Wanita]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Lantai 1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Halaman [Taman 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Halaman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Halaman [Halaman Utama Depan]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Halaman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Halaman [Halaman samping dan belakang]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Halaman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Halaman [TPS]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Security [Security Functions]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Security</v>
      </c>
      <c r="I626" s="84" t="str">
        <f ca="1" t="shared" si="2"/>
        <v>SECURITY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Driver [Driving Safety (EX BATAN SLEMAN - POLTEK)]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Driver</v>
      </c>
      <c r="I627" s="84" t="str">
        <f ca="1" t="shared" si="2"/>
        <v>LABOR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Driver [Attendance (EX BATAN SLEMAN - POLTEK)]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Driver</v>
      </c>
      <c r="I628" s="84" t="str">
        <f ca="1" t="shared" si="2"/>
        <v>LABOR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Lantai 1 [Ruang Tamu]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Lantai 1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Lantai 1 [Pantry 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Lantai 1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Lantai 1 [Kamar Depan]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Lantai 1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Lantai 1 [Kamar Belakang]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Lantai 1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Lantai 1 [Toilet Belakang]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Lantai 1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Lantai 1 [Toilet Pria / Wanita]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Lantai 1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Halaman [Taman 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Halaman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Halaman [Halaman Utama Depan]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Halaman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Halaman [Halaman samping dan belakang]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Halaman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Halaman [TPS]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Halaman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Security [Security Functions]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Security</v>
      </c>
      <c r="I639" s="84" t="str">
        <f ca="1" t="shared" si="2"/>
        <v>SECURITY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Driver [Driving Safety (EX BATAN SLEMAN - POLTEK)]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Driver</v>
      </c>
      <c r="I640" s="84" t="str">
        <f ca="1" t="shared" si="2"/>
        <v>LABOR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Driver [Attendance (EX BATAN SLEMAN - POLTEK)]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Driver</v>
      </c>
      <c r="I641" s="84" t="str">
        <f ca="1" t="shared" si="2"/>
        <v>LABOR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Lantai 1 [Ruang Tamu]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Lantai 1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Lantai 1 [Pantry 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Lantai 1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Lantai 1 [Kamar Depan]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Lantai 1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Lantai 1 [Kamar Belakang]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Lantai 1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Lantai 1 [Toilet Belakang]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Lantai 1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Lantai 1 [Toilet Pria / Wanita]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Lantai 1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Halaman [Taman 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Halaman [Halaman Utama Depan]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Halaman [Halaman samping dan belakang]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Halaman [TPS]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Security [Security Functions]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Security</v>
      </c>
      <c r="I652" s="84" t="str">
        <f ca="1" t="shared" si="2"/>
        <v>SECURITY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Driver [Driving Safety (EX BATAN SLEMAN - POLTEK)]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Driver</v>
      </c>
      <c r="I653" s="84" t="str">
        <f ca="1" t="shared" si="2"/>
        <v>LABOR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Driver [Attendance (EX BATAN SLEMAN - POLTEK)]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2"/>
        <v>LABOR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Lantai 1 [Ruang Tamu]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Lantai 1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Lantai 1 [Pantry 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Lantai 1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Lantai 1 [Kamar Depan]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Lantai 1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Lantai 1 [Kamar Belakang]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Lantai 1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Lantai 1 [Toilet Belakang]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Lantai 1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Lantai 1 [Toilet Pria / Wanita]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Lantai 1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Halaman [Taman 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Halaman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Halaman [Halaman Utama Depan]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Halaman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Halaman [Halaman samping dan belakang]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Halaman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Halaman [TPS]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Halaman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Security [Security Functions]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Security</v>
      </c>
      <c r="I665" s="84" t="str">
        <f ca="1" t="shared" si="2"/>
        <v>SECURITY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Driver [Driving Safety (EX BATAN SLEMAN - POLTEK)]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Driver</v>
      </c>
      <c r="I666" s="84" t="str">
        <f ca="1" t="shared" si="2"/>
        <v>LABOR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Driver [Attendance (EX BATAN SLEMAN - POLTEK)]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Driver</v>
      </c>
      <c r="I667" s="84" t="str">
        <f ca="1" t="shared" si="2"/>
        <v>LABOR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Lantai 1 [Ruang Tamu]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Lantai 1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Lantai 1 [Pantry 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Lantai 1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Lantai 1 [Kamar Depan]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Lantai 1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Lantai 1 [Kamar Belakang]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Lantai 1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Lantai 1 [Toilet Belakang]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Lantai 1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Lantai 1 [Toilet Pria / Wanita]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Lantai 1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Halaman [Taman 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Halaman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Halaman [Halaman Utama Depan]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Halaman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Halaman [Halaman samping dan belakang]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Halaman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Halaman [TPS]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Halaman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Security [Security Functions]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Security</v>
      </c>
      <c r="I678" s="84" t="str">
        <f ca="1" t="shared" si="2"/>
        <v>SECURITY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Driver [Driving Safety (EX BATAN SLEMAN - POLTEK)]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Driver</v>
      </c>
      <c r="I679" s="84" t="str">
        <f ca="1" t="shared" si="2"/>
        <v>LABOR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Driver [Attendance (EX BATAN SLEMAN - POLTEK)]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Driver</v>
      </c>
      <c r="I680" s="84" t="str">
        <f ca="1" t="shared" si="2"/>
        <v>LABOR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Lantai 1 [Ruang Tamu]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Lantai 1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Lantai 1 [Pantry 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Lantai 1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Lantai 1 [Kamar Depan]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Lantai 1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Lantai 1 [Kamar Belakang]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Lantai 1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Lantai 1 [Toilet Belakang]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Lantai 1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Lantai 1 [Toilet Pria / Wanita]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Lantai 1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Halaman [Taman 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Halaman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Halaman [Halaman Utama Depan]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Halaman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Halaman [Halaman samping dan belakang]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Halaman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Halaman [TPS]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Halaman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Security [Security Functions]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Security</v>
      </c>
      <c r="I691" s="84" t="str">
        <f ca="1" t="shared" si="2"/>
        <v>SECURITY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Driver [Driving Safety (EX BATAN SLEMAN - POLTEK)]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Driver</v>
      </c>
      <c r="I692" s="84" t="str">
        <f ca="1" t="shared" si="2"/>
        <v>LABOR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Driver [Attendance (EX BATAN SLEMAN - POLTEK)]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Driver</v>
      </c>
      <c r="I693" s="84" t="str">
        <f ca="1" t="shared" si="2"/>
        <v>LABOR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Lantai 1 [Ruang Tamu]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Lantai 1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Lantai 1 [Pantry 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Lantai 1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Lantai 1 [Kamar Depan]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Lantai 1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Lantai 1 [Kamar Belakang]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Lantai 1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Lantai 1 [Toilet Belakang]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Lantai 1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Lantai 1 [Toilet Pria / Wanita]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Lantai 1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Halaman [Taman 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Halaman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Halaman [Halaman Utama Depan]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Halaman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Halaman [Halaman samping dan belakang]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Halaman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Halaman [TPS]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Halaman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Security [Security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2"/>
        <v>SECURITY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Driver [Driving Safety (EX BATAN SLEMAN - POLTEK)]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Driver</v>
      </c>
      <c r="I705" s="84" t="str">
        <f ca="1" t="shared" si="2"/>
        <v>LABOR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Driver [Attendance (EX BATAN SLEMAN - POLTEK)]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Driver</v>
      </c>
      <c r="I706" s="84" t="str">
        <f ca="1" t="shared" si="2"/>
        <v>LABOR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Lantai 1 [Ruang Tamu]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Lantai 1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Lantai 1 [Pantry 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Lantai 1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Lantai 1 [Kamar Depan]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Lantai 1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Lantai 1 [Kamar Belakang]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Lantai 1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Lantai 1 [Toilet Belakang]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Lantai 1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Lantai 1 [Toilet Pria / Wanita]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Lantai 1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Halaman [Taman 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Halaman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Halaman [Halaman Utama Depan]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Halaman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Halaman [Halaman samping dan belakang]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Halaman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Halaman [TPS]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Halaman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Security [Security Functions]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Security</v>
      </c>
      <c r="I717" s="84" t="str">
        <f ca="1" t="shared" si="2"/>
        <v>SECURITY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Driver [Driving Safety (EX BATAN SLEMAN - POLTEK)]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Driver</v>
      </c>
      <c r="I718" s="84" t="str">
        <f ca="1" t="shared" si="2"/>
        <v>LABOR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Driver [Attendance (EX BATAN SLEMAN - POLTEK)]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Driver</v>
      </c>
      <c r="I719" s="84" t="str">
        <f ca="1" t="shared" si="2"/>
        <v>LABOR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Lantai 1 [Ruang Tamu]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Lantai 1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Lantai 1 [Pantry 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Lantai 1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Lantai 1 [Kamar Depan]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Lantai 1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Lantai 1 [Kamar Belakang]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Lantai 1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Lantai 1 [Toilet Belakang]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Lantai 1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Lantai 1 [Toilet Pria / Wanita]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Lantai 1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Halaman [Taman 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Halaman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Halaman [Halaman Utama Depan]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Halaman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Halaman [Halaman samping dan belakang]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Halaman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Halaman [TPS]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Halaman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Security [Security Functions]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2"/>
        <v>SECURITY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Driver [Driving Safety (EX BATAN SLEMAN - POLTEK)]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Driver</v>
      </c>
      <c r="I731" s="84" t="str">
        <f ca="1" t="shared" si="2"/>
        <v>LABOR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Driver [Attendance (EX BATAN SLEMAN - POLTEK)]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Driver</v>
      </c>
      <c r="I732" s="84" t="str">
        <f ca="1" t="shared" si="2"/>
        <v>LABOR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Lantai 1 [Ruang Tamu]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Lantai 1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Lantai 1 [Pantry 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Lantai 1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Lantai 1 [Kamar Depan]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Lantai 1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Lantai 1 [Kamar Belakang]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Lantai 1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Lantai 1 [Toilet Belakang]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Lantai 1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Lantai 1 [Toilet Pria / Wanita]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Lantai 1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Halaman [Taman 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Halaman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Halaman [Halaman Utama Depan]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Halaman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Halaman [Halaman samping dan belakang]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Halaman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Halaman [TPS]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Halaman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Security [Security Functions]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Security</v>
      </c>
      <c r="I743" s="84" t="str">
        <f ca="1" t="shared" si="2"/>
        <v>SECURITY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Driver [Driving Safety (EX BATAN SLEMAN - POLTEK)]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Driver</v>
      </c>
      <c r="I744" s="84" t="str">
        <f ca="1" t="shared" si="2"/>
        <v>LABOR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Driver [Attendance (EX BATAN SLEMAN - POLTEK)]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Driver</v>
      </c>
      <c r="I745" s="84" t="str">
        <f ca="1" t="shared" si="2"/>
        <v>LABOR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Lantai 1 [Ruang Tamu]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Lantai 1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Lantai 1 [Pantry 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Lantai 1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Lantai 1 [Kamar Depan]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Lantai 1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Lantai 1 [Kamar Belakang]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Lantai 1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Lantai 1 [Toilet Belakang]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Lantai 1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Lantai 1 [Toilet Pria 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Lantai 1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Halaman [Taman 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Halaman [Halaman Utama Depan]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Halaman [Halaman samping dan belakang]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Halaman [TPS]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Security [Security Functions]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Security</v>
      </c>
      <c r="I756" s="84" t="str">
        <f ca="1" t="shared" si="2"/>
        <v>SECURITY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Driver [Driving Safety (EX BATAN SLEMAN - POLTEK)]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Driver</v>
      </c>
      <c r="I757" s="84" t="str">
        <f ca="1" t="shared" si="2"/>
        <v>LABOR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Driver [Attendance (EX BATAN SLEMAN - POLTEK)]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Driver</v>
      </c>
      <c r="I758" s="84" t="str">
        <f ca="1" t="shared" si="2"/>
        <v>LABOR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Lantai 1 [Ruang Tamu]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Lantai 1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Lantai 1 [Pantry 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Lantai 1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Lantai 1 [Kamar Depan]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Lantai 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Lantai 1 [Kamar Belakang]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Lantai 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Lantai 1 [Toilet Belakang]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Lantai 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Lantai 1 [Toilet Pria / Wanita]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Lantai 1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Halaman [Taman 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Halaman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Halaman [Halaman Utama Depan]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Halaman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Halaman [Halaman samping dan belakang]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Halaman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Halaman [TPS]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Halaman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Security [Security Functions]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Security</v>
      </c>
      <c r="I769" s="84" t="str">
        <f ca="1" t="shared" si="2"/>
        <v>SECURITY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Driver [Driving Safety (EX BATAN SLEMAN - POLTEK)]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Driver</v>
      </c>
      <c r="I770" s="84" t="str">
        <f ca="1" t="shared" si="2"/>
        <v>LABOR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Driver [Attendance (EX BATAN SLEMAN - POLTEK)]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Driver</v>
      </c>
      <c r="I771" s="84" t="str">
        <f ca="1" t="shared" si="2"/>
        <v>LABOR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Lantai 1 [Ruang Tamu]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Lantai 1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Lantai 1 [Pantry 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Lantai 1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Lantai 1 [Kamar Depan]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Lantai 1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Lantai 1 [Kamar Belakang]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Lantai 1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Lantai 1 [Toilet Belakang]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Lantai 1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Lantai 1 [Toilet Pria / Wanita]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Lantai 1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Halaman [Taman 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Halaman [Halaman Utama Depan]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Halaman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Halaman [Halaman samping dan belakang]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Halaman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Halaman [TPS]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Halaman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2"/>
        <v>SECURITY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Driver [Driving Safety (EX BATAN SLEMAN - POLTEK)]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Driver</v>
      </c>
      <c r="I783" s="84" t="str">
        <f ca="1" t="shared" si="2"/>
        <v>LABOR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Driver [Attendance (EX BATAN SLEMAN - POLTEK)]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Driver</v>
      </c>
      <c r="I784" s="84" t="str">
        <f ca="1" t="shared" si="2"/>
        <v>LABOR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Lantai 1 [Ruang Tamu]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Lantai 1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Lantai 1 [Pantry 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Lantai 1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Lantai 1 [Kamar Depan]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Lantai 1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Lantai 1 [Kamar Belakang]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Lantai 1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Lantai 1 [Toilet Belakang]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Lantai 1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Lantai 1 [Toilet Pria / Wanita]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Lantai 1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Halaman [Taman 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Halaman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Halaman [Halaman Utama Depan]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Halaman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Halaman [Halaman samping dan belakang]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Halaman [TPS]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Halaman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Security [Security Functions]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Security</v>
      </c>
      <c r="I795" s="84" t="str">
        <f ca="1" t="shared" si="2"/>
        <v>SECURITY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Driver [Driving Safety (EX BATAN SLEMAN - POLTEK)]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Driver</v>
      </c>
      <c r="I796" s="84" t="str">
        <f ca="1" t="shared" si="2"/>
        <v>LABOR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Driver [Attendance (EX BATAN SLEMAN - POLTEK)]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Driver</v>
      </c>
      <c r="I797" s="84" t="str">
        <f ca="1" t="shared" si="2"/>
        <v>LABOR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Lantai 1 [Ruang Tamu]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Lantai 1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Lantai 1 [Pantry 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Lantai 1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Lantai 1 [Kamar Depan]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Lantai 1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Lantai 1 [Kamar Belakang]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Lantai 1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Lantai 1 [Toilet Belakang]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Lantai 1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Lantai 1 [Toilet Pria / Wanita]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Lantai 1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Halaman [Taman 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Halaman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Halaman [Halaman Utama Depan]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Halaman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Halaman [Halaman samping dan belakang]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Halaman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Halaman [TPS]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Halaman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Security [Security Functions]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Security</v>
      </c>
      <c r="I808" s="84" t="str">
        <f ca="1" t="shared" si="2"/>
        <v>SECURITY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Driver [Driving Safety (EX BATAN SLEMAN - POLTEK)]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Driver</v>
      </c>
      <c r="I809" s="84" t="str">
        <f ca="1" t="shared" si="2"/>
        <v>LABOR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Driver [Attendance (EX BATAN SLEMAN - POLTEK)]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Driver</v>
      </c>
      <c r="I810" s="84" t="str">
        <f ca="1" t="shared" si="2"/>
        <v>LABOR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Lantai 1 [Ruang Tamu]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Lantai 1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Lantai 1 [Pantry 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Lantai 1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Lantai 1 [Kamar Depan]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Lantai 1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Lantai 1 [Kamar Belakang]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Lantai 1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Lantai 1 [Toilet Belakang]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Lantai 1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Lantai 1 [Toilet Pria / Wanita]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Lantai 1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Halaman [Taman 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Halaman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Halaman [Halaman Utama Depan]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Halaman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Halaman [Halaman samping dan belakang]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Halaman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Halaman [TPS]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Halaman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Security [Security Functions]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2"/>
        <v>SECURITY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Driver [Driving Safety (EX BATAN SLEMAN - POLTEK)]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Driver</v>
      </c>
      <c r="I822" s="84" t="str">
        <f ca="1" t="shared" si="2"/>
        <v>LABOR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Driver [Attendance (EX BATAN SLEMAN - POLTEK)]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Driver</v>
      </c>
      <c r="I823" s="84" t="str">
        <f ca="1" t="shared" si="2"/>
        <v>LABOR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Lantai 1 [Ruang Tamu]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Lantai 1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Lantai 1 [Pantry 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Lantai 1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Lantai 1 [Kamar Depan]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Lantai 1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Lantai 1 [Kamar Belakang]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Lantai 1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Lantai 1 [Toilet Belakang]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Lantai 1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Lantai 1 [Toilet Pria / Wanita]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Lantai 1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Halaman [Taman 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Halaman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Halaman [Halaman Utama Depan]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Halaman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Halaman [Halaman samping dan belakang]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Halaman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Halaman [TPS]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Halaman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Security [Security Functions]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2"/>
        <v>SECURITY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Driver [Driving Safety (EX BATAN SLEMAN - POLTEK)]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Driver</v>
      </c>
      <c r="I835" s="84" t="str">
        <f ca="1" t="shared" si="2"/>
        <v>LABOR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Driver [Attendance (EX BATAN SLEMAN - POLTEK)]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Driver</v>
      </c>
      <c r="I836" s="84" t="str">
        <f ca="1" t="shared" si="2"/>
        <v>LABOR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Lantai 1 [Ruang Tamu]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Lantai 1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Lantai 1 [Pantry 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Lantai 1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Lantai 1 [Kamar Depan]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Lantai 1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Lantai 1 [Kamar Belakang]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Lantai 1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Lantai 1 [Toilet Belakang]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Lantai 1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Lantai 1 [Toilet Pria / Wanita]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Lantai 1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Halaman [Taman 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Halaman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Halaman [Halaman Utama Depan]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Halaman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Halaman [Halaman samping dan belakang]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Halaman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Halaman [TPS]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Halaman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Security [Security Functions]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Security</v>
      </c>
      <c r="I847" s="84" t="str">
        <f ca="1" t="shared" si="2"/>
        <v>SECURITY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Driver [Driving Safety (EX BATAN SLEMAN - POLTEK)]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Driver</v>
      </c>
      <c r="I848" s="84" t="str">
        <f ca="1" t="shared" si="2"/>
        <v>LABOR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Driver [Attendance (EX BATAN SLEMAN - POLTEK)]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Driver</v>
      </c>
      <c r="I849" s="84" t="str">
        <f ca="1" t="shared" si="2"/>
        <v>LABOR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Lantai 1 [Ruang Tamu]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Lantai 1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Lantai 1 [Pantry 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Lantai 1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Lantai 1 [Kamar Depan]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Lantai 1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Lantai 1 [Kamar Belakang]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Lantai 1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Lantai 1 [Toilet Belakang]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Lantai 1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Lantai 1 [Toilet Pria / Wanita]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Lantai 1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Halaman [Taman 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Halaman [Halaman Utama Depan]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Halaman [Halaman samping dan belakang]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Halaman [TPS]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Security [Security Functions]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Security</v>
      </c>
      <c r="I860" s="84" t="str">
        <f ca="1" t="shared" si="2"/>
        <v>SECURITY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Driver [Driving Safety (EX BATAN SLEMAN - POLTEK)]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Driver</v>
      </c>
      <c r="I861" s="84" t="str">
        <f ca="1" t="shared" si="2"/>
        <v>LABOR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Driver [Attendance (EX BATAN SLEMAN - POLTEK)]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Driver</v>
      </c>
      <c r="I862" s="84" t="str">
        <f ca="1" t="shared" si="2"/>
        <v>LABOR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Lantai 1 [Ruang Tamu]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Lantai 1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Lantai 1 [Pantry 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Lantai 1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Lantai 1 [Kamar Depan]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Lantai 1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Lantai 1 [Kamar Belakang]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Lantai 1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Lantai 1 [Toilet Belakang]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Lantai 1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Lantai 1 [Toilet Pria / Wanita]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Lantai 1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Halaman [Taman 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Halaman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Halaman [Halaman Utama Depan]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Halaman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Halaman [Halaman samping dan belakang]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Halaman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Halaman [TPS]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Halaman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Security [Security Functions]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Security</v>
      </c>
      <c r="I873" s="84" t="str">
        <f ca="1" t="shared" si="2"/>
        <v>SECURITY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Driver [Driving Safety (EX BATAN SLEMAN - POLTEK)]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Driver</v>
      </c>
      <c r="I874" s="84" t="str">
        <f ca="1" t="shared" si="2"/>
        <v>LABOR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Driver [Attendance (EX BATAN SLEMAN - POLTEK)]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Driver</v>
      </c>
      <c r="I875" s="84" t="str">
        <f ca="1" t="shared" si="2"/>
        <v>LABOR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Lantai 1 [Ruang Tamu]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Lantai 1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Lantai 1 [Pantry 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Lantai 1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Lantai 1 [Kamar Depan]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Lantai 1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Lantai 1 [Kamar Belakang]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Lantai 1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Lantai 1 [Toilet Belakang]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Lantai 1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Lantai 1 [Toilet Pria / Wanita]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Lantai 1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Halaman [Taman 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Halaman [Halaman Utama Depan]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Halaman [Halaman samping dan belakang]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Halaman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Halaman [TPS]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Halaman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Security [Security Functions]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2"/>
        <v>SECURITY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Driver [Driving Safety (EX BATAN SLEMAN - POLTEK)]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Driver</v>
      </c>
      <c r="I887" s="84" t="str">
        <f ca="1" t="shared" si="2"/>
        <v>LABOR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Driver [Attendance (EX BATAN SLEMAN - POLTEK)]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Driver</v>
      </c>
      <c r="I888" s="84" t="str">
        <f ca="1" t="shared" si="2"/>
        <v>LABOR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Lantai 1 [Ruang Tamu]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Lantai 1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Lantai 1 [Pantry 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Lantai 1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Lantai 1 [Kamar Depan]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Lantai 1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Lantai 1 [Kamar Belakang]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Lantai 1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Lantai 1 [Toilet Belakang]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Lantai 1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Lantai 1 [Toilet Pria / Wanita]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Lantai 1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Halaman [Taman 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Halaman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Halaman [Halaman Utama Depan]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Halaman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Halaman [Halaman samping dan belakang]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Halaman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Halaman [TPS]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Security [Security Functions]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Security</v>
      </c>
      <c r="I899" s="84" t="str">
        <f ca="1" t="shared" si="2"/>
        <v>SECURITY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Driver [Driving Safety (EX BATAN SLEMAN - POLTEK)]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Driver</v>
      </c>
      <c r="I900" s="84" t="str">
        <f ca="1" t="shared" si="2"/>
        <v>LABOR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Driver [Attendance (EX BATAN SLEMAN - POLTEK)]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Driver</v>
      </c>
      <c r="I901" s="84" t="str">
        <f ca="1" t="shared" si="2"/>
        <v>LABOR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Lantai 1 [Ruang Tamu]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Lantai 1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Lantai 1 [Pantry 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Lantai 1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Lantai 1 [Kamar Depan]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Lantai 1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Lantai 1 [Kamar Belakang]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Lantai 1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Lantai 1 [Toilet Belakang]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Lantai 1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Lantai 1 [Toilet Pria / Wanita]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Lantai 1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Halaman [Taman 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Halaman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Halaman [Halaman Utama Depan]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Halaman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Halaman [Halaman samping dan belakang]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Halaman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Halaman [TPS]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Halaman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Security [Security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2"/>
        <v>SECURITY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Driver [Driving Safety (EX BATAN SLEMAN - POLTEK)]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Driver</v>
      </c>
      <c r="I913" s="84" t="str">
        <f ca="1" t="shared" si="2"/>
        <v>LABOR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Driver [Attendance (EX BATAN SLEMAN - POLTEK)]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Driver</v>
      </c>
      <c r="I914" s="84" t="str">
        <f ca="1" t="shared" si="2"/>
        <v>LABOR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Lantai 1 [Ruang Tamu]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Lantai 1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Lantai 1 [Pantry 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Lantai 1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Lantai 1 [Kamar Depan]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Lantai 1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Lantai 1 [Kamar Belakang]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Lantai 1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Lantai 1 [Toilet Belakang]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Lantai 1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Lantai 1 [Toilet Pria / Wanita]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Lantai 1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Halaman [Taman 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Halaman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Halaman [Halaman Utama Depan]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Halaman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Halaman [Halaman samping dan belakang]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Halaman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Halaman [TPS]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Halaman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Security [Security Functions]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Security</v>
      </c>
      <c r="I925" s="84" t="str">
        <f ca="1" t="shared" si="2"/>
        <v>SECURITY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Driver [Driving Safety (EX BATAN SLEMAN - POLTEK)]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Driver</v>
      </c>
      <c r="I926" s="84" t="str">
        <f ca="1" t="shared" si="2"/>
        <v>LABOR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Driver [Attendance (EX BATAN SLEMAN - POLTEK)]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Driver</v>
      </c>
      <c r="I927" s="84" t="str">
        <f ca="1" t="shared" si="2"/>
        <v>LABOR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Lantai 1 [Ruang Tamu]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Lantai 1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Lantai 1 [Pantry 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Lantai 1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Lantai 1 [Kamar Depan]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Lantai 1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Lantai 1 [Kamar Belakang]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Lantai 1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Lantai 1 [Toilet Belakang]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Lantai 1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Lantai 1 [Toilet Pria / Wanita]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Lantai 1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Halaman [Taman 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Halaman [Halaman Utama Depan]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Halaman [Halaman samping dan belakang]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Halaman [TPS]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2"/>
        <v>SECURITY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Driver [Driving Safety (EX BATAN SLEMAN - POLTEK)]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2"/>
        <v>LABOR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Driver [Attendance (EX BATAN SLEMAN - POLTEK)]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Driver</v>
      </c>
      <c r="I940" s="84" t="str">
        <f ca="1" t="shared" si="2"/>
        <v>LABOR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Lantai 1 [Ruang Tamu]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Lantai 1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Lantai 1 [Pantry 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Lantai 1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Lantai 1 [Kamar Depan]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Lantai 1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Lantai 1 [Kamar Belakang]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Lantai 1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Lantai 1 [Toilet Belakang]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Lantai 1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Lantai 1 [Toilet Pria / Wanita]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Lantai 1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Halaman [Taman 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Halaman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Halaman [Halaman Utama Depan]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Halaman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Halaman [Halaman samping dan belakang]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Halaman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Halaman [TPS]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Halaman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Security [Security Functions]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Security</v>
      </c>
      <c r="I951" s="84" t="str">
        <f ca="1" t="shared" si="2"/>
        <v>SECURITY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Driver [Driving Safety (EX BATAN SLEMAN - POLTEK)]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Driver</v>
      </c>
      <c r="I952" s="84" t="str">
        <f ca="1" t="shared" si="2"/>
        <v>LABOR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Driver [Attendance (EX BATAN SLEMAN - POLTEK)]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Driver</v>
      </c>
      <c r="I953" s="84" t="str">
        <f ca="1" t="shared" si="2"/>
        <v>LABOR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Lantai 1 [Ruang Tamu]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Lantai 1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Lantai 1 [Pantry 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Lantai 1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Lantai 1 [Kamar Depan]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Lantai 1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Lantai 1 [Kamar Belakang]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Lantai 1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Lantai 1 [Toilet Belakang]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Lantai 1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Lantai 1 [Toilet Pria / Wanita]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Lantai 1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Halaman [Taman 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Halaman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Halaman [Halaman Utama Depan]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Halaman [Halaman samping dan belakang]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Halaman [TPS]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Security [Security Functions]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Security</v>
      </c>
      <c r="I964" s="84" t="str">
        <f ca="1" t="shared" si="2"/>
        <v>SECURITY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Driver [Driving Safety (EX BATAN SLEMAN - POLTEK)]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Driver</v>
      </c>
      <c r="I965" s="84" t="str">
        <f ca="1" t="shared" si="2"/>
        <v>LABOR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Driver [Attendance (EX BATAN SLEMAN - POLTEK)]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Driver</v>
      </c>
      <c r="I966" s="84" t="str">
        <f ca="1" t="shared" si="2"/>
        <v>LABOR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Lantai 1 [Ruang Tamu]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Lantai 1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Lantai 1 [Pantry 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Lantai 1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Lantai 1 [Kamar Depan]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Lantai 1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Lantai 1 [Kamar Belakang]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Lantai 1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Lantai 1 [Toilet Belakang]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Lantai 1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Lantai 1 [Toilet Pria / Wanita]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Lantai 1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Halaman [Taman 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Halaman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Halaman [Halaman Utama Depan]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Halaman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Halaman [Halaman samping dan belakang]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Halaman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Halaman [TPS]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Halaman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Security [Security Functions]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Security</v>
      </c>
      <c r="I977" s="84" t="str">
        <f ca="1" t="shared" si="2"/>
        <v>SECURITY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Driver [Driving Safety (EX BATAN SLEMAN - POLTEK)]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Driver</v>
      </c>
      <c r="I978" s="84" t="str">
        <f ca="1" t="shared" si="2"/>
        <v>LABOR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Driver [Attendance (EX BATAN SLEMAN - POLTEK)]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Driver</v>
      </c>
      <c r="I979" s="84" t="str">
        <f ca="1" t="shared" si="2"/>
        <v>LABOR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Lantai 1 [Ruang Tamu]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Lantai 1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Lantai 1 [Pantry 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Lantai 1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Lantai 1 [Kamar Depan]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Lantai 1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Lantai 1 [Kamar Belakang]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Lantai 1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Lantai 1 [Toilet Belakang]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Lantai 1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Lantai 1 [Toilet Pria / Wanita]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Lantai 1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Halaman [Taman 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Halaman [Halaman Utama Depan]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Halaman [Halaman samping dan belakang]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Halaman [TPS]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Halaman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Security [Security Functions]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Security</v>
      </c>
      <c r="I990" s="84" t="str">
        <f ca="1" t="shared" si="2"/>
        <v>SECURITY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Driver [Driving Safety (EX BATAN SLEMAN - POLTEK)]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2"/>
        <v>LABOR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Driver [Attendance (EX BATAN SLEMAN - POLTEK)]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Driver</v>
      </c>
      <c r="I992" s="84" t="str">
        <f ca="1" t="shared" si="2"/>
        <v>LABOR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Lantai 1 [Ruang Tamu]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Lantai 1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Lantai 1 [Pantry 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Lantai 1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Lantai 1 [Kamar Depan]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Lantai 1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Lantai 1 [Kamar Belakang]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Lantai 1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Lantai 1 [Toilet Belakang]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Lantai 1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Lantai 1 [Toilet Pria / Wanita]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Lantai 1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Halaman [Taman 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Halaman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Halaman [Halaman Utama Depan]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Halaman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120</v>
      </c>
      <c r="B1" s="43" t="s">
        <v>125</v>
      </c>
    </row>
    <row r="3" customHeight="1" spans="1:18">
      <c r="A3" s="37" t="s">
        <v>126</v>
      </c>
      <c r="B3" s="68"/>
      <c r="C3" s="68"/>
      <c r="D3" s="68"/>
      <c r="E3" s="37" t="s">
        <v>113</v>
      </c>
      <c r="F3" s="3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customHeight="1" spans="1:18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0" t="s">
        <v>5</v>
      </c>
      <c r="G4" s="70" t="s">
        <v>15</v>
      </c>
      <c r="H4" s="70" t="s">
        <v>14</v>
      </c>
      <c r="I4" s="70" t="s">
        <v>13</v>
      </c>
      <c r="J4" s="70" t="s">
        <v>16</v>
      </c>
      <c r="K4" s="70" t="s">
        <v>10</v>
      </c>
      <c r="L4" s="70" t="s">
        <v>9</v>
      </c>
      <c r="M4" s="70" t="s">
        <v>8</v>
      </c>
      <c r="N4" s="70" t="s">
        <v>7</v>
      </c>
      <c r="O4" s="70" t="s">
        <v>11</v>
      </c>
      <c r="P4" s="70" t="s">
        <v>12</v>
      </c>
      <c r="Q4" s="70" t="s">
        <v>4</v>
      </c>
      <c r="R4" s="38" t="s">
        <v>127</v>
      </c>
    </row>
    <row r="5" customHeight="1" spans="1:18">
      <c r="A5" s="77">
        <v>0</v>
      </c>
      <c r="B5" s="37">
        <v>0</v>
      </c>
      <c r="C5" s="37">
        <v>0</v>
      </c>
      <c r="D5" s="40">
        <v>0</v>
      </c>
      <c r="E5" s="37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38" t="e">
        <v>#DIV/0!</v>
      </c>
    </row>
    <row r="6" customHeight="1" spans="1:18">
      <c r="A6" s="77">
        <v>45014.389537037</v>
      </c>
      <c r="B6" s="37" t="s">
        <v>17</v>
      </c>
      <c r="C6" s="37" t="s">
        <v>18</v>
      </c>
      <c r="D6" s="40">
        <v>44951</v>
      </c>
      <c r="E6" s="37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38">
        <v>0.95</v>
      </c>
    </row>
    <row r="7" customHeight="1" spans="1:18">
      <c r="A7" s="77">
        <v>45014.3899305556</v>
      </c>
      <c r="B7" s="37" t="s">
        <v>17</v>
      </c>
      <c r="C7" s="37" t="s">
        <v>18</v>
      </c>
      <c r="D7" s="40">
        <v>44982</v>
      </c>
      <c r="E7" s="37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38">
        <v>0.95</v>
      </c>
    </row>
    <row r="8" customHeight="1" spans="1:18">
      <c r="A8" s="77">
        <v>45014.3902777778</v>
      </c>
      <c r="B8" s="37" t="s">
        <v>17</v>
      </c>
      <c r="C8" s="37" t="s">
        <v>18</v>
      </c>
      <c r="D8" s="40">
        <v>45010</v>
      </c>
      <c r="E8" s="37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38">
        <v>0.95</v>
      </c>
    </row>
    <row r="9" customHeight="1" spans="1:18">
      <c r="A9" s="78">
        <v>45048.6438657407</v>
      </c>
      <c r="B9" s="42" t="s">
        <v>20</v>
      </c>
      <c r="C9" s="42" t="s">
        <v>18</v>
      </c>
      <c r="D9" s="41">
        <v>45046</v>
      </c>
      <c r="E9" s="42">
        <v>0.95</v>
      </c>
      <c r="F9" s="76">
        <v>0.95</v>
      </c>
      <c r="G9" s="76">
        <v>0.95</v>
      </c>
      <c r="H9" s="76">
        <v>0.95</v>
      </c>
      <c r="I9" s="76">
        <v>0.95</v>
      </c>
      <c r="J9" s="76">
        <v>0.95</v>
      </c>
      <c r="K9" s="76">
        <v>0.95</v>
      </c>
      <c r="L9" s="76">
        <v>0.95</v>
      </c>
      <c r="M9" s="76">
        <v>0.95</v>
      </c>
      <c r="N9" s="76">
        <v>0.95</v>
      </c>
      <c r="O9" s="76">
        <v>0.95</v>
      </c>
      <c r="P9" s="76">
        <v>0.95</v>
      </c>
      <c r="Q9" s="76">
        <v>0.95</v>
      </c>
      <c r="R9" s="43">
        <v>0.95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3" t="s">
        <v>120</v>
      </c>
      <c r="B1" s="43" t="s">
        <v>125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7" t="s">
        <v>126</v>
      </c>
      <c r="B3" s="68"/>
      <c r="C3" s="37" t="s">
        <v>119</v>
      </c>
      <c r="D3" s="37"/>
      <c r="E3" s="68"/>
      <c r="F3" s="68"/>
      <c r="G3" s="68"/>
      <c r="H3" s="69"/>
      <c r="I3" s="67"/>
      <c r="J3" s="67"/>
      <c r="K3" s="67"/>
    </row>
    <row r="4" customHeight="1" spans="1:11">
      <c r="A4" s="37" t="s">
        <v>116</v>
      </c>
      <c r="B4" s="37" t="s">
        <v>113</v>
      </c>
      <c r="C4" s="37" t="s">
        <v>128</v>
      </c>
      <c r="D4" s="70" t="s">
        <v>46</v>
      </c>
      <c r="E4" s="70" t="s">
        <v>58</v>
      </c>
      <c r="F4" s="70" t="s">
        <v>70</v>
      </c>
      <c r="G4" s="70" t="s">
        <v>76</v>
      </c>
      <c r="H4" s="38" t="s">
        <v>127</v>
      </c>
      <c r="I4" s="67"/>
      <c r="J4" s="67"/>
      <c r="K4" s="67"/>
    </row>
    <row r="5" customHeight="1" spans="1:11">
      <c r="A5" s="37" t="s">
        <v>129</v>
      </c>
      <c r="B5" s="37" t="s">
        <v>15</v>
      </c>
      <c r="C5" s="37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38">
        <v>0.95</v>
      </c>
      <c r="I5" s="67"/>
      <c r="J5" s="67"/>
      <c r="K5" s="67"/>
    </row>
    <row r="6" customHeight="1" spans="1:11">
      <c r="A6" s="71"/>
      <c r="B6" s="72" t="s">
        <v>14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13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 s="74">
        <v>0.95</v>
      </c>
      <c r="I7" s="67"/>
      <c r="J7" s="67"/>
      <c r="K7" s="67"/>
    </row>
    <row r="8" customHeight="1" spans="1:11">
      <c r="A8" s="71"/>
      <c r="B8" s="72" t="s">
        <v>16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10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9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8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 s="74">
        <v>0.95</v>
      </c>
      <c r="I11" s="67"/>
      <c r="J11" s="67"/>
      <c r="K11" s="67"/>
    </row>
    <row r="12" customHeight="1" spans="1:11">
      <c r="A12" s="71"/>
      <c r="B12" s="72" t="s">
        <v>7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 s="74">
        <v>0.95</v>
      </c>
      <c r="I12" s="67"/>
      <c r="J12" s="67"/>
      <c r="K12" s="67"/>
    </row>
    <row r="13" customHeight="1" spans="1:11">
      <c r="A13" s="71"/>
      <c r="B13" s="72" t="s">
        <v>11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 s="74">
        <v>0.95</v>
      </c>
      <c r="I13" s="67"/>
      <c r="J13" s="67"/>
      <c r="K13" s="67"/>
    </row>
    <row r="14" customHeight="1" spans="1:11">
      <c r="A14" s="71"/>
      <c r="B14" s="72" t="s">
        <v>12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 s="74">
        <v>0.95</v>
      </c>
      <c r="I14" s="67"/>
      <c r="J14" s="67"/>
      <c r="K14" s="67"/>
    </row>
    <row r="15" customHeight="1" spans="1:11">
      <c r="A15" s="37" t="s">
        <v>130</v>
      </c>
      <c r="B15" s="68"/>
      <c r="C15" s="37" t="e">
        <v>#DIV/0!</v>
      </c>
      <c r="D15" s="70">
        <v>0.95</v>
      </c>
      <c r="E15" s="70">
        <v>0.95</v>
      </c>
      <c r="F15" s="70">
        <v>0.95</v>
      </c>
      <c r="G15" s="70">
        <v>0.95</v>
      </c>
      <c r="H15" s="38">
        <v>0.95</v>
      </c>
      <c r="I15" s="67"/>
      <c r="J15" s="67"/>
      <c r="K15" s="67"/>
    </row>
    <row r="16" customHeight="1" spans="1:11">
      <c r="A16" s="37" t="s">
        <v>131</v>
      </c>
      <c r="B16" s="37" t="s">
        <v>6</v>
      </c>
      <c r="C16" s="37" t="e">
        <v>#DIV/0!</v>
      </c>
      <c r="D16" s="70">
        <v>0.95</v>
      </c>
      <c r="E16" s="70">
        <v>0.95</v>
      </c>
      <c r="F16" s="70">
        <v>0.95</v>
      </c>
      <c r="G16" s="70">
        <v>0.95</v>
      </c>
      <c r="H16" s="38">
        <v>0.95</v>
      </c>
      <c r="I16" s="67"/>
      <c r="J16" s="67"/>
      <c r="K16" s="67"/>
    </row>
    <row r="17" customHeight="1" spans="1:11">
      <c r="A17" s="71"/>
      <c r="B17" s="72" t="s">
        <v>5</v>
      </c>
      <c r="C17" s="73" t="e">
        <v>#DIV/0!</v>
      </c>
      <c r="D17">
        <v>0.95</v>
      </c>
      <c r="E17">
        <v>0.95</v>
      </c>
      <c r="F17">
        <v>0.95</v>
      </c>
      <c r="G17">
        <v>0.95</v>
      </c>
      <c r="H17" s="74">
        <v>0.95</v>
      </c>
      <c r="I17" s="67"/>
      <c r="J17" s="67"/>
      <c r="K17" s="67"/>
    </row>
    <row r="18" customHeight="1" spans="1:11">
      <c r="A18" s="37" t="s">
        <v>132</v>
      </c>
      <c r="B18" s="68"/>
      <c r="C18" s="37" t="e">
        <v>#DIV/0!</v>
      </c>
      <c r="D18" s="70">
        <v>0.95</v>
      </c>
      <c r="E18" s="70">
        <v>0.95</v>
      </c>
      <c r="F18" s="70">
        <v>0.95</v>
      </c>
      <c r="G18" s="70">
        <v>0.95</v>
      </c>
      <c r="H18" s="38">
        <v>0.95</v>
      </c>
      <c r="I18" s="67"/>
      <c r="J18" s="67"/>
      <c r="K18" s="67"/>
    </row>
    <row r="19" customHeight="1" spans="1:11">
      <c r="A19" s="37" t="s">
        <v>133</v>
      </c>
      <c r="B19" s="37" t="s">
        <v>4</v>
      </c>
      <c r="C19" s="37" t="e">
        <v>#DIV/0!</v>
      </c>
      <c r="D19" s="70">
        <v>0.95</v>
      </c>
      <c r="E19" s="70">
        <v>0.95</v>
      </c>
      <c r="F19" s="70">
        <v>0.95</v>
      </c>
      <c r="G19" s="70">
        <v>0.95</v>
      </c>
      <c r="H19" s="38">
        <v>0.95</v>
      </c>
      <c r="I19" s="67"/>
      <c r="J19" s="67"/>
      <c r="K19" s="67"/>
    </row>
    <row r="20" customHeight="1" spans="1:11">
      <c r="A20" s="37" t="s">
        <v>134</v>
      </c>
      <c r="B20" s="68"/>
      <c r="C20" s="37" t="e">
        <v>#DIV/0!</v>
      </c>
      <c r="D20" s="70">
        <v>0.95</v>
      </c>
      <c r="E20" s="70">
        <v>0.95</v>
      </c>
      <c r="F20" s="70">
        <v>0.95</v>
      </c>
      <c r="G20" s="70">
        <v>0.95</v>
      </c>
      <c r="H20" s="38">
        <v>0.95</v>
      </c>
      <c r="I20" s="67"/>
      <c r="J20" s="67"/>
      <c r="K20" s="67"/>
    </row>
    <row r="21" customHeight="1" spans="1:11">
      <c r="A21" s="42" t="s">
        <v>127</v>
      </c>
      <c r="B21" s="75"/>
      <c r="C21" s="42" t="e">
        <v>#DIV/0!</v>
      </c>
      <c r="D21" s="76">
        <v>0.95</v>
      </c>
      <c r="E21" s="76">
        <v>0.95</v>
      </c>
      <c r="F21" s="76">
        <v>0.95</v>
      </c>
      <c r="G21" s="76">
        <v>0.95</v>
      </c>
      <c r="H21" s="43">
        <v>0.95</v>
      </c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137</v>
      </c>
      <c r="E3" s="45"/>
      <c r="F3" s="46">
        <v>2023</v>
      </c>
      <c r="G3" s="47"/>
      <c r="H3" s="45" t="s">
        <v>24</v>
      </c>
      <c r="I3" s="45"/>
      <c r="J3" s="46" t="s">
        <v>45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138</v>
      </c>
      <c r="E4" s="45"/>
      <c r="F4" s="48">
        <f t="array" ref="F4">DATE(F3,INDEX(MASTER!G:G,MATCH(J3,MASTER!F:F,0)),1)</f>
        <v>45017</v>
      </c>
      <c r="G4" s="49"/>
      <c r="H4" s="45" t="s">
        <v>139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140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141</v>
      </c>
      <c r="E5" s="45"/>
      <c r="F5" s="48">
        <f>EOMONTH(F4,0)</f>
        <v>45046</v>
      </c>
      <c r="G5" s="49"/>
      <c r="H5" s="45" t="s">
        <v>142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30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143</v>
      </c>
      <c r="E6" s="45"/>
      <c r="F6" s="50">
        <f>NETWORKDAYS(F4,F5)</f>
        <v>20</v>
      </c>
      <c r="G6" s="47"/>
      <c r="H6" s="45" t="s">
        <v>144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34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39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44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1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1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9">
        <v>11</v>
      </c>
      <c r="AM18" s="39" t="s">
        <v>39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9">
        <v>12</v>
      </c>
      <c r="AM19" s="39" t="s">
        <v>39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1" t="s">
        <v>131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9">
        <v>11</v>
      </c>
      <c r="AM25" s="39" t="s">
        <v>39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9">
        <v>12</v>
      </c>
      <c r="AM26" s="39" t="s">
        <v>39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137</v>
      </c>
      <c r="E3" s="45"/>
      <c r="F3" s="46">
        <f>DASHBOARD!F3</f>
        <v>2023</v>
      </c>
      <c r="G3" s="47"/>
      <c r="H3" s="45" t="s">
        <v>24</v>
      </c>
      <c r="I3" s="45"/>
      <c r="J3" s="46" t="s">
        <v>45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138</v>
      </c>
      <c r="E4" s="45"/>
      <c r="F4" s="48">
        <f t="array" ref="F4">DATE(F3,INDEX(MASTER!G:G,MATCH(J3,MASTER!F:F,0)),1)</f>
        <v>45017</v>
      </c>
      <c r="G4" s="49"/>
      <c r="H4" s="45" t="s">
        <v>139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140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141</v>
      </c>
      <c r="E5" s="45"/>
      <c r="F5" s="48">
        <f>EOMONTH(F4,0)</f>
        <v>45046</v>
      </c>
      <c r="G5" s="49"/>
      <c r="H5" s="45" t="s">
        <v>142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30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143</v>
      </c>
      <c r="E6" s="45"/>
      <c r="F6" s="50">
        <f>NETWORKDAYS(F4,F5)</f>
        <v>20</v>
      </c>
      <c r="G6" s="47"/>
      <c r="H6" s="45" t="s">
        <v>144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34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1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39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44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133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1" t="s">
        <v>4</v>
      </c>
      <c r="C11" s="52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1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2" t="s">
        <v>5</v>
      </c>
      <c r="C15" s="53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129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15</v>
      </c>
      <c r="C18" s="52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2" t="s">
        <v>14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2" t="s">
        <v>13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30"/>
      <c r="B21" s="32" t="s">
        <v>16</v>
      </c>
      <c r="C21" s="55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customHeight="1" spans="1:50">
      <c r="A22" s="1"/>
      <c r="B22" s="32" t="s">
        <v>10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2" t="s">
        <v>9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2" t="s">
        <v>8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2" t="s">
        <v>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2" t="s">
        <v>11</v>
      </c>
      <c r="C26" s="55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2" t="s">
        <v>12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0"/>
      <c r="C28" s="1"/>
      <c r="D28" s="30"/>
      <c r="E28" s="1"/>
      <c r="F28" s="30"/>
      <c r="G28" s="1"/>
      <c r="H28" s="30"/>
      <c r="I28" s="1"/>
      <c r="J28" s="30"/>
      <c r="K28" s="1"/>
      <c r="L28" s="30"/>
      <c r="M28" s="1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56"/>
      <c r="C29" s="1"/>
      <c r="D29" s="56"/>
      <c r="E29" s="1"/>
      <c r="F29" s="56"/>
      <c r="G29" s="1"/>
      <c r="H29" s="56"/>
      <c r="I29" s="1"/>
      <c r="J29" s="56"/>
      <c r="K29" s="1"/>
      <c r="L29" s="56"/>
      <c r="M29" s="1"/>
      <c r="N29" s="6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30"/>
      <c r="B30" s="57"/>
      <c r="C30" s="30"/>
      <c r="D30" s="57"/>
      <c r="E30" s="30"/>
      <c r="F30" s="57"/>
      <c r="G30" s="30"/>
      <c r="H30" s="57"/>
      <c r="I30" s="30"/>
      <c r="J30" s="57"/>
      <c r="K30" s="30"/>
      <c r="L30" s="5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4" t="s">
        <v>148</v>
      </c>
      <c r="C33" s="1"/>
      <c r="E33" s="1"/>
      <c r="F33" s="14" t="s">
        <v>149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150</v>
      </c>
      <c r="C42" s="1"/>
      <c r="D42" s="1"/>
      <c r="E42" s="1"/>
      <c r="F42" s="1" t="s">
        <v>150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151</v>
      </c>
      <c r="C43" s="1"/>
      <c r="D43" s="1"/>
      <c r="E43" s="1"/>
      <c r="F43" s="1" t="s">
        <v>151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tabSelected="1" workbookViewId="0">
      <pane ySplit="10" topLeftCell="A11" activePane="bottomLeft" state="frozen"/>
      <selection/>
      <selection pane="bottomLeft" activeCell="I28" sqref="G12:I2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112</v>
      </c>
      <c r="AI4" s="37" t="s">
        <v>118</v>
      </c>
      <c r="AJ4" s="38" t="s">
        <v>120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140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154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30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45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44982</v>
      </c>
      <c r="AH7" s="37">
        <v>6</v>
      </c>
      <c r="AI7" s="37">
        <v>8</v>
      </c>
      <c r="AJ7" s="38" t="s">
        <v>34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45010</v>
      </c>
      <c r="AH8" s="37">
        <v>6</v>
      </c>
      <c r="AI8" s="37">
        <v>12</v>
      </c>
      <c r="AJ8" s="38" t="s">
        <v>39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45046</v>
      </c>
      <c r="AH9" s="42">
        <v>7</v>
      </c>
      <c r="AI9" s="42">
        <v>18</v>
      </c>
      <c r="AJ9" s="43" t="s">
        <v>44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155</v>
      </c>
      <c r="E10" s="13"/>
      <c r="F10" s="6" t="s">
        <v>156</v>
      </c>
      <c r="H10" s="4"/>
      <c r="I10" s="4"/>
      <c r="J10" s="3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133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5">
        <f ca="1">IFERROR(IF(LEN(H12)=1,"",SUBSTITUTE(D12,"%","")*100),"")</f>
        <v>95</v>
      </c>
      <c r="J12" s="36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5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131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5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31" t="s">
        <v>6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Attendance (EX BATAN SLEMAN - POLTEK)</v>
      </c>
      <c r="I15" s="35">
        <f ca="1" t="shared" si="2"/>
        <v>95</v>
      </c>
      <c r="J15" s="36"/>
      <c r="K15" s="3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2" t="s">
        <v>5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Driving Safety (EX BATAN SLEMAN - POLTEK)</v>
      </c>
      <c r="I16" s="35">
        <f ca="1" t="shared" si="2"/>
        <v>95</v>
      </c>
      <c r="J16" s="36"/>
      <c r="K16" s="3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3"/>
      <c r="E17" s="26"/>
      <c r="F17" s="26"/>
      <c r="G17" s="23" t="str">
        <f t="shared" si="0"/>
        <v> </v>
      </c>
      <c r="H17" s="24" t="str">
        <f t="shared" si="1"/>
        <v> </v>
      </c>
      <c r="I17" s="35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129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5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1" t="s">
        <v>15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Halaman samping dan belakang</v>
      </c>
      <c r="I19" s="35">
        <f ca="1" t="shared" si="2"/>
        <v>95</v>
      </c>
      <c r="J19" s="36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2" t="s">
        <v>14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Halaman</v>
      </c>
      <c r="H20" s="24" t="str">
        <f t="shared" si="1"/>
        <v>Halaman Utama Depan</v>
      </c>
      <c r="I20" s="35">
        <f ca="1" t="shared" si="2"/>
        <v>95</v>
      </c>
      <c r="J20" s="36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2" t="s">
        <v>13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Halaman</v>
      </c>
      <c r="H21" s="24" t="str">
        <f t="shared" si="1"/>
        <v>Taman</v>
      </c>
      <c r="I21" s="35">
        <f ca="1" t="shared" si="2"/>
        <v>95</v>
      </c>
      <c r="J21" s="36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2" t="s">
        <v>16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TPS</v>
      </c>
      <c r="I22" s="35">
        <f ca="1" t="shared" si="2"/>
        <v>95</v>
      </c>
      <c r="J22" s="36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2" t="s">
        <v>10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 1</v>
      </c>
      <c r="H23" s="24" t="str">
        <f t="shared" si="1"/>
        <v>Kamar Belakang</v>
      </c>
      <c r="I23" s="35">
        <f ca="1" t="shared" si="2"/>
        <v>95</v>
      </c>
      <c r="J23" s="36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2" t="s">
        <v>9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Kamar Depan</v>
      </c>
      <c r="I24" s="35">
        <f ca="1" t="shared" si="2"/>
        <v>95</v>
      </c>
      <c r="J24" s="36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2" t="s">
        <v>8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Pantry</v>
      </c>
      <c r="I25" s="35">
        <f ca="1" t="shared" si="2"/>
        <v>95</v>
      </c>
      <c r="J25" s="36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2" t="s">
        <v>7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Ruang Tamu</v>
      </c>
      <c r="I26" s="35">
        <f ca="1" t="shared" si="2"/>
        <v>95</v>
      </c>
      <c r="J26" s="36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2" t="s">
        <v>11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Toilet Belakang</v>
      </c>
      <c r="I27" s="35">
        <f ca="1" t="shared" si="2"/>
        <v>95</v>
      </c>
      <c r="J27" s="36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2" t="s">
        <v>12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Toilet Pria / Wanita</v>
      </c>
      <c r="I28" s="35">
        <f ca="1" t="shared" si="2"/>
        <v>95</v>
      </c>
      <c r="J28" s="36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148</v>
      </c>
      <c r="C34" s="1"/>
      <c r="E34" s="1"/>
      <c r="F34" s="14" t="s">
        <v>149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150</v>
      </c>
      <c r="C43" s="1"/>
      <c r="D43" s="1"/>
      <c r="E43" s="1"/>
      <c r="F43" s="1" t="s">
        <v>150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151</v>
      </c>
      <c r="C44" s="1"/>
      <c r="D44" s="1"/>
      <c r="E44" s="1"/>
      <c r="F44" s="1" t="s">
        <v>151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2023-06-02T01:16:19Z</dcterms:created>
  <dcterms:modified xsi:type="dcterms:W3CDTF">2023-06-02T01:23:09Z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69EC085D7E094F47A68820CF96B36321</vt:lpwstr>
  </property>
  <property fmtid="{D5CDD505-2E9C-101B-9397-08002B2CF9AE}" pid="3" name="KSOProductBuildVer">
    <vt:lpwstr>2057-11.2.0.11537</vt:lpwstr>
  </property>
</Properties>
</file>