
<file path=[Content_Types].xml><?xml version="1.0" encoding="utf-8"?>
<Types xmlns="http://schemas.openxmlformats.org/package/2006/content-types">
  <Override PartName="/xl/_rels/workbook.xml.rels" ContentType="application/vnd.openxmlformats-package.relationships+xml"/>
  <Override PartName="/xl/charts/chart2.xml" ContentType="application/vnd.openxmlformats-officedocument.drawingml.chart+xml"/>
  <Override PartName="/xl/charts/chart1.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drawings/vmlDrawing9.vml" ContentType="application/vnd.openxmlformats-officedocument.vmlDrawing"/>
  <Override PartName="/xl/drawings/vmlDrawing16.vml" ContentType="application/vnd.openxmlformats-officedocument.vmlDrawing"/>
  <Override PartName="/xl/drawings/vmlDrawing15.vml" ContentType="application/vnd.openxmlformats-officedocument.vmlDrawing"/>
  <Override PartName="/xl/drawings/vmlDrawing13.vml" ContentType="application/vnd.openxmlformats-officedocument.vmlDrawing"/>
  <Override PartName="/xl/drawings/vmlDrawing14.vml" ContentType="application/vnd.openxmlformats-officedocument.vmlDrawing"/>
  <Override PartName="/xl/drawings/vmlDrawing10.vml" ContentType="application/vnd.openxmlformats-officedocument.vmlDrawing"/>
  <Override PartName="/xl/drawings/vmlDrawing11.vml" ContentType="application/vnd.openxmlformats-officedocument.vmlDrawing"/>
  <Override PartName="/xl/drawings/vmlDrawing12.vml" ContentType="application/vnd.openxmlformats-officedocument.vmlDrawing"/>
  <Override PartName="/xl/sharedStrings.xml" ContentType="application/vnd.openxmlformats-officedocument.spreadsheetml.sharedStrings+xml"/>
  <Override PartName="/xl/worksheets/sheet54.xml" ContentType="application/vnd.openxmlformats-officedocument.spreadsheetml.worksheet+xml"/>
  <Override PartName="/xl/worksheets/sheet53.xml" ContentType="application/vnd.openxmlformats-officedocument.spreadsheetml.worksheet+xml"/>
  <Override PartName="/xl/worksheets/sheet52.xml" ContentType="application/vnd.openxmlformats-officedocument.spreadsheetml.worksheet+xml"/>
  <Override PartName="/xl/worksheets/sheet51.xml" ContentType="application/vnd.openxmlformats-officedocument.spreadsheetml.worksheet+xml"/>
  <Override PartName="/xl/worksheets/sheet50.xml" ContentType="application/vnd.openxmlformats-officedocument.spreadsheetml.worksheet+xml"/>
  <Override PartName="/xl/worksheets/sheet37.xml" ContentType="application/vnd.openxmlformats-officedocument.spreadsheetml.worksheet+xml"/>
  <Override PartName="/xl/worksheets/sheet12.xml" ContentType="application/vnd.openxmlformats-officedocument.spreadsheetml.worksheet+xml"/>
  <Override PartName="/xl/worksheets/sheet38.xml" ContentType="application/vnd.openxmlformats-officedocument.spreadsheetml.worksheet+xml"/>
  <Override PartName="/xl/worksheets/sheet13.xml" ContentType="application/vnd.openxmlformats-officedocument.spreadsheetml.worksheet+xml"/>
  <Override PartName="/xl/worksheets/sheet39.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4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55.xml" ContentType="application/vnd.openxmlformats-officedocument.spreadsheetml.worksheet+xml"/>
  <Override PartName="/xl/worksheets/sheet30.xml" ContentType="application/vnd.openxmlformats-officedocument.spreadsheetml.worksheet+xml"/>
  <Override PartName="/xl/worksheets/sheet56.xml" ContentType="application/vnd.openxmlformats-officedocument.spreadsheetml.worksheet+xml"/>
  <Override PartName="/xl/worksheets/sheet31.xml" ContentType="application/vnd.openxmlformats-officedocument.spreadsheetml.worksheet+xml"/>
  <Override PartName="/xl/worksheets/sheet57.xml" ContentType="application/vnd.openxmlformats-officedocument.spreadsheetml.worksheet+xml"/>
  <Override PartName="/xl/worksheets/sheet32.xml" ContentType="application/vnd.openxmlformats-officedocument.spreadsheetml.worksheet+xml"/>
  <Override PartName="/xl/worksheets/sheet58.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35.xml" ContentType="application/vnd.openxmlformats-officedocument.spreadsheetml.worksheet+xml"/>
  <Override PartName="/xl/worksheets/sheet11.xml" ContentType="application/vnd.openxmlformats-officedocument.spreadsheetml.worksheet+xml"/>
  <Override PartName="/xl/worksheets/sheet36.xml" ContentType="application/vnd.openxmlformats-officedocument.spreadsheetml.worksheet+xml"/>
  <Override PartName="/xl/worksheets/sheet48.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47.xml" ContentType="application/vnd.openxmlformats-officedocument.spreadsheetml.worksheet+xml"/>
  <Override PartName="/xl/worksheets/sheet22.xml" ContentType="application/vnd.openxmlformats-officedocument.spreadsheetml.worksheet+xml"/>
  <Override PartName="/xl/worksheets/sheet8.xml" ContentType="application/vnd.openxmlformats-officedocument.spreadsheetml.worksheet+xml"/>
  <Override PartName="/xl/worksheets/_rels/sheet57.xml.rels" ContentType="application/vnd.openxmlformats-package.relationships+xml"/>
  <Override PartName="/xl/worksheets/_rels/sheet56.xml.rels" ContentType="application/vnd.openxmlformats-package.relationships+xml"/>
  <Override PartName="/xl/worksheets/_rels/sheet55.xml.rels" ContentType="application/vnd.openxmlformats-package.relationships+xml"/>
  <Override PartName="/xl/worksheets/_rels/sheet54.xml.rels" ContentType="application/vnd.openxmlformats-package.relationships+xml"/>
  <Override PartName="/xl/worksheets/_rels/sheet53.xml.rels" ContentType="application/vnd.openxmlformats-package.relationships+xml"/>
  <Override PartName="/xl/worksheets/_rels/sheet52.xml.rels" ContentType="application/vnd.openxmlformats-package.relationships+xml"/>
  <Override PartName="/xl/worksheets/_rels/sheet51.xml.rels" ContentType="application/vnd.openxmlformats-package.relationships+xml"/>
  <Override PartName="/xl/worksheets/_rels/sheet50.xml.rels" ContentType="application/vnd.openxmlformats-package.relationships+xml"/>
  <Override PartName="/xl/worksheets/_rels/sheet49.xml.rels" ContentType="application/vnd.openxmlformats-package.relationships+xml"/>
  <Override PartName="/xl/worksheets/_rels/sheet45.xml.rels" ContentType="application/vnd.openxmlformats-package.relationships+xml"/>
  <Override PartName="/xl/worksheets/_rels/sheet44.xml.rels" ContentType="application/vnd.openxmlformats-package.relationships+xml"/>
  <Override PartName="/xl/worksheets/_rels/sheet43.xml.rels" ContentType="application/vnd.openxmlformats-package.relationships+xml"/>
  <Override PartName="/xl/worksheets/_rels/sheet42.xml.rels" ContentType="application/vnd.openxmlformats-package.relationships+xml"/>
  <Override PartName="/xl/worksheets/_rels/sheet38.xml.rels" ContentType="application/vnd.openxmlformats-package.relationships+xml"/>
  <Override PartName="/xl/worksheets/_rels/sheet37.xml.rels" ContentType="application/vnd.openxmlformats-package.relationships+xml"/>
  <Override PartName="/xl/worksheets/_rels/sheet16.xml.rels" ContentType="application/vnd.openxmlformats-package.relationships+xml"/>
  <Override PartName="/xl/worksheets/_rels/sheet15.xml.rels" ContentType="application/vnd.openxmlformats-package.relationships+xml"/>
  <Override PartName="/xl/worksheets/_rels/sheet14.xml.rels" ContentType="application/vnd.openxmlformats-package.relationships+xml"/>
  <Override PartName="/xl/worksheets/_rels/sheet12.xml.rels" ContentType="application/vnd.openxmlformats-package.relationships+xml"/>
  <Override PartName="/xl/worksheets/_rels/sheet58.xml.rels" ContentType="application/vnd.openxmlformats-package.relationships+xml"/>
  <Override PartName="/xl/worksheets/_rels/sheet11.xml.rels" ContentType="application/vnd.openxmlformats-package.relationships+xml"/>
  <Override PartName="/xl/worksheets/_rels/sheet1.xml.rels" ContentType="application/vnd.openxmlformats-package.relationships+xml"/>
  <Override PartName="/xl/worksheets/_rels/sheet41.xml.rels" ContentType="application/vnd.openxmlformats-package.relationships+xml"/>
  <Override PartName="/xl/worksheets/_rels/sheet7.xml.rels" ContentType="application/vnd.openxmlformats-package.relationships+xml"/>
  <Override PartName="/xl/worksheets/_rels/sheet23.xml.rels" ContentType="application/vnd.openxmlformats-package.relationships+xml"/>
  <Override PartName="/xl/worksheets/_rels/sheet13.xml.rels" ContentType="application/vnd.openxmlformats-package.relationships+xml"/>
  <Override PartName="/xl/worksheets/_rels/sheet2.xml.rels" ContentType="application/vnd.openxmlformats-package.relationships+xml"/>
  <Override PartName="/xl/worksheets/_rels/sheet48.xml.rels" ContentType="application/vnd.openxmlformats-package.relationships+xml"/>
  <Override PartName="/xl/worksheets/_rels/sheet9.xml.rels" ContentType="application/vnd.openxmlformats-package.relationships+xml"/>
  <Override PartName="/xl/worksheets/_rels/sheet24.xml.rels" ContentType="application/vnd.openxmlformats-package.relationships+xml"/>
  <Override PartName="/xl/worksheets/_rels/sheet30.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39.xml.rels" ContentType="application/vnd.openxmlformats-package.relationships+xml"/>
  <Override PartName="/xl/worksheets/_rels/sheet20.xml.rels" ContentType="application/vnd.openxmlformats-package.relationships+xml"/>
  <Override PartName="/xl/worksheets/_rels/sheet5.xml.rels" ContentType="application/vnd.openxmlformats-package.relationships+xml"/>
  <Override PartName="/xl/worksheets/_rels/sheet21.xml.rels" ContentType="application/vnd.openxmlformats-package.relationships+xml"/>
  <Override PartName="/xl/worksheets/_rels/sheet40.xml.rels" ContentType="application/vnd.openxmlformats-package.relationships+xml"/>
  <Override PartName="/xl/worksheets/_rels/sheet6.xml.rels" ContentType="application/vnd.openxmlformats-package.relationships+xml"/>
  <Override PartName="/xl/worksheets/_rels/sheet22.xml.rels" ContentType="application/vnd.openxmlformats-package.relationships+xml"/>
  <Override PartName="/xl/worksheets/_rels/sheet17.xml.rels" ContentType="application/vnd.openxmlformats-package.relationships+xml"/>
  <Override PartName="/xl/worksheets/_rels/sheet46.xml.rels" ContentType="application/vnd.openxmlformats-package.relationships+xml"/>
  <Override PartName="/xl/worksheets/_rels/sheet18.xml.rels" ContentType="application/vnd.openxmlformats-package.relationships+xml"/>
  <Override PartName="/xl/worksheets/_rels/sheet47.xml.rels" ContentType="application/vnd.openxmlformats-package.relationships+xml"/>
  <Override PartName="/xl/worksheets/_rels/sheet8.xml.rels" ContentType="application/vnd.openxmlformats-package.relationships+xml"/>
  <Override PartName="/xl/worksheets/_rels/sheet19.xml.rels" ContentType="application/vnd.openxmlformats-package.relationships+xml"/>
  <Override PartName="/xl/worksheets/_rels/sheet25.xml.rels" ContentType="application/vnd.openxmlformats-package.relationships+xml"/>
  <Override PartName="/xl/worksheets/_rels/sheet31.xml.rels" ContentType="application/vnd.openxmlformats-package.relationships+xml"/>
  <Override PartName="/xl/worksheets/_rels/sheet26.xml.rels" ContentType="application/vnd.openxmlformats-package.relationships+xml"/>
  <Override PartName="/xl/worksheets/_rels/sheet27.xml.rels" ContentType="application/vnd.openxmlformats-package.relationships+xml"/>
  <Override PartName="/xl/worksheets/_rels/sheet32.xml.rels" ContentType="application/vnd.openxmlformats-package.relationships+xml"/>
  <Override PartName="/xl/worksheets/_rels/sheet28.xml.rels" ContentType="application/vnd.openxmlformats-package.relationships+xml"/>
  <Override PartName="/xl/worksheets/_rels/sheet10.xml.rels" ContentType="application/vnd.openxmlformats-package.relationships+xml"/>
  <Override PartName="/xl/worksheets/_rels/sheet29.xml.rels" ContentType="application/vnd.openxmlformats-package.relationships+xml"/>
  <Override PartName="/xl/worksheets/_rels/sheet33.xml.rels" ContentType="application/vnd.openxmlformats-package.relationships+xml"/>
  <Override PartName="/xl/worksheets/_rels/sheet34.xml.rels" ContentType="application/vnd.openxmlformats-package.relationships+xml"/>
  <Override PartName="/xl/worksheets/_rels/sheet35.xml.rels" ContentType="application/vnd.openxmlformats-package.relationships+xml"/>
  <Override PartName="/xl/worksheets/_rels/sheet36.xml.rels" ContentType="application/vnd.openxmlformats-package.relationships+xml"/>
  <Override PartName="/xl/worksheets/sheet46.xml" ContentType="application/vnd.openxmlformats-officedocument.spreadsheetml.worksheet+xml"/>
  <Override PartName="/xl/worksheets/sheet21.xml" ContentType="application/vnd.openxmlformats-officedocument.spreadsheetml.worksheet+xml"/>
  <Override PartName="/xl/worksheets/sheet7.xml" ContentType="application/vnd.openxmlformats-officedocument.spreadsheetml.worksheet+xml"/>
  <Override PartName="/xl/worksheets/sheet41.xml" ContentType="application/vnd.openxmlformats-officedocument.spreadsheetml.worksheet+xml"/>
  <Override PartName="/xl/worksheets/sheet2.xml" ContentType="application/vnd.openxmlformats-officedocument.spreadsheetml.worksheet+xml"/>
  <Override PartName="/xl/worksheets/sheet40.xml" ContentType="application/vnd.openxmlformats-officedocument.spreadsheetml.worksheet+xml"/>
  <Override PartName="/xl/worksheets/sheet1.xml" ContentType="application/vnd.openxmlformats-officedocument.spreadsheetml.worksheet+xml"/>
  <Override PartName="/xl/worksheets/sheet42.xml" ContentType="application/vnd.openxmlformats-officedocument.spreadsheetml.worksheet+xml"/>
  <Override PartName="/xl/worksheets/sheet3.xml" ContentType="application/vnd.openxmlformats-officedocument.spreadsheetml.worksheet+xml"/>
  <Override PartName="/xl/worksheets/sheet43.xml" ContentType="application/vnd.openxmlformats-officedocument.spreadsheetml.worksheet+xml"/>
  <Override PartName="/xl/worksheets/sheet4.xml" ContentType="application/vnd.openxmlformats-officedocument.spreadsheetml.worksheet+xml"/>
  <Override PartName="/xl/worksheets/sheet44.xml" ContentType="application/vnd.openxmlformats-officedocument.spreadsheetml.worksheet+xml"/>
  <Override PartName="/xl/worksheets/sheet5.xml" ContentType="application/vnd.openxmlformats-officedocument.spreadsheetml.worksheet+xml"/>
  <Override PartName="/xl/worksheets/sheet45.xml" ContentType="application/vnd.openxmlformats-officedocument.spreadsheetml.worksheet+xml"/>
  <Override PartName="/xl/worksheets/sheet20.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comments6.xml" ContentType="application/vnd.openxmlformats-officedocument.spreadsheetml.comments+xml"/>
  <Override PartName="/xl/comments9.xml" ContentType="application/vnd.openxmlformats-officedocument.spreadsheetml.comments+xml"/>
  <Override PartName="/xl/comments52.xml" ContentType="application/vnd.openxmlformats-officedocument.spreadsheetml.comments+xml"/>
  <Override PartName="/xl/comments51.xml" ContentType="application/vnd.openxmlformats-officedocument.spreadsheetml.comments+xml"/>
  <Override PartName="/xl/comments50.xml" ContentType="application/vnd.openxmlformats-officedocument.spreadsheetml.comments+xml"/>
  <Override PartName="/xl/comments49.xml" ContentType="application/vnd.openxmlformats-officedocument.spreadsheetml.comments+xml"/>
  <Override PartName="/xl/comments48.xml" ContentType="application/vnd.openxmlformats-officedocument.spreadsheetml.comments+xml"/>
  <Override PartName="/xl/comments16.xml" ContentType="application/vnd.openxmlformats-officedocument.spreadsheetml.comments+xml"/>
  <Override PartName="/xl/comments43.xml" ContentType="application/vnd.openxmlformats-officedocument.spreadsheetml.comments+xml"/>
  <Override PartName="/xl/comments12.xml" ContentType="application/vnd.openxmlformats-officedocument.spreadsheetml.comments+xml"/>
  <Override PartName="/xl/comments34.xml" ContentType="application/vnd.openxmlformats-officedocument.spreadsheetml.comments+xml"/>
  <Override PartName="/xl/comments38.xml" ContentType="application/vnd.openxmlformats-officedocument.spreadsheetml.comments+xml"/>
  <Override PartName="/xl/comments45.xml" ContentType="application/vnd.openxmlformats-officedocument.spreadsheetml.comments+xml"/>
  <Override PartName="/xl/comments44.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Jul 19-23, 2021" sheetId="1" state="visible" r:id="rId2"/>
    <sheet name="Nov 15-19, 2021" sheetId="2" state="visible" r:id="rId3"/>
    <sheet name="Dec 06-10, 2021" sheetId="3" state="visible" r:id="rId4"/>
    <sheet name="Dec 13-17, 2021" sheetId="4" state="visible" r:id="rId5"/>
    <sheet name="Jan 17-21, 2022" sheetId="5" state="visible" r:id="rId6"/>
    <sheet name="Jan 24-28, 2022" sheetId="6" state="visible" r:id="rId7"/>
    <sheet name="Jan 31 - Feb 4, 2022" sheetId="7" state="visible" r:id="rId8"/>
    <sheet name="Feb 7-11, 2022" sheetId="8" state="visible" r:id="rId9"/>
    <sheet name="Feb 14-18, 2022" sheetId="9" state="visible" r:id="rId10"/>
    <sheet name="Feb 21-25, 2022" sheetId="10" state="visible" r:id="rId11"/>
    <sheet name="Feb 28- Mar 4, 2022" sheetId="11" state="visible" r:id="rId12"/>
    <sheet name="Mar 7-11, 2022" sheetId="12" state="visible" r:id="rId13"/>
    <sheet name="Mar 14-18, 2022" sheetId="13" state="visible" r:id="rId14"/>
    <sheet name="Mar 21-25, 2022" sheetId="14" state="visible" r:id="rId15"/>
    <sheet name="Mar 28-Apr 1, 2022" sheetId="15" state="visible" r:id="rId16"/>
    <sheet name="Apr 4-Apr 8, 2022" sheetId="16" state="visible" r:id="rId17"/>
    <sheet name="Apr 11-15, 2022" sheetId="17" state="visible" r:id="rId18"/>
    <sheet name="Apr 18-22, 2022" sheetId="18" state="visible" r:id="rId19"/>
    <sheet name="Apr 25-29" sheetId="19" state="visible" r:id="rId20"/>
    <sheet name="May 2-6, 2022 " sheetId="20" state="visible" r:id="rId21"/>
    <sheet name="May 9-13, 2022" sheetId="21" state="visible" r:id="rId22"/>
    <sheet name="May 16-20, 2022" sheetId="22" state="visible" r:id="rId23"/>
    <sheet name="May 23-27, 2022" sheetId="23" state="visible" r:id="rId24"/>
    <sheet name="May 30-Jun 3, 2022" sheetId="24" state="visible" r:id="rId25"/>
    <sheet name="Jun 6-Jun 10" sheetId="25" state="visible" r:id="rId26"/>
    <sheet name="June 13-17, 2022" sheetId="26" state="visible" r:id="rId27"/>
    <sheet name="June 20-24" sheetId="27" state="visible" r:id="rId28"/>
    <sheet name="June 27 - July 1, 2022" sheetId="28" state="visible" r:id="rId29"/>
    <sheet name="July 4-8, 2022" sheetId="29" state="visible" r:id="rId30"/>
    <sheet name="July 11-15, 2022" sheetId="30" state="visible" r:id="rId31"/>
    <sheet name="July 18-22" sheetId="31" state="visible" r:id="rId32"/>
    <sheet name="July 25 - 29, 2022" sheetId="32" state="visible" r:id="rId33"/>
    <sheet name="Aug 01-05, 2022" sheetId="33" state="visible" r:id="rId34"/>
    <sheet name="Aug 08 - 12, 2022" sheetId="34" state="visible" r:id="rId35"/>
    <sheet name="Aug 15 - 19, 2022" sheetId="35" state="visible" r:id="rId36"/>
    <sheet name="Aug 22-26, 2022" sheetId="36" state="visible" r:id="rId37"/>
    <sheet name="Aug 29-Sep 2" sheetId="37" state="visible" r:id="rId38"/>
    <sheet name="Sep 05 - 09, 2022" sheetId="38" state="visible" r:id="rId39"/>
    <sheet name="Sep 12 - 16, 2022" sheetId="39" state="visible" r:id="rId40"/>
    <sheet name="Sep 19 - 23, 2022" sheetId="40" state="visible" r:id="rId41"/>
    <sheet name="Sep 26 - 30, 2022" sheetId="41" state="visible" r:id="rId42"/>
    <sheet name="Oct 3 - 7, 2022" sheetId="42" state="visible" r:id="rId43"/>
    <sheet name="Oct 10 - 14, 2022" sheetId="43" state="visible" r:id="rId44"/>
    <sheet name="Oct 17 - 21, 2022" sheetId="44" state="visible" r:id="rId45"/>
    <sheet name="Oct 24 - 28, 2022" sheetId="45" state="visible" r:id="rId46"/>
    <sheet name="Oct 31 - Nov 4, 2022" sheetId="46" state="visible" r:id="rId47"/>
    <sheet name="Nov 7 - 11, 2022" sheetId="47" state="visible" r:id="rId48"/>
    <sheet name="Nov 14 - 18, 2022" sheetId="48" state="visible" r:id="rId49"/>
    <sheet name="Nov 28 - Dec 2, 2022" sheetId="49" state="visible" r:id="rId50"/>
    <sheet name="Dec 5 - 9, 2022" sheetId="50" state="visible" r:id="rId51"/>
    <sheet name="Dec 12 - 16, 2022" sheetId="51" state="visible" r:id="rId52"/>
    <sheet name="Dec 19 - 23, 2022" sheetId="52" state="visible" r:id="rId53"/>
    <sheet name="Dec 26 - 30, 2022" sheetId="53" state="visible" r:id="rId54"/>
    <sheet name="Jan 2 - 6, 2023" sheetId="54" state="visible" r:id="rId55"/>
    <sheet name="Jan 9 - 13, 2023" sheetId="55" state="visible" r:id="rId56"/>
    <sheet name="Jan 16 - 20, 2023" sheetId="56" state="visible" r:id="rId57"/>
    <sheet name="Jan 23 - 27, 2023" sheetId="57" state="visible" r:id="rId58"/>
    <sheet name="summary &amp; follow-up" sheetId="58" state="visible" r:id="rId59"/>
  </sheets>
  <calcPr iterateCount="100" refMode="A1" iterate="false" iterateDelta="0.0001"/>
  <extLst>
    <ext xmlns:loext="http://schemas.libreoffice.org/" uri="{7626C862-2A13-11E5-B345-FEFF819CDC9F}">
      <loext:extCalcPr stringRefSyntax="CalcA1ExcelA1"/>
    </ext>
  </extLst>
</workbook>
</file>

<file path=xl/comments6.xml><?xml version="1.0" encoding="utf-8"?>
<comments xmlns="http://schemas.openxmlformats.org/spreadsheetml/2006/main" xmlns:xdr="http://schemas.openxmlformats.org/drawingml/2006/spreadsheetDrawing">
  <authors>
    <author> </author>
  </authors>
  <commentList>
    <comment ref="I3" authorId="0">
      <text>
        <r>
          <rPr>
            <sz val="10"/>
            <color rgb="FF000000"/>
            <rFont val="Arial"/>
            <family val="0"/>
          </rPr>
          <t xml:space="preserve">correct. No use of Virgo data so we cannot say anything.
	-Livia Conti</t>
        </r>
      </text>
    </comment>
    <comment ref="I4" authorId="0">
      <text>
        <r>
          <rPr>
            <sz val="10"/>
            <color rgb="FF000000"/>
            <rFont val="Arial"/>
            <family val="0"/>
          </rPr>
          <t xml:space="preserve">this is marked as 'yellow': they should have mentioned Virgo as well as other detectors but it is not compulsory in this case
	-Livia Conti</t>
        </r>
      </text>
    </comment>
  </commentList>
</comments>
</file>

<file path=xl/comments9.xml><?xml version="1.0" encoding="utf-8"?>
<comments xmlns="http://schemas.openxmlformats.org/spreadsheetml/2006/main" xmlns:xdr="http://schemas.openxmlformats.org/drawingml/2006/spreadsheetDrawing">
  <authors>
    <author> </author>
  </authors>
  <commentList>
    <comment ref="J6" authorId="0">
      <text>
        <r>
          <rPr>
            <sz val="10"/>
            <color rgb="FF000000"/>
            <rFont val="Arial"/>
            <family val="0"/>
          </rPr>
          <t xml:space="preserve">then they cited Virgo always, so it's a minimum check
	-Davide Guerra</t>
        </r>
      </text>
    </comment>
  </commentList>
</comments>
</file>

<file path=xl/comments12.xml><?xml version="1.0" encoding="utf-8"?>
<comments xmlns="http://schemas.openxmlformats.org/spreadsheetml/2006/main" xmlns:xdr="http://schemas.openxmlformats.org/drawingml/2006/spreadsheetDrawing">
  <authors>
    <author> </author>
  </authors>
  <commentList>
    <comment ref="F35" authorId="0">
      <text>
        <r>
          <rPr>
            <sz val="10"/>
            <color rgb="FF000000"/>
            <rFont val="Arial"/>
            <family val="0"/>
          </rPr>
          <t xml:space="preserve">all issues have been fixed already!
	-Livia Conti</t>
        </r>
      </text>
    </comment>
  </commentList>
</comments>
</file>

<file path=xl/comments16.xml><?xml version="1.0" encoding="utf-8"?>
<comments xmlns="http://schemas.openxmlformats.org/spreadsheetml/2006/main" xmlns:xdr="http://schemas.openxmlformats.org/drawingml/2006/spreadsheetDrawing">
  <authors>
    <author> </author>
  </authors>
  <commentList>
    <comment ref="D35" authorId="0">
      <text>
        <r>
          <rPr>
            <sz val="10"/>
            <color rgb="FF000000"/>
            <rFont val="Arial"/>
            <family val="0"/>
          </rPr>
          <t xml:space="preserve">MAIL NOT SENT AS WAS ALREADY FLAGGED RED FEW DAYS BEFORE
	-Livia Conti</t>
        </r>
      </text>
    </comment>
    <comment ref="E35" authorId="0">
      <text>
        <r>
          <rPr>
            <sz val="10"/>
            <color rgb="FF000000"/>
            <rFont val="Arial"/>
            <family val="0"/>
          </rPr>
          <t xml:space="preserve">MAIL NOT SENT AS WAS ALREADY FLAGGED RED FEW DAYS BEFORE
	-Livia Conti</t>
        </r>
      </text>
    </comment>
    <comment ref="F44" authorId="0">
      <text>
        <r>
          <rPr>
            <sz val="10"/>
            <color rgb="FF000000"/>
            <rFont val="Arial"/>
            <family val="0"/>
          </rPr>
          <t xml:space="preserve">ligo authors
	-Livia Conti</t>
        </r>
      </text>
    </comment>
  </commentList>
</comments>
</file>

<file path=xl/comments34.xml><?xml version="1.0" encoding="utf-8"?>
<comments xmlns="http://schemas.openxmlformats.org/spreadsheetml/2006/main" xmlns:xdr="http://schemas.openxmlformats.org/drawingml/2006/spreadsheetDrawing">
  <authors>
    <author> </author>
  </authors>
  <commentList>
    <comment ref="J8" authorId="0">
      <text>
        <r>
          <rPr>
            <sz val="10"/>
            <color rgb="FF000000"/>
            <rFont val="Arial"/>
            <family val="0"/>
          </rPr>
          <t xml:space="preserve">also problem with Fig8, caption and labels in the figure
	-Livia Conti</t>
        </r>
      </text>
    </comment>
    <comment ref="J29" authorId="0">
      <text>
        <r>
          <rPr>
            <sz val="10"/>
            <color rgb="FF000000"/>
            <rFont val="Arial"/>
            <family val="0"/>
          </rPr>
          <t xml:space="preserve">all papers are LV or LVK: for a detection you do not need only the detector but all that goes allo such as data analysis. So there is no LIGO-only detection, not even the first detection
	-Livia Conti</t>
        </r>
      </text>
    </comment>
  </commentList>
</comments>
</file>

<file path=xl/comments38.xml><?xml version="1.0" encoding="utf-8"?>
<comments xmlns="http://schemas.openxmlformats.org/spreadsheetml/2006/main" xmlns:xdr="http://schemas.openxmlformats.org/drawingml/2006/spreadsheetDrawing">
  <authors>
    <author> </author>
  </authors>
  <commentList>
    <comment ref="J17" authorId="0">
      <text>
        <r>
          <rPr>
            <sz val="10"/>
            <color rgb="FF000000"/>
            <rFont val="Arial"/>
            <family val="0"/>
          </rPr>
          <t xml:space="preserve">I think this is not much relevant
	-Livia Conti</t>
        </r>
      </text>
    </comment>
    <comment ref="J24" authorId="0">
      <text>
        <r>
          <rPr>
            <sz val="10"/>
            <color rgb="FF000000"/>
            <rFont val="Arial"/>
            <family val="0"/>
          </rPr>
          <t xml:space="preserve">yes, at least we educate this person. Moreover it has a ligo.org email address... so a member of LVK!
	-Livia Conti</t>
        </r>
      </text>
    </comment>
  </commentList>
</comments>
</file>

<file path=xl/comments43.xml><?xml version="1.0" encoding="utf-8"?>
<comments xmlns="http://schemas.openxmlformats.org/spreadsheetml/2006/main" xmlns:xdr="http://schemas.openxmlformats.org/drawingml/2006/spreadsheetDrawing">
  <authors>
    <author> </author>
  </authors>
  <commentList>
    <comment ref="D21" authorId="0">
      <text>
        <r>
          <rPr>
            <sz val="10"/>
            <color rgb="FF000000"/>
            <rFont val="Arial"/>
            <family val="0"/>
          </rPr>
          <t xml:space="preserve">already sent email after checks of 18Aug
	-Livia Conti</t>
        </r>
      </text>
    </comment>
  </commentList>
</comments>
</file>

<file path=xl/comments44.xml><?xml version="1.0" encoding="utf-8"?>
<comments xmlns="http://schemas.openxmlformats.org/spreadsheetml/2006/main" xmlns:xdr="http://schemas.openxmlformats.org/drawingml/2006/spreadsheetDrawing">
  <authors>
    <author> </author>
  </authors>
  <commentList>
    <comment ref="J6" authorId="0">
      <text>
        <r>
          <rPr>
            <sz val="10"/>
            <color rgb="FF000000"/>
            <rFont val="Arial"/>
            <family val="0"/>
          </rPr>
          <t xml:space="preserve">it does not mater which detector(s) did the detection: all the subsequent work is joint and the papers are all joint. See also what I add in the mail in such cases
	-Livia Conti</t>
        </r>
      </text>
    </comment>
    <comment ref="J15" authorId="0">
      <text>
        <r>
          <rPr>
            <sz val="10"/>
            <color rgb="FF000000"/>
            <rFont val="Arial"/>
            <family val="0"/>
          </rPr>
          <t xml:space="preserve">yes, the discoveries are jointly made by LV/LVK
	-Livia Conti</t>
        </r>
      </text>
    </comment>
    <comment ref="J22" authorId="0">
      <text>
        <r>
          <rPr>
            <sz val="10"/>
            <color rgb="FF000000"/>
            <rFont val="Arial"/>
            <family val="0"/>
          </rPr>
          <t xml:space="preserve">the type will be fixed. The citation format does not depend on the authors. We need to tackle this too but differently
	-Livia Conti</t>
        </r>
      </text>
    </comment>
  </commentList>
</comments>
</file>

<file path=xl/comments45.xml><?xml version="1.0" encoding="utf-8"?>
<comments xmlns="http://schemas.openxmlformats.org/spreadsheetml/2006/main" xmlns:xdr="http://schemas.openxmlformats.org/drawingml/2006/spreadsheetDrawing">
  <authors>
    <author> </author>
  </authors>
  <commentList>
    <comment ref="F3" authorId="0">
      <text>
        <r>
          <rPr>
            <sz val="10"/>
            <color rgb="FF000000"/>
            <rFont val="Arial"/>
            <family val="0"/>
          </rPr>
          <t xml:space="preserve">Livia: I mark as green as they only mention LIGO as an example of detector
	-Livia Conti</t>
        </r>
      </text>
    </comment>
    <comment ref="F13" authorId="0">
      <text>
        <r>
          <rPr>
            <sz val="10"/>
            <color rgb="FF000000"/>
            <rFont val="Arial"/>
            <family val="0"/>
          </rPr>
          <t xml:space="preserve">I mark this paper as red: see email for explanation about 1st detection
	-Livia Conti</t>
        </r>
      </text>
    </comment>
    <comment ref="F27" authorId="0">
      <text>
        <r>
          <rPr>
            <sz val="10"/>
            <color rgb="FF000000"/>
            <rFont val="Arial"/>
            <family val="0"/>
          </rPr>
          <t xml:space="preserve">I add this paper too as red
	-Livia Conti</t>
        </r>
      </text>
    </comment>
  </commentList>
</comments>
</file>

<file path=xl/comments46.xml><?xml version="1.0" encoding="utf-8"?>
<comments xmlns="http://schemas.openxmlformats.org/spreadsheetml/2006/main" xmlns:xdr="http://schemas.openxmlformats.org/drawingml/2006/spreadsheetDrawing">
  <authors>
    <author> </author>
  </authors>
  <commentList>
    <comment ref="J7" authorId="0">
      <text>
        <r>
          <rPr>
            <sz val="10"/>
            <color rgb="FF000000"/>
            <rFont val="Arial"/>
            <family val="0"/>
          </rPr>
          <t xml:space="preserve">yes, marked to red: it is the results of LVK that put theory under test!
	-Livia Conti</t>
        </r>
      </text>
    </comment>
    <comment ref="J35" authorId="0">
      <text>
        <r>
          <rPr>
            <sz val="10"/>
            <color rgb="FF000000"/>
            <rFont val="Arial"/>
            <family val="0"/>
          </rPr>
          <t xml:space="preserve">sure! marked to red as they refer to the LIGO BBH merger rate while the results are joint!
	-Livia Conti</t>
        </r>
      </text>
    </comment>
    <comment ref="J42" authorId="0">
      <text>
        <r>
          <rPr>
            <sz val="10"/>
            <color rgb="FF000000"/>
            <rFont val="Arial"/>
            <family val="0"/>
          </rPr>
          <t xml:space="preserve">yes, they refer to LVK results-&gt; red paper
	-Livia Conti</t>
        </r>
      </text>
    </comment>
  </commentList>
</comments>
</file>

<file path=xl/comments47.xml><?xml version="1.0" encoding="utf-8"?>
<comments xmlns="http://schemas.openxmlformats.org/spreadsheetml/2006/main" xmlns:xdr="http://schemas.openxmlformats.org/drawingml/2006/spreadsheetDrawing">
  <authors>
    <author> </author>
  </authors>
  <commentList>
    <comment ref="J9" authorId="0">
      <text>
        <r>
          <rPr>
            <sz val="10"/>
            <color rgb="FF000000"/>
            <rFont val="Arial"/>
            <family val="0"/>
          </rPr>
          <t xml:space="preserve">ligo mass does mean nothing. They refer to the LIGO mass PBHs and this is a result f LVK (mass range of primordial BH)-&gt; red paper
	-Livia Conti</t>
        </r>
      </text>
    </comment>
    <comment ref="J11" authorId="0">
      <text>
        <r>
          <rPr>
            <sz val="10"/>
            <color rgb="FF000000"/>
            <rFont val="Arial"/>
            <family val="0"/>
          </rPr>
          <t xml:space="preserve">with LIGO authors!!!!!
	-Livia Conti</t>
        </r>
      </text>
    </comment>
    <comment ref="J12" authorId="0">
      <text>
        <r>
          <rPr>
            <sz val="10"/>
            <color rgb="FF000000"/>
            <rFont val="Arial"/>
            <family val="0"/>
          </rPr>
          <t xml:space="preserve">yesit is an issue: what is important is not simply which detector data are used but that the work is collaborative: also the data analysis is part of the detection and this is always joint. All results, discoveries are LV or LVK, no matter of the detectors specifically involved in each detection
	-Livia Conti</t>
        </r>
      </text>
    </comment>
    <comment ref="J23" authorId="0">
      <text>
        <r>
          <rPr>
            <sz val="10"/>
            <color rgb="FF000000"/>
            <rFont val="Arial"/>
            <family val="0"/>
          </rPr>
          <t xml:space="preserve">ok but please, again, remember that it does not matter which instrument detected. The fact is that all results are achieved jointly. Furthermore sometimes not detecting is also an information, eg for sky localization eg in GW170817. So simply they always have to cite Virgo along with LIGO for detections
	-Livia Conti</t>
        </r>
      </text>
    </comment>
  </commentList>
</comments>
</file>

<file path=xl/comments48.xml><?xml version="1.0" encoding="utf-8"?>
<comments xmlns="http://schemas.openxmlformats.org/spreadsheetml/2006/main" xmlns:xdr="http://schemas.openxmlformats.org/drawingml/2006/spreadsheetDrawing">
  <authors>
    <author> </author>
  </authors>
  <commentList>
    <comment ref="F8" authorId="0">
      <text>
        <r>
          <rPr>
            <sz val="10"/>
            <color rgb="FF000000"/>
            <rFont val="Arial"/>
            <family val="0"/>
          </rPr>
          <t xml:space="preserve">actually, this paper is ok: they do CW searches and therefore use the ligo only data, more sensitive. I put the paper in green
	-Livia Conti</t>
        </r>
      </text>
    </comment>
    <comment ref="J3" authorId="0">
      <text>
        <r>
          <rPr>
            <sz val="10"/>
            <color rgb="FF000000"/>
            <rFont val="Arial"/>
            <family val="0"/>
          </rPr>
          <t xml:space="preserve">yes, they should. I promote the paper from yellow to red
	-Livia Conti</t>
        </r>
      </text>
    </comment>
    <comment ref="J9" authorId="0">
      <text>
        <r>
          <rPr>
            <sz val="10"/>
            <color rgb="FF000000"/>
            <rFont val="Arial"/>
            <family val="0"/>
          </rPr>
          <t xml:space="preserve">seems ok to me
	-Livia Conti</t>
        </r>
      </text>
    </comment>
    <comment ref="J18" authorId="0">
      <text>
        <r>
          <rPr>
            <sz val="10"/>
            <color rgb="FF000000"/>
            <rFont val="Arial"/>
            <family val="0"/>
          </rPr>
          <t xml:space="preserve">actually, I put it in yellow and not send mail. The paper never mentions Virgo but they say they use ligo-like data, not ligo data. It seems borderdline to me
	-Livia Conti</t>
        </r>
      </text>
    </comment>
  </commentList>
</comments>
</file>

<file path=xl/comments49.xml><?xml version="1.0" encoding="utf-8"?>
<comments xmlns="http://schemas.openxmlformats.org/spreadsheetml/2006/main" xmlns:xdr="http://schemas.openxmlformats.org/drawingml/2006/spreadsheetDrawing">
  <authors>
    <author> </author>
  </authors>
  <commentList>
    <comment ref="J10" authorId="0">
      <text>
        <r>
          <rPr>
            <sz val="10"/>
            <color rgb="FF000000"/>
            <rFont val="Arial"/>
            <family val="0"/>
          </rPr>
          <t xml:space="preserve">I put it in green as it does not refer to a real measurements doe by the LVK but hypothetical. Later in the text they refer to LIGO-Virgo
	-Livia Conti</t>
        </r>
      </text>
    </comment>
    <comment ref="J21" authorId="0">
      <text>
        <r>
          <rPr>
            <sz val="10"/>
            <color rgb="FF000000"/>
            <rFont val="Arial"/>
            <family val="0"/>
          </rPr>
          <t xml:space="preserve">agree
	-Livia Conti</t>
        </r>
      </text>
    </comment>
    <comment ref="J24" authorId="0">
      <text>
        <r>
          <rPr>
            <sz val="10"/>
            <color rgb="FF000000"/>
            <rFont val="Arial"/>
            <family val="0"/>
          </rPr>
          <t xml:space="preserve">agree, the detection rate is a LV or LVK result
	-Livia Conti</t>
        </r>
      </text>
    </comment>
    <comment ref="J31" authorId="0">
      <text>
        <r>
          <rPr>
            <sz val="10"/>
            <color rgb="FF000000"/>
            <rFont val="Arial"/>
            <family val="0"/>
          </rPr>
          <t xml:space="preserve">yes, it is, all estimates are in joint LV publications thus are joint results
	-Livia Conti</t>
        </r>
      </text>
    </comment>
  </commentList>
</comments>
</file>

<file path=xl/comments50.xml><?xml version="1.0" encoding="utf-8"?>
<comments xmlns="http://schemas.openxmlformats.org/spreadsheetml/2006/main" xmlns:xdr="http://schemas.openxmlformats.org/drawingml/2006/spreadsheetDrawing">
  <authors>
    <author> </author>
  </authors>
  <commentList>
    <comment ref="J6" authorId="0">
      <text>
        <r>
          <rPr>
            <sz val="10"/>
            <color rgb="FF000000"/>
            <rFont val="Arial"/>
            <family val="0"/>
          </rPr>
          <t xml:space="preserve">I agree with you. The focus on LIGO only data and do mention Virgo, also consider including Virgo data in a future work. So I put it in green
	-Livia Conti</t>
        </r>
      </text>
    </comment>
    <comment ref="J13" authorId="0">
      <text>
        <r>
          <rPr>
            <sz val="10"/>
            <color rgb="FF000000"/>
            <rFont val="Arial"/>
            <family val="0"/>
          </rPr>
          <t xml:space="preserve">exactly!
	-Livia Conti</t>
        </r>
      </text>
    </comment>
    <comment ref="J15" authorId="0">
      <text>
        <r>
          <rPr>
            <sz val="10"/>
            <color rgb="FF000000"/>
            <rFont val="Arial"/>
            <family val="0"/>
          </rPr>
          <t xml:space="preserve">detections are always joint work. No doubts
	-Livia Conti</t>
        </r>
      </text>
    </comment>
    <comment ref="J22" authorId="0">
      <text>
        <r>
          <rPr>
            <sz val="10"/>
            <color rgb="FF000000"/>
            <rFont val="Arial"/>
            <family val="0"/>
          </rPr>
          <t xml:space="preserve">to me the paper is fine. They do mention Virgo (and Kagra) and appear to refer to ligo only when referring to H1 and L1 specific data-&gt; green
	-Livia Conti</t>
        </r>
      </text>
    </comment>
  </commentList>
</comments>
</file>

<file path=xl/comments51.xml><?xml version="1.0" encoding="utf-8"?>
<comments xmlns="http://schemas.openxmlformats.org/spreadsheetml/2006/main" xmlns:xdr="http://schemas.openxmlformats.org/drawingml/2006/spreadsheetDrawing">
  <authors>
    <author> </author>
  </authors>
  <commentList>
    <comment ref="F10" authorId="0">
      <text>
        <r>
          <rPr>
            <sz val="10"/>
            <color rgb="FF000000"/>
            <rFont val="Arial"/>
            <family val="0"/>
          </rPr>
          <t xml:space="preserve">this is only in the acknowledgments, so I decide to skip it
	-Livia Conti</t>
        </r>
      </text>
    </comment>
    <comment ref="F25" authorId="0">
      <text>
        <r>
          <rPr>
            <sz val="10"/>
            <color rgb="FF000000"/>
            <rFont val="Arial"/>
            <family val="0"/>
          </rPr>
          <t xml:space="preserve">sadly enough, this is true
	-Livia Conti</t>
        </r>
      </text>
    </comment>
  </commentList>
</comments>
</file>

<file path=xl/comments52.xml><?xml version="1.0" encoding="utf-8"?>
<comments xmlns="http://schemas.openxmlformats.org/spreadsheetml/2006/main" xmlns:xdr="http://schemas.openxmlformats.org/drawingml/2006/spreadsheetDrawing">
  <authors>
    <author> </author>
  </authors>
  <commentList>
    <comment ref="J4" authorId="0">
      <text>
        <r>
          <rPr>
            <sz val="10"/>
            <color rgb="FF000000"/>
            <rFont val="Arial"/>
            <family val="0"/>
          </rPr>
          <t xml:space="preserve">agree but I would say not enough for complaining
	-Livia Conti</t>
        </r>
      </text>
    </comment>
    <comment ref="J20" authorId="0">
      <text>
        <r>
          <rPr>
            <sz val="10"/>
            <color rgb="FF000000"/>
            <rFont val="Arial"/>
            <family val="0"/>
          </rPr>
          <t xml:space="preserve">I agree, email sent
	-Livia Conti</t>
        </r>
      </text>
    </comment>
  </commentList>
</comments>
</file>

<file path=xl/sharedStrings.xml><?xml version="1.0" encoding="utf-8"?>
<sst xmlns="http://schemas.openxmlformats.org/spreadsheetml/2006/main" count="3909" uniqueCount="2649">
  <si>
    <t xml:space="preserve">cumulative #</t>
  </si>
  <si>
    <t xml:space="preserve">DATE mm-dd</t>
  </si>
  <si>
    <t xml:space="preserve">NUMBER</t>
  </si>
  <si>
    <t xml:space="preserve">link to paper </t>
  </si>
  <si>
    <t xml:space="preserve">ISSUE</t>
  </si>
  <si>
    <t xml:space="preserve">07-19</t>
  </si>
  <si>
    <t xml:space="preserve">astro-ph</t>
  </si>
  <si>
    <t xml:space="preserve">https://arxiv.org/pdf/2011.05795.pdf</t>
  </si>
  <si>
    <t xml:space="preserve">biblio only</t>
  </si>
  <si>
    <t xml:space="preserve">hep-ph</t>
  </si>
  <si>
    <t xml:space="preserve">https://arxiv.org/pdf/2012.14981.pd</t>
  </si>
  <si>
    <t xml:space="preserve">https://arxiv.org/pdf/2101.12660.pd</t>
  </si>
  <si>
    <t xml:space="preserve">biblio, links</t>
  </si>
  <si>
    <t xml:space="preserve">gr-qc</t>
  </si>
  <si>
    <t xml:space="preserve">https://arxiv.org/pdf/2103.15891.pdf</t>
  </si>
  <si>
    <t xml:space="preserve">https://arxiv.org/pdf/2107.04063.pdf</t>
  </si>
  <si>
    <t xml:space="preserve">bilbio</t>
  </si>
  <si>
    <t xml:space="preserve">https://arxiv.org/pdf/2107.04601.pdf</t>
  </si>
  <si>
    <t xml:space="preserve">https://arxiv.org/pdf/2107.07020.pdf</t>
  </si>
  <si>
    <t xml:space="preserve">pag1, (a tantalizing prospect for detection, in light of the recent LIGO observations [29])</t>
  </si>
  <si>
    <t xml:space="preserve">https://arxiv.org/pdf/2107.07036.pdf</t>
  </si>
  <si>
    <t xml:space="preserve">https://arxiv.org/pdf/2107.07519.pdf</t>
  </si>
  <si>
    <t xml:space="preserve">pag2. the LIGO binary black hole(BH) population.</t>
  </si>
  <si>
    <t xml:space="preserve">https://arxiv.org/pdf/2107.07542.pdf</t>
  </si>
  <si>
    <t xml:space="preserve">https://arxiv.org/pdf/2107.07565.pdf</t>
  </si>
  <si>
    <t xml:space="preserve">https://arxiv.org/pdf/2107.07620.pdf</t>
  </si>
  <si>
    <t xml:space="preserve">the LIGO events …. the LIGO merger rate… the merger rate obtainedfrom the LIG</t>
  </si>
  <si>
    <t xml:space="preserve">https://arxiv.org/pdf/2107.07727.pdf</t>
  </si>
  <si>
    <t xml:space="preserve">https://arxiv.org/pdf/2107.07883.pdf</t>
  </si>
  <si>
    <t xml:space="preserve">the IMBHs census can now be better constrained by the LIGO(Abbott et al. 2016) gravitational wave detectors</t>
  </si>
  <si>
    <t xml:space="preserve">https://arxiv.org/pdf/2107.07898.pdf</t>
  </si>
  <si>
    <t xml:space="preserve">the gravitational wave detections in LIGO ...interest to LIGO science,</t>
  </si>
  <si>
    <t xml:space="preserve">https://arxiv.org/pdf/2107.07981.pdf</t>
  </si>
  <si>
    <t xml:space="preserve">Direct searches for eccentric neutron-star candi-dates in LIGO’s O2 data</t>
  </si>
  <si>
    <t xml:space="preserve">07-20</t>
  </si>
  <si>
    <t xml:space="preserve">hep-th</t>
  </si>
  <si>
    <t xml:space="preserve">https://arxiv.org/pdf/2003.02827.pdf</t>
  </si>
  <si>
    <t xml:space="preserve">The recent detection of gravitational waves (GWs) by the LIGO collaboration</t>
  </si>
  <si>
    <t xml:space="preserve">https://arxiv.org/pdf/2012.12914.pdf</t>
  </si>
  <si>
    <t xml:space="preserve">https://arxiv.org/pdf/2102.07363.pdf</t>
  </si>
  <si>
    <t xml:space="preserve">https://arxiv.org/pdf/2105.03073.pdf</t>
  </si>
  <si>
    <t xml:space="preserve">https://arxiv.org/pdf/2105.05035.pdf</t>
  </si>
  <si>
    <t xml:space="preserve">Since the discovery of the LIGO experiment,</t>
  </si>
  <si>
    <t xml:space="preserve">https://arxiv.org/pdf/2106.15075.pdf</t>
  </si>
  <si>
    <t xml:space="preserve">https://arxiv.org/pdf/2107.04559.pdf</t>
  </si>
  <si>
    <t xml:space="preserve">https://arxiv.org/pdf/2107.08048.pdf</t>
  </si>
  <si>
    <t xml:space="preserve">the LIGO merger rate...the LIGO events,</t>
  </si>
  <si>
    <t xml:space="preserve">https://arxiv.org/pdf/2107.08638.pdf</t>
  </si>
  <si>
    <t xml:space="preserve">https://arxiv.org/pdf/2107.08811.pdf</t>
  </si>
  <si>
    <t xml:space="preserve">https://arxiv.org/pdf/2107.08870.pdf</t>
  </si>
  <si>
    <t xml:space="preserve">GRB activity following gravitational waves (GWs) from compact mergers by LIGO</t>
  </si>
  <si>
    <t xml:space="preserve">https://arxiv.org/pdf/2107.08876.pdf</t>
  </si>
  <si>
    <t xml:space="preserve">https://arxiv.org/pdf/2107.08978.pdf</t>
  </si>
  <si>
    <t xml:space="preserve">author name</t>
  </si>
  <si>
    <t xml:space="preserve">https://arxiv.org/pdf/2107.09002.pdf</t>
  </si>
  <si>
    <t xml:space="preserve">07-21</t>
  </si>
  <si>
    <t xml:space="preserve">https://arxiv.org/pdf/1805.06458.pdf</t>
  </si>
  <si>
    <t xml:space="preserve">https://arxiv.org/pdf/1807.08749.pdf</t>
  </si>
  <si>
    <t xml:space="preserve">The recent LIGO discovery of black hole mergers with masses… fig.27</t>
  </si>
  <si>
    <t xml:space="preserve">https://arxiv.org/pdf/2009.07182.pdf</t>
  </si>
  <si>
    <t xml:space="preserve">the GW170817 event detected by LIGO… the LIGO events</t>
  </si>
  <si>
    <t xml:space="preserve">https://arxiv.org/pdf/2010.13647.pdf</t>
  </si>
  <si>
    <t xml:space="preserve">https://arxiv.org/pdf/2104.01181.pdf</t>
  </si>
  <si>
    <t xml:space="preserve">https://arxiv.org/pdf/2104.02685.pdf</t>
  </si>
  <si>
    <t xml:space="preserve">the LIGO selec- tion function …we use the full posteriors on m1 and m2 reported by LIGO</t>
  </si>
  <si>
    <t xml:space="preserve">https://arxiv.org/pdf/2104.09007.pdf</t>
  </si>
  <si>
    <t xml:space="preserve">https://arxiv.org/pdf/2105.02300.pdf</t>
  </si>
  <si>
    <t xml:space="preserve">https://arxiv.org/pdf/2107.04467.pdf</t>
  </si>
  <si>
    <t xml:space="preserve">The first observations of gravitational waves by LIGO [1]</t>
  </si>
  <si>
    <t xml:space="preserve">https://arxiv.org/pdf/2107.09371.pdf</t>
  </si>
  <si>
    <t xml:space="preserve">https://arxiv.org/pdf/2107.09493.pdf</t>
  </si>
  <si>
    <t xml:space="preserve">https://arxiv.org/pdf/2107.09654.pdf</t>
  </si>
  <si>
    <t xml:space="preserve">the recent LIGO events..</t>
  </si>
  <si>
    <t xml:space="preserve">07-22</t>
  </si>
  <si>
    <t xml:space="preserve">https://arxiv.org/pdf/1912.00325.pdf</t>
  </si>
  <si>
    <t xml:space="preserve">https://arxiv.org/pdf/2103.03782.pdf</t>
  </si>
  <si>
    <t xml:space="preserve">the recent LIGO rates.</t>
  </si>
  <si>
    <t xml:space="preserve">https://arxiv.org/pdf/2103.12430.pdf</t>
  </si>
  <si>
    <t xml:space="preserve">https://arxiv.org/pdf/2107.09665.pdf</t>
  </si>
  <si>
    <t xml:space="preserve">https://arxiv.org/pdf/2107.09692.pdf</t>
  </si>
  <si>
    <t xml:space="preserve">https://arxiv.org/pdf/2107.09693.pdf</t>
  </si>
  <si>
    <t xml:space="preserve">https://arxiv.org/pdf/2107.09727.pdf</t>
  </si>
  <si>
    <t xml:space="preserve">using public data from all three Advanced LIGO observing runs O1, O2 and O3</t>
  </si>
  <si>
    <t xml:space="preserve">https://arxiv.org/pdf/2107.09800.pdf</t>
  </si>
  <si>
    <t xml:space="preserve">https://arxiv.org/pdf/2107.10120.pdf</t>
  </si>
  <si>
    <t xml:space="preserve">the 2017 Nobel prize given to The Ligo collaboration</t>
  </si>
  <si>
    <t xml:space="preserve">07-23</t>
  </si>
  <si>
    <t xml:space="preserve">https://arxiv.org/pdf/2011.08851.pdf</t>
  </si>
  <si>
    <t xml:space="preserve">Collisions of black holes can be observed by the LIGO collaboration</t>
  </si>
  <si>
    <t xml:space="preserve">https://arxiv.org/pdf/2101.10963.pdf</t>
  </si>
  <si>
    <t xml:space="preserve">While LIGO has ruled out detections with significant eccentricity in its first two observing runs...reduce LIGO uncertainties on the EOS </t>
  </si>
  <si>
    <t xml:space="preserve">https://arxiv.org/pdf/2102.12487.pdf</t>
  </si>
  <si>
    <t xml:space="preserve">https://arxiv.org/pdf/2107.10283.pdf</t>
  </si>
  <si>
    <t xml:space="preserve">signal in 2016 from a black hole binary merger by the LIGO collaboration..</t>
  </si>
  <si>
    <t xml:space="preserve">https://arxiv.org/pdf/2107.10550.pdf</t>
  </si>
  <si>
    <t xml:space="preserve">the LIGO merger rate, and they are suitable candidate to expound the GWs and the LIGO events</t>
  </si>
  <si>
    <t xml:space="preserve">cs-LG</t>
  </si>
  <si>
    <t xml:space="preserve">https://arxiv.org/pdf/2107.10667.pdf</t>
  </si>
  <si>
    <t xml:space="preserve">physics:hist-ph</t>
  </si>
  <si>
    <t xml:space="preserve">https://arxiv.org/pdf/2107.10680.pdf</t>
  </si>
  <si>
    <t xml:space="preserve">https://arxiv.org/pdf/2107.10730.pdf</t>
  </si>
  <si>
    <t xml:space="preserve">LIGO O3 events... the LIGO O3 BBH events</t>
  </si>
  <si>
    <t xml:space="preserve">https://arxiv.org/pdf/2107.10758.pdf</t>
  </si>
  <si>
    <t xml:space="preserve">https://arxiv.org/pdf/2107.10841.pdf</t>
  </si>
  <si>
    <t xml:space="preserve">09-27</t>
  </si>
  <si>
    <t xml:space="preserve">n. of problematic paper in the week:</t>
  </si>
  <si>
    <t xml:space="preserve">all 12 emails sent by Livia on 22.01.24</t>
  </si>
  <si>
    <t xml:space="preserve">WEEK ANALYZED BY LIVIA</t>
  </si>
  <si>
    <t xml:space="preserve">red</t>
  </si>
  <si>
    <t xml:space="preserve">ISSUE (copy-paste from the paper the critical parts)</t>
  </si>
  <si>
    <t xml:space="preserve">11-15</t>
  </si>
  <si>
    <t xml:space="preserve">https://arxiv.org/pdf/2011.02938.pdf</t>
  </si>
  <si>
    <t xml:space="preserve">https://arxiv.org/pdf/2109.02679.pdf</t>
  </si>
  <si>
    <t xml:space="preserve"> These are used to detect binary neutron star mergers in gravitational wave detectors such as the Laser Interferometer Gravitational Wave Observatory (LIGO) and then to perform parameter estimation to extract the parameters of the neutron stars from the wave signal.</t>
  </si>
  <si>
    <t xml:space="preserve">https://arxiv.org/pdf/2111.06497.pdf</t>
  </si>
  <si>
    <t xml:space="preserve">https://arxiv.org/pdf/2111.06732.pdf</t>
  </si>
  <si>
    <t xml:space="preserve">11-16</t>
  </si>
  <si>
    <t xml:space="preserve">https://arxiv.org/pdf/2006.02838.pdf</t>
  </si>
  <si>
    <t xml:space="preserve">the LIGO events ... the LIGO analysis... the current LIGO upper limit</t>
  </si>
  <si>
    <t xml:space="preserve">https://arxiv.org/pdf/2105.07011.pdf</t>
  </si>
  <si>
    <t xml:space="preserve">https://arxiv.org/pdf/2106.09630.pdf</t>
  </si>
  <si>
    <t xml:space="preserve">https://arxiv.org/pdf/2108.12210.pdf</t>
  </si>
  <si>
    <t xml:space="preserve">https://arxiv.org/pdf/2109.03213.pd</t>
  </si>
  <si>
    <t xml:space="preserve">https://arxiv.org/pdf/2110.02821.pdf</t>
  </si>
  <si>
    <t xml:space="preserve">the LIGO observations...the early LIGO results...the LIGO analysis</t>
  </si>
  <si>
    <t xml:space="preserve">https://arxiv.org/pdf/2111.06893.pdf</t>
  </si>
  <si>
    <t xml:space="preserve">https://arxiv.org/pdf/2111.06987.pdf</t>
  </si>
  <si>
    <t xml:space="preserve">https://arxiv.org/pdf/2111.06988.pd</t>
  </si>
  <si>
    <t xml:space="preserve">https://arxiv.org/pdf/2111.06989.pdf</t>
  </si>
  <si>
    <t xml:space="preserve">https://arxiv.org/pdf/2111.06990.pdf</t>
  </si>
  <si>
    <t xml:space="preserve">https://arxiv.org/pdf/2111.06991.pdf</t>
  </si>
  <si>
    <t xml:space="preserve">https://arxiv.org/pdf/2111.07045.pdf</t>
  </si>
  <si>
    <t xml:space="preserve">LIGO’s detection of gravitational wave GW170817 from a neutron star merger event</t>
  </si>
  <si>
    <t xml:space="preserve">https://arxiv.org/pdf/2111.07219.pdf</t>
  </si>
  <si>
    <t xml:space="preserve">https://arxiv.org/pdf/2111.07230.pdf</t>
  </si>
  <si>
    <t xml:space="preserve">constraint for mass of gravitons from LIGO </t>
  </si>
  <si>
    <t xml:space="preserve">https://arxiv.org/pdf/2111.07352.pdf</t>
  </si>
  <si>
    <t xml:space="preserve">Since LIGO announced</t>
  </si>
  <si>
    <t xml:space="preserve">https://arxiv.org/pdf/2111.07433.pdf</t>
  </si>
  <si>
    <t xml:space="preserve">https://arxiv.org/pdf/2111.07586.pdf</t>
  </si>
  <si>
    <t xml:space="preserve">https://arxiv.org/pdf/2111.07704.pdf</t>
  </si>
  <si>
    <t xml:space="preserve">latest identification of gravitational waves (GWs) by the Advanced LIGO group</t>
  </si>
  <si>
    <t xml:space="preserve">11-17</t>
  </si>
  <si>
    <t xml:space="preserve">https://arxiv.org/pdf/2012.03004.pdf</t>
  </si>
  <si>
    <t xml:space="preserve">https://arxiv.org/pdf/2106.06492.pdf</t>
  </si>
  <si>
    <t xml:space="preserve">https://arxiv.org/pdf/2106.09593.pdf</t>
  </si>
  <si>
    <t xml:space="preserve">https://arxiv.org/pdf/2106.15010.pdf</t>
  </si>
  <si>
    <t xml:space="preserve">https://arxiv.org/pdf/2107.07129.pdf</t>
  </si>
  <si>
    <t xml:space="preserve">Advanced LIGO’s third observing run...GW signals detected by LIGO </t>
  </si>
  <si>
    <t xml:space="preserve">https://arxiv.org/pdf/2110.04312.pdf</t>
  </si>
  <si>
    <t xml:space="preserve">https://arxiv.org/pdf/2111.08016.pdf</t>
  </si>
  <si>
    <t xml:space="preserve">LIGO Detections</t>
  </si>
  <si>
    <t xml:space="preserve">https://arxiv.org/pdf/2111.08033.pdf</t>
  </si>
  <si>
    <t xml:space="preserve">https://arxiv.org/pdf/2111.08353.pdf</t>
  </si>
  <si>
    <t xml:space="preserve">https://arxiv.org/pdf/2111.08561.pdf</t>
  </si>
  <si>
    <t xml:space="preserve">https://arxiv.org/pdf/2111.08699.pdf</t>
  </si>
  <si>
    <t xml:space="preserve">https://arxiv.org/pdf/1910.08028.pdf</t>
  </si>
  <si>
    <t xml:space="preserve">discovered by LIGO</t>
  </si>
  <si>
    <t xml:space="preserve">https://arxiv.org/pdf/2007.06691.pdf</t>
  </si>
  <si>
    <t xml:space="preserve">https://arxiv.org/pdf/2010.15856.pdf</t>
  </si>
  <si>
    <t xml:space="preserve">https://arxiv.org/pdf/2107.03294.pdf</t>
  </si>
  <si>
    <t xml:space="preserve">https://arxiv.org/pdf/2109.00565.pdf</t>
  </si>
  <si>
    <t xml:space="preserve">https://arxiv.org/pdf/2111.00818.pdf</t>
  </si>
  <si>
    <t xml:space="preserve">https://arxiv.org/pdf/2111.03606.pdf</t>
  </si>
  <si>
    <t xml:space="preserve">https://arxiv.org/pdf/2111.08717.pdf</t>
  </si>
  <si>
    <t xml:space="preserve">https://arxiv.org/pdf/2111.08728.pdf</t>
  </si>
  <si>
    <t xml:space="preserve">https://arxiv.org/pdf/2111.08732.pdf</t>
  </si>
  <si>
    <t xml:space="preserve">https://arxiv.org/pdf/2111.08750.pdf</t>
  </si>
  <si>
    <t xml:space="preserve">https://arxiv.org/pdf/2111.09119.pdf</t>
  </si>
  <si>
    <t xml:space="preserve">https://arxiv.org/pdf/2111.09214.pdf</t>
  </si>
  <si>
    <t xml:space="preserve">https://arxiv.org/pdf/2106.01841.pdf</t>
  </si>
  <si>
    <t xml:space="preserve">by the Laser Interferometer Gravitational-Wave Observatory (LIGO) detection...</t>
  </si>
  <si>
    <t xml:space="preserve">https://arxiv.org/pdf/2109.13761.pdf</t>
  </si>
  <si>
    <t xml:space="preserve">signal from a NSM detected by LIGO, GW170817</t>
  </si>
  <si>
    <t xml:space="preserve">https://arxiv.org/pdf/2111.09312.pdf</t>
  </si>
  <si>
    <t xml:space="preserve">https://arxiv.org/pdf/2111.09394.pdf</t>
  </si>
  <si>
    <t xml:space="preserve">keywords: ligo</t>
  </si>
  <si>
    <t xml:space="preserve">https://arxiv.org/pdf/2111.09401.pdf</t>
  </si>
  <si>
    <t xml:space="preserve">https://arxiv.org/pdf/2111.09465.pdf</t>
  </si>
  <si>
    <t xml:space="preserve">keyword: ligo .... in LIGO’s third observing run</t>
  </si>
  <si>
    <t xml:space="preserve">all 8 emails sent by Livia on 22.01.25</t>
  </si>
  <si>
    <t xml:space="preserve">WEEK ANALYZED BY DAVIDE</t>
  </si>
  <si>
    <t xml:space="preserve">https://arxiv.org/pdf/2103.13692.pdf</t>
  </si>
  <si>
    <t xml:space="preserve">LIGO detected gravitational wave signals</t>
  </si>
  <si>
    <t xml:space="preserve">[reference to GW150914 but plural suggests also following detections]</t>
  </si>
  <si>
    <t xml:space="preserve">https://arxiv.org/pdf/2112.02818.pdf</t>
  </si>
  <si>
    <t xml:space="preserve">the LIGO detectors have detected primordial black hole</t>
  </si>
  <si>
    <t xml:space="preserve">https://arxiv.org/pdf/2112.03721.pdf</t>
  </si>
  <si>
    <t xml:space="preserve">some of the detected gravitational-wave merger events in the Laser Interferometer Gravitational-Wave Observatory [3] (LIGO),...  the LIGO mass range</t>
  </si>
  <si>
    <t xml:space="preserve">https://arxiv.org/pdf/2006.04272.pdf</t>
  </si>
  <si>
    <t xml:space="preserve">..observed by LIGO through O3a ... not distinguishable by LIGO from the true signal... for detections such as the ones obtained by LIGO so far... for LIGO data analysis</t>
  </si>
  <si>
    <t xml:space="preserve">https://arxiv.org/pdf/2107.13919.pdf</t>
  </si>
  <si>
    <t xml:space="preserve">LIGO has reported more than 50 confirmed GW events</t>
  </si>
  <si>
    <t xml:space="preserve">https://arxiv.org/pdf/2110.14913.pdf</t>
  </si>
  <si>
    <t xml:space="preserve">The gravitational waves observations are considered which including the Laser Interferometer Gravitational-wave Observatory (LIGO) detector [21–23]</t>
  </si>
  <si>
    <t xml:space="preserve">https://arxiv.org/pdf/2112.02655.pdf</t>
  </si>
  <si>
    <t xml:space="preserve">https://arxiv.org/pdf/2112.04520.pdf</t>
  </si>
  <si>
    <t xml:space="preserve">The observation of gravitational waves from binary systems by LIGO</t>
  </si>
  <si>
    <t xml:space="preserve">https://arxiv.org/pdf/2112.04524.pdf</t>
  </si>
  <si>
    <t xml:space="preserve">the mass regime probed by LIGO ....the LIGO observations</t>
  </si>
  <si>
    <t xml:space="preserve">https://arxiv.org/pdf/2112.04836.pdf</t>
  </si>
  <si>
    <t xml:space="preserve">current and planned GW detectors such as LISA [88] and LIGO ..</t>
  </si>
  <si>
    <t xml:space="preserve">https://arxiv.org/pdf/2112.02605.pdf</t>
  </si>
  <si>
    <t xml:space="preserve">you refer to the paper as The LIGO Scientific Collaboration et al., while it is rather the LIGO and the Virgo Collaborations </t>
  </si>
  <si>
    <t xml:space="preserve">all 20 emails sent by Livia on 22.01.26</t>
  </si>
  <si>
    <t xml:space="preserve">12-13</t>
  </si>
  <si>
    <t xml:space="preserve">https://arxiv.org/pdf/2107.07310.pdf</t>
  </si>
  <si>
    <t xml:space="preserve">most essential achievement by LIGO, especially for the merge of black holes (BHs) [11–13],</t>
  </si>
  <si>
    <t xml:space="preserve">https://arxiv.org/pdf/2110.06936.pdf</t>
  </si>
  <si>
    <t xml:space="preserve">https://arxiv.org/pdf/2111.13883.pdf</t>
  </si>
  <si>
    <t xml:space="preserve">The existing limits from LIGO... While the observation time of LIGO is less than three years in total. Maybe more observation time is needed for LIGO detectors... The O3a data of LIGO ... non-memory SGWB limit got by LIGO...</t>
  </si>
  <si>
    <t xml:space="preserve">https://arxiv.org/pdf/2112.05165.pdf</t>
  </si>
  <si>
    <t xml:space="preserve">the recent detection of many black hole mergers detected by LIGO...</t>
  </si>
  <si>
    <t xml:space="preserve">https://arxiv.org/pdf/2112.05448.pdf</t>
  </si>
  <si>
    <t xml:space="preserve">https://arxiv.org/pdf/2112.05728.pdf</t>
  </si>
  <si>
    <t xml:space="preserve">12-14</t>
  </si>
  <si>
    <t xml:space="preserve">https://arxiv.org/pdf/2101.02234.pdf</t>
  </si>
  <si>
    <t xml:space="preserve">https://arxiv.org/pdf/2110.10846.pdf</t>
  </si>
  <si>
    <t xml:space="preserve">you refer to the paper as The LIGO Scientific Collaboration et al., while it is rather the LIGO and the Virgo Collaborations</t>
  </si>
  <si>
    <t xml:space="preserve">https://arxiv.org/pdf/2112.05763.pdf</t>
  </si>
  <si>
    <t xml:space="preserve">https://arxiv.org/pdf/2112.05897.pdf</t>
  </si>
  <si>
    <t xml:space="preserve">LIGO gravitational-wave kilonova counterparts</t>
  </si>
  <si>
    <t xml:space="preserve">**likely at least one LIGO author</t>
  </si>
  <si>
    <t xml:space="preserve">https://arxiv.org/pdf/2112.05932.pdf</t>
  </si>
  <si>
    <t xml:space="preserve">https://arxiv.org/pdf/2112.06446.pdf</t>
  </si>
  <si>
    <t xml:space="preserve">the LIGO events...</t>
  </si>
  <si>
    <t xml:space="preserve">https://arxiv.org/pdf/2112.06515.pdf</t>
  </si>
  <si>
    <t xml:space="preserve">LIGO data indicates ...  the putative black holes LIGO (and the EHT) observe</t>
  </si>
  <si>
    <t xml:space="preserve">https://arxiv.org/pdf/2112.06608.pdf</t>
  </si>
  <si>
    <t xml:space="preserve">https://arxiv.org/pdf/2112.06707.pdf</t>
  </si>
  <si>
    <t xml:space="preserve">announced by Laser Interferometer Gravitational-Wave Observatory (LIGO)[2] in 2015</t>
  </si>
  <si>
    <t xml:space="preserve">https://arxiv.org/pdf/2112.06878.pdf</t>
  </si>
  <si>
    <t xml:space="preserve">12-15</t>
  </si>
  <si>
    <t xml:space="preserve">https://arxiv.org/pdf/1909.06296.pdf</t>
  </si>
  <si>
    <t xml:space="preserve">The primary software tools used by the advanced Laser Interferometer Gravitational wave Observatory (LIGO) parameter estimation analysis</t>
  </si>
  <si>
    <t xml:space="preserve">https://arxiv.org/pdf/2103.01318.pdf</t>
  </si>
  <si>
    <t xml:space="preserve">the LIGO dark siren...can be obtained through the LIGO collaboration </t>
  </si>
  <si>
    <t xml:space="preserve">https://arxiv.org/pdf/2112.06947.pdf</t>
  </si>
  <si>
    <t xml:space="preserve">LIGO observational results</t>
  </si>
  <si>
    <t xml:space="preserve">https://arxiv.org/pdf/2112.06952.pdf</t>
  </si>
  <si>
    <t xml:space="preserve">used by LIGO to detect GW signals and infer binary properties</t>
  </si>
  <si>
    <t xml:space="preserve">https://arxiv.org/pdf/2112.07635.pdf</t>
  </si>
  <si>
    <t xml:space="preserve">typical LIGO events..</t>
  </si>
  <si>
    <t xml:space="preserve">https://arxiv.org/pdf/2112.07666.pdf</t>
  </si>
  <si>
    <t xml:space="preserve">the ripples recorded by LIGO for typical black hole mergers</t>
  </si>
  <si>
    <t xml:space="preserve">12-16</t>
  </si>
  <si>
    <t xml:space="preserve">https://arxiv.org/pdf/2103.13057.pdf</t>
  </si>
  <si>
    <t xml:space="preserve">mergers detected by LIGO</t>
  </si>
  <si>
    <t xml:space="preserve">https://arxiv.org/pdf/2106.15745.pdf</t>
  </si>
  <si>
    <t xml:space="preserve">LIGO observations...</t>
  </si>
  <si>
    <t xml:space="preserve">https://arxiv.org/pdf/2112.07716.pdf</t>
  </si>
  <si>
    <t xml:space="preserve">from LIGO collaboration...from the NICER mission, LIGO collaboration,</t>
  </si>
  <si>
    <t xml:space="preserve">https://arxiv.org/pdf/2112.08064.pdf</t>
  </si>
  <si>
    <t xml:space="preserve">in 2015 by the LIGO (Laser Interferometer Gravitational-Wave Observatory) collaboration</t>
  </si>
  <si>
    <t xml:space="preserve">https://arxiv.org/pdf/2112.08201.pdf</t>
  </si>
  <si>
    <t xml:space="preserve">the first measurement of gravitational waves from a merger of BHs by the LIGO collaboration..the LIGO merger rates..the LIGO measurements.. consistent with the LIGO data..</t>
  </si>
  <si>
    <t xml:space="preserve">12-17</t>
  </si>
  <si>
    <t xml:space="preserve">https://arxiv.org/pdf/2108.02881.pdf</t>
  </si>
  <si>
    <t xml:space="preserve">visible to advanced ligo if the bns merger..</t>
  </si>
  <si>
    <t xml:space="preserve">https://arxiv.org/pdf/2109.14842.pdf</t>
  </si>
  <si>
    <t xml:space="preserve">results from Abbott et al. (2021, the smoothed broken power-law model, excluding GW190521) (“LIGO BK” in table 1....the rate given by aLIGO detection...current LIGO-O2 and LIGO-O3a surveys...GW 190521 observed by aLIGO</t>
  </si>
  <si>
    <t xml:space="preserve">some of the detected gravitational-wave merger events in the Laser Interferometer Gravitational-Wave Observatory [3] (LIGO), .... the LIGO mass range..the lower (LIGO) mass range</t>
  </si>
  <si>
    <t xml:space="preserve">all 9 emails sent by Livia on 2022.01.28</t>
  </si>
  <si>
    <t xml:space="preserve">followed up by Edoardo</t>
  </si>
  <si>
    <t xml:space="preserve">Followup Citations @19/01/2023</t>
  </si>
  <si>
    <t xml:space="preserve">Link to preprint in last version</t>
  </si>
  <si>
    <t xml:space="preserve">Link to google scholar</t>
  </si>
  <si>
    <t xml:space="preserve">Scholar</t>
  </si>
  <si>
    <t xml:space="preserve">WoS</t>
  </si>
  <si>
    <t xml:space="preserve">Versions</t>
  </si>
  <si>
    <t xml:space="preserve">Suggestions implemented (1=yes, 0=no, 0,5 partially)</t>
  </si>
  <si>
    <t xml:space="preserve">Comments</t>
  </si>
  <si>
    <t xml:space="preserve">01-17</t>
  </si>
  <si>
    <t xml:space="preserve">https://arxiv.org/pdf/2104.03961.pdf</t>
  </si>
  <si>
    <t xml:space="preserve">...including LIGO’s template based searches... matched filtering currently applied by LIGO...the gravitational wave search of LIGO..</t>
  </si>
  <si>
    <t xml:space="preserve">**at least one LIGO author</t>
  </si>
  <si>
    <t xml:space="preserve">All 4 versions</t>
  </si>
  <si>
    <t xml:space="preserve">0,5</t>
  </si>
  <si>
    <t xml:space="preserve">Only 1 suggestion implemented (3 suggested)</t>
  </si>
  <si>
    <t xml:space="preserve">https://arxiv.org/pdf/2107.02292.pdf</t>
  </si>
  <si>
    <t xml:space="preserve">All 7 versions</t>
  </si>
  <si>
    <t xml:space="preserve">https://arxiv.org/pdf/2108.11740.pdf</t>
  </si>
  <si>
    <t xml:space="preserve">the current limits given by LIGO O3...ruled out by the LIGO O3 ..</t>
  </si>
  <si>
    <t xml:space="preserve">All 3 versions</t>
  </si>
  <si>
    <t xml:space="preserve">All 5 versions</t>
  </si>
  <si>
    <t xml:space="preserve">https://arxiv.org/pdf/2201.05220.pdf</t>
  </si>
  <si>
    <t xml:space="preserve">events from the second half of LIGO’s third operating run (O3b)...event from the first half of LIGO’s third operating run (O3a) , GW190521...</t>
  </si>
  <si>
    <t xml:space="preserve">Note: to now (4 April 2023) this has 25 citations, don't know if all of these have been made between the first follow up analysis and now ...</t>
  </si>
  <si>
    <t xml:space="preserve">01-19</t>
  </si>
  <si>
    <t xml:space="preserve">https://arxiv.org/pdf/2005.02469.pdf</t>
  </si>
  <si>
    <t xml:space="preserve">https://arxiv.org/pdf/2106.06265.pdf</t>
  </si>
  <si>
    <t xml:space="preserve">..most of the black hole mergers recorded by the LIGO detectors..the LIGO detectors have detected primordial black holes... the LIGO observations.. the LIGO detectors had detected dark matter...the mergers obtained via the LIGO detectors..merger events recorded by the LIGO detectors..rate of black holes estimated by the aLIGO detectors ... any many more instances</t>
  </si>
  <si>
    <t xml:space="preserve">GS</t>
  </si>
  <si>
    <t xml:space="preserve">Citations implemented suggestions</t>
  </si>
  <si>
    <t xml:space="preserve">Citations partially implemented suggestions</t>
  </si>
  <si>
    <t xml:space="preserve">Citaitons not implemented suggestions</t>
  </si>
  <si>
    <t xml:space="preserve">https://arxiv.org/pdf/2201.05626.pdf</t>
  </si>
  <si>
    <t xml:space="preserve">.. LIGO-detectable neutron stars..to match recent LIGO usage..LIGO can observe only.. the LIGO region..ing LIGO/LISA..rates from LIGO observations results</t>
  </si>
  <si>
    <t xml:space="preserve">https://arxiv.org/pdf/2201.06196.pdf</t>
  </si>
  <si>
    <t xml:space="preserve">..the LIGO catalogue..GW observations using advanced LIGO.. observation with aLIGO.. [To be noted: the GW catalogs are from the LIGO/Virgo and LIGO/Virgo/KAGRA collaborations] </t>
  </si>
  <si>
    <t xml:space="preserve">https://arxiv.org/pdf/2201.06722.pdf</t>
  </si>
  <si>
    <t xml:space="preserve">The recent direct detections of gravitational waves (GWs) by the LIGO collaboration..binary merges detected at LIGO ..</t>
  </si>
  <si>
    <t xml:space="preserve">01-20</t>
  </si>
  <si>
    <t xml:space="preserve">https://arxiv.org/pdf/2008.02738.pdf</t>
  </si>
  <si>
    <t xml:space="preserve">..The gravitational-wave (GW) observations by LIGO..</t>
  </si>
  <si>
    <t xml:space="preserve">https://arxiv.org/pdf/2201.07241.pdf</t>
  </si>
  <si>
    <t xml:space="preserve">https://arxiv.org/pdf/2201.07258.pdf</t>
  </si>
  <si>
    <t xml:space="preserve">The discovery of the gravitational waves from black hole binary mergers by LIGO..</t>
  </si>
  <si>
    <t xml:space="preserve">01-21</t>
  </si>
  <si>
    <t xml:space="preserve">https://arxiv.org/pdf/2107.12787.pdf</t>
  </si>
  <si>
    <t xml:space="preserve">LIGO data analysis</t>
  </si>
  <si>
    <t xml:space="preserve">all 4 emails sent by Livia on 2022.02.10</t>
  </si>
  <si>
    <t xml:space="preserve">WEEK ANALYZED BY ANDREA</t>
  </si>
  <si>
    <t xml:space="preserve">To be followed up by Andrea</t>
  </si>
  <si>
    <t xml:space="preserve">Followup Citations @26/01/2023</t>
  </si>
  <si>
    <t xml:space="preserve">Suggestions implemented (1=yes, 0=no)</t>
  </si>
  <si>
    <t xml:space="preserve">01-24</t>
  </si>
  <si>
    <t xml:space="preserve">https://arxiv.org/pdf/2109.09255.pdf</t>
  </si>
  <si>
    <t xml:space="preserve">LVK Collaboration paper: the choice of not writing Virgo name in the title seems to be due to the fact that Virgo data were not used at all (as said in Sec. V)</t>
  </si>
  <si>
    <t xml:space="preserve">All 6 versions</t>
  </si>
  <si>
    <t xml:space="preserve">https://arxiv.org/pdf/2110.09967.pdf</t>
  </si>
  <si>
    <t xml:space="preserve">Unlike the traditional laser interferometers (LIs) such as LIGO [5, 6], == in the concept AIs, gravitational radiation is sensed through precise measurement of the light ... Up to now, LIGO has reported more == than 50 conﬁrmed GW events produced by the merger of the binary black holes (BBH), of ... LIGO network shows that a 2 percent Hubble constant measurement can be obtained within 5 == years, which is suﬃcient to arbitrate the Hubble tension [32] (several examples of forecasting</t>
  </si>
  <si>
    <t xml:space="preserve">See second and third issues reported</t>
  </si>
  <si>
    <t xml:space="preserve">https://arxiv.org/pdf/2112.10990.pdf</t>
  </si>
  <si>
    <t xml:space="preserve">LVK collaboration paper</t>
  </si>
  <si>
    <t xml:space="preserve">https://arxiv.org/pdf/2201.08407.pdf</t>
  </si>
  <si>
    <t xml:space="preserve">supernovae, superluminous supernove, gamma-ray bursts, and LIGO measurements of == black hole spins. Our models are roughly consistent with the rates and energetics of ... Finally, most BH spins measured by LIGO are low (The == LIGO Scientiﬁc Collaboration et al. 2018; Zaldarriaga et al. ... χeﬀ measured by LIGO will likely be χeﬀ == 0.5 in most ... rate from LIGO is RBBH = 23.9+14.9 Gpc−3 yr−1 and the NS == −8.6 ... the measured rate from LIGO. Bavera et al. (2019) estimate == that roughly 40% of these events will have moderate rotation  </t>
  </si>
  <si>
    <t xml:space="preserve">Virgo contribution not reported in citing LVK measrements </t>
  </si>
  <si>
    <t xml:space="preserve">https://arxiv.org/pdf/2201.08491.pdf</t>
  </si>
  <si>
    <t xml:space="preserve">selection eﬀect, as LIGO preferentially sees more massive == systems that are less likely to produce electromagnetic</t>
  </si>
  <si>
    <t xml:space="preserve">Notice that elsewhere the Virgo contribution is always reported, but the issue contains a general statement which should be referred to the whole detector network</t>
  </si>
  <si>
    <t xml:space="preserve">All 2 versions</t>
  </si>
  <si>
    <t xml:space="preserve">https://arxiv.org/pdf/2201.08727.pdf</t>
  </si>
  <si>
    <t xml:space="preserve">https://arxiv.org/pdf/2201.08782.pdf#page=23&amp;search=ligo%20virgo</t>
  </si>
  <si>
    <t xml:space="preserve">the LIGO and LISA frequency ranges are discussed in [5, 10, 11, 53, 54, 182–186]. == Traditionally, the energy density of the AGWB has been modeled and parameterized</t>
  </si>
  <si>
    <t xml:space="preserve">01-25</t>
  </si>
  <si>
    <t xml:space="preserve">https://arxiv.org/pdf/2008.06436.pdf</t>
  </si>
  <si>
    <t xml:space="preserve">TABLE II. Posterior estimates for LIGO’s GWTC-1 catalog of events with +/- 1σ errors shown as well ... to look for departures from any of LIGO’s modeled waveforms by generically ﬁtting the entire frequency band at == once with spline functions. We ﬁnd that for the 11 gravitational wave events of both BBH and BNS origin from</t>
  </si>
  <si>
    <t xml:space="preserve">https://arxiv.org/pdf/2104.07783.pdf#page=8&amp;search=ligo%20virgo</t>
  </si>
  <si>
    <t xml:space="preserve">https://arxiv.org/pdf/2109.01582.pdf#page=2&amp;search=ligo%20virgo</t>
  </si>
  <si>
    <t xml:space="preserve">The goal of this paper is to study the properties of the memory focusing on the scientific goals achievable with laser interferometers. In order of decreasing frequencies ranges, the relevant instruments are Advanced LIGO [33], Cosmic Explorer [34], Einstein Telescope [35], TianGO [36], DECIGO [37], and LISA [38]</t>
  </si>
  <si>
    <t xml:space="preserve">Paper from at least one LVK author;  Virgo interferometer was not considered scientifically "relevant" for this study and so not included</t>
  </si>
  <si>
    <t xml:space="preserve">https://arxiv.org/pdf/2109.06137.pdf#page=8&amp;search=ligo%20virgo</t>
  </si>
  <si>
    <t xml:space="preserve">https://arxiv.org/pdf/2111.00975.pdf#page=2&amp;search=ligo%20virgo</t>
  </si>
  <si>
    <t xml:space="preserve">https://arxiv.org/pdf/2201.09482.pdf</t>
  </si>
  <si>
    <t xml:space="preserve">https://arxiv.org/pdf/2201.09549.pdf#page=3&amp;search=ligo%20virgo</t>
  </si>
  <si>
    <t xml:space="preserve">merger rate from the LIGO O3a run showed that negligible kicks imparted on the low-mass BHs is favored == (Rom´n-Garza et al. 2021). Consequently, calculation</t>
  </si>
  <si>
    <t xml:space="preserve">01-26</t>
  </si>
  <si>
    <t xml:space="preserve">https://arxiv.org/pdf/2104.03318.pdf#page=1&amp;search=ligo%20virgo</t>
  </si>
  <si>
    <t xml:space="preserve">The origin of BHs is particularly important in the wake of the BH-BH and BH-neutron star mergers being detected by the Laser Interferometer Gravitational Wave Observatory (LIGO, Abbott et al. 2016a) ... is crucial to understanding the mergers detected by LIGO and future gravitational wave observatories.</t>
  </si>
  <si>
    <t xml:space="preserve">Citation to BHNS paper missing, so also Virgo contribution</t>
  </si>
  <si>
    <t xml:space="preserve">https://arxiv.org/pdf/2105.02230.pdf#page=2&amp;search=ligo%20virgo</t>
  </si>
  <si>
    <t xml:space="preserve">enhance the merger rate in the LIGO band</t>
  </si>
  <si>
    <t xml:space="preserve">https://arxiv.org/pdf/2108.01774.pdf</t>
  </si>
  <si>
    <t xml:space="preserve">Study on LIGO detector only</t>
  </si>
  <si>
    <t xml:space="preserve">https://arxiv.org/pdf/2201.09943.pdf</t>
  </si>
  <si>
    <t xml:space="preserve">https://arxiv.org/pdf/2201.09984.pdf</t>
  </si>
  <si>
    <t xml:space="preserve">https://arxiv.org/pdf/2201.10104.pdf</t>
  </si>
  <si>
    <t xml:space="preserve">LVK Collaboration paper: only LIGO data used</t>
  </si>
  <si>
    <t xml:space="preserve">https://arxiv.org/pdf/2201.10258.pdf</t>
  </si>
  <si>
    <t xml:space="preserve">01-27</t>
  </si>
  <si>
    <t xml:space="preserve">https://arxiv.org/pdf/2108.05377.pdf</t>
  </si>
  <si>
    <t xml:space="preserve">Virgo interferometer was not considered scientifically "relevant" for this study and so not included</t>
  </si>
  <si>
    <t xml:space="preserve">https://arxiv.org/pdf/2110.00674.pdf</t>
  </si>
  <si>
    <t xml:space="preserve">https://arxiv.org/pdf/2110.08112.pdf</t>
  </si>
  <si>
    <t xml:space="preserve">https://arxiv.org/pdf/2111.12693.pdf</t>
  </si>
  <si>
    <t xml:space="preserve">https://arxiv.org/pdf/2201.10593.pdf</t>
  </si>
  <si>
    <t xml:space="preserve">https://arxiv.org/pdf/2201.10668.pdf</t>
  </si>
  <si>
    <t xml:space="preserve">01-28</t>
  </si>
  <si>
    <t xml:space="preserve">https://arxiv.org/pdf/2009.05461.pdf</t>
  </si>
  <si>
    <t xml:space="preserve">https://arxiv.org/pdf/2111.04966.pdf</t>
  </si>
  <si>
    <t xml:space="preserve">https://arxiv.org/pdf/2201.11126.pdf</t>
  </si>
  <si>
    <t xml:space="preserve">https://arxiv.org/pdf/2201.11133.pdf</t>
  </si>
  <si>
    <t xml:space="preserve">https://arxiv.org/pdf/2201.11338.pdf</t>
  </si>
  <si>
    <t xml:space="preserve">LIGO data ... LIGO posterior samples</t>
  </si>
  <si>
    <t xml:space="preserve">Maybe I'm wrong, but it seems to me that they used the LIGO-Virgo data in the analysis and so "LIGO data" is used as abbreviation for "LIGO Virgo data" instead of "data using only LIGO detectors" (see also Section IV)</t>
  </si>
  <si>
    <t xml:space="preserve">all 10 emails sent by Livia on 2022.02.18</t>
  </si>
  <si>
    <t xml:space="preserve">Followup Citations @01/02/2023</t>
  </si>
  <si>
    <t xml:space="preserve">01-31</t>
  </si>
  <si>
    <t xml:space="preserve">https://arxiv.org/pdf/2110.09097.pdf</t>
  </si>
  <si>
    <t xml:space="preserve">pag.16 "and future iterations of LIGO (Martynov et al. 2016) could be sensitive enough to detect the DW strain"</t>
  </si>
  <si>
    <t xml:space="preserve">ONLY LIGO??</t>
  </si>
  <si>
    <t xml:space="preserve">All 11 versions</t>
  </si>
  <si>
    <t xml:space="preserve">https://arxiv.org/pdf/2201.12526.pdf</t>
  </si>
  <si>
    <t xml:space="preserve">pag.2 "GW 170814. The LIGO Scientific Collaboration et al. (2021) also presented"</t>
  </si>
  <si>
    <t xml:space="preserve">VIRGO ONLY CITED IN BIBLIOGRAPHY, NOT IN THE TEXT (only with "et al.", but then in the text they cited Virgo everytime)</t>
  </si>
  <si>
    <t xml:space="preserve">https://arxiv.org/pdf/2201.12552.pdf</t>
  </si>
  <si>
    <t xml:space="preserve">pag.15 "The green lines are the 50%(90%) CI given by LIGO analysis Abbott et al. (2019a). We see that both the P(Λ1,Λ2 and P(q,Λ) obtained with DDH parameters ˜ are in very good agreement with the GW170817 LIGO results."</t>
  </si>
  <si>
    <t xml:space="preserve">NOT ONLY A LIGO RESULT OR ANALYSIS</t>
  </si>
  <si>
    <t xml:space="preserve">All 8 versions</t>
  </si>
  <si>
    <t xml:space="preserve">https://arxiv.org/pdf/2201.12774.pdf</t>
  </si>
  <si>
    <t xml:space="preserve">pag.1 "the first direct detection of GWs from a coalescence of a black hole binary by LIGO in 2016[10]." </t>
  </si>
  <si>
    <t xml:space="preserve">VIRGO ONLY CITED IN BIBLIOGRAPHY, NOT IN THE TEXT</t>
  </si>
  <si>
    <t xml:space="preserve">https://arxiv.org/pdf/2201.12824.pdf</t>
  </si>
  <si>
    <t xml:space="preserve">pag.1 ▲ SAME AS PREVIOUS PAPER ▲</t>
  </si>
  <si>
    <t xml:space="preserve">https://arxiv.org/pdf/2201.13345.pdf</t>
  </si>
  <si>
    <t xml:space="preserve">pag.2 "the source of the gravitational waves from merging black holes observed by LIGO [6–12]." </t>
  </si>
  <si>
    <t xml:space="preserve">VIRGO ONLY IN BIBLIOGRAPHY</t>
  </si>
  <si>
    <t xml:space="preserve">pag.21 "gratify the restriction from the upper limit on the LIGO merger rate, and they are suitable candidate to expound the GWs and the LIGO events." pag.26 "Our conclusions indicate that PBHs of Case A is suitable todescribe GWs and LIGO events," </t>
  </si>
  <si>
    <t xml:space="preserve">https://arxiv.org/pdf/2112.04089.pdf</t>
  </si>
  <si>
    <t xml:space="preserve">pag.10 "to rapidly perform parameter estimation of eight BBH GW events in the first LIGO catalog, GWTC-1 [174]."</t>
  </si>
  <si>
    <t xml:space="preserve">ONLY LIGO CATALOG??</t>
  </si>
  <si>
    <t xml:space="preserve">https://arxiv.org/pdf/2202.00018.pdf</t>
  </si>
  <si>
    <t xml:space="preserve">pag.4 "for parameter estimation of gravitational wave signals detected by LIGO using the methods described in [38, 50]." ... "followups of gravitational wave signal from the first and second LIGO observing runs "</t>
  </si>
  <si>
    <t xml:space="preserve">AND VIRGO??</t>
  </si>
  <si>
    <t xml:space="preserve">https://arxiv.org/pdf/2202.00171.pdf</t>
  </si>
  <si>
    <t xml:space="preserve">pag.1 ", LIGO continues also searching continuous GWs from pulsars [27, 28]." </t>
  </si>
  <si>
    <t xml:space="preserve">https://arxiv.org/pdf/2202.00178.pdf</t>
  </si>
  <si>
    <t xml:space="preserve">pag.10 "increase with redshift when analysing the direct detections reported by LIGO" pag.17 " The current event rate estimates based on astrophysical models informed by the LIGO detections show that"</t>
  </si>
  <si>
    <t xml:space="preserve">VIRGO NOT CITED EVEN IN THE BIBLIOGRAPHY</t>
  </si>
  <si>
    <t xml:space="preserve">abstract: " by experiments using real LIGO data and synthetic injections," and itroduction pag.2 "We conducted experiments using real LIGO data [92] " and conclusion: "we highlighted the idea that matched filtering currently applied by LIGO is formally equivalent to a particular neural network, which can be defined analytically in closed form. We also modeled the LIGO gravitational wave search as the"</t>
  </si>
  <si>
    <t xml:space="preserve">THE CITATION IS RELATED WITH ALSO VIRGO DATA, NOT ONLY LIGO + conclusion: ONLY APPLIED TO LIGO?? SAME AT THE END OF CONCLUSIONS</t>
  </si>
  <si>
    <t xml:space="preserve">https://arxiv.org/pdf/2112.12159.pdf</t>
  </si>
  <si>
    <t xml:space="preserve">abstract "We then constrain its amplitude with LIGO observations. Using existing LIGO data" + pag.1 "Recent observations of gravitational waves (GWs) by LIGO are known to be broadly consistent" </t>
  </si>
  <si>
    <t xml:space="preserve">IN ALL THE PAPER THEY USE JUST LIGO DATA BUT I THINK THEY COULD MENTION VIRGO ALSO IN SOME PARTS LIKE HERE AND AS FOLLOW</t>
  </si>
  <si>
    <t xml:space="preserve">https://arxiv.org/pdf/2202.00700.pdf</t>
  </si>
  <si>
    <t xml:space="preserve">pag.16 "The LIGO O3 constraint means that " </t>
  </si>
  <si>
    <t xml:space="preserve">ONLY LIGO FOR O3? BUT BEFORE THEY PUT VIRGO</t>
  </si>
  <si>
    <t xml:space="preserve">https://arxiv.org/pdf/2202.00847.pdf</t>
  </si>
  <si>
    <t xml:space="preserve">Didn't check all the document but I think is an overview ONLY of LIGO detectors, so nothing to put on your attention</t>
  </si>
  <si>
    <t xml:space="preserve">https://arxiv.org/pdf/2201.03583.pdf</t>
  </si>
  <si>
    <t xml:space="preserve">pag.1 "from the propagation of the GWs detected by the LIGO observatory hints no departure from GR in the infrared [13]." </t>
  </si>
  <si>
    <t xml:space="preserve">VIRGO ONLY CITED IN BIBLIOGRAPHY</t>
  </si>
  <si>
    <t xml:space="preserve">https://arxiv.org/pdf/2202.01330.pdf</t>
  </si>
  <si>
    <t xml:space="preserve">pag.2 "While LIGO has detected stellar mass black holes (≤ 10²M) resulting from compact object mergers," </t>
  </si>
  <si>
    <t xml:space="preserve">ONLY LIGO???</t>
  </si>
  <si>
    <t xml:space="preserve">all 4 emails sent by PFC on 2022.03.14</t>
  </si>
  <si>
    <t xml:space="preserve">WEEK ANALYZED BY PIERRE-FRANCOIS</t>
  </si>
  <si>
    <t xml:space="preserve">Followup Citations @02/05/2023</t>
  </si>
  <si>
    <t xml:space="preserve">https://arxiv.org/pdf/2202.01903.pdf</t>
  </si>
  <si>
    <t xml:space="preserve">LIGO has found mass gap objects..</t>
  </si>
  <si>
    <t xml:space="preserve">https://scholar.google.com/scholar?hl=it&amp;as_sdt=0%2C5&amp;q=An+isolated+mass+gap+black+hole+or+neutron+star+detected+with+astrometric+microlensing&amp;btnG=</t>
  </si>
  <si>
    <t xml:space="preserve">"LIGO" disappeared ... not sure about how to label this</t>
  </si>
  <si>
    <t xml:space="preserve">https://arxiv.org/pdf/2103.06855.pdf</t>
  </si>
  <si>
    <t xml:space="preserve">"LIGO frequencies...</t>
  </si>
  <si>
    <t xml:space="preserve">https://scholar.google.com/scholar?hl=it&amp;as_sdt=0%2C5&amp;q=Positivity+Bounds+on+Dark+Energy%3A+When+Matter+Matters&amp;btnG=</t>
  </si>
  <si>
    <t xml:space="preserve">"While LIGO has ruled out detections..."</t>
  </si>
  <si>
    <t xml:space="preserve">https://scholar.google.com/scholar?hl=it&amp;as_sdt=0%2C5&amp;q=A+data-driven+convergence+criterion+for+iterative+unfolding+of+smeared+spectra&amp;btnG=</t>
  </si>
  <si>
    <t xml:space="preserve">https://arxiv.org/pdf/2202.05092</t>
  </si>
  <si>
    <t xml:space="preserve">After a hundred years of being predicted, GW was first directly detected in 2015 by LIGO</t>
  </si>
  <si>
    <t xml:space="preserve">https://scholar.google.com/scholar?hl=it&amp;as_sdt=0%2C5&amp;q=Testing+Lorentz+Invariance+of+Gravity+in+the+Standard+Model+Extension+with+GWTC-3%2B&amp;btnG=</t>
  </si>
  <si>
    <t xml:space="preserve">all 4 emails sent by Livia on 2022.03.03</t>
  </si>
  <si>
    <t xml:space="preserve">Followup Citations @16/02/2023</t>
  </si>
  <si>
    <t xml:space="preserve">02-14</t>
  </si>
  <si>
    <t xml:space="preserve">02-15</t>
  </si>
  <si>
    <t xml:space="preserve">pag1:"The discovery of the merging of binary black holes (BBHs) by the Advanced LIGO (aLIGO) in September 2015"</t>
  </si>
  <si>
    <t xml:space="preserve">The "detection" is by aLIGO but the "discovery" I believe is from LIGO and Virgo collaboration</t>
  </si>
  <si>
    <t xml:space="preserve">https://arxiv.org/pdf/2111.12032.pdf</t>
  </si>
  <si>
    <t xml:space="preserve">only LIGO O2 data</t>
  </si>
  <si>
    <t xml:space="preserve">https://arxiv.org/pdf/2202.06216.pdf</t>
  </si>
  <si>
    <t xml:space="preserve">pag18:" LIGO O1 [19] has excluded cosmic strings formation"</t>
  </si>
  <si>
    <t xml:space="preserve">VIRGO ONLY CITED IN BIBLIOGRAPHY (but it's talking about O1...don't know if it's an issue or not)</t>
  </si>
  <si>
    <t xml:space="preserve">02-16</t>
  </si>
  <si>
    <t xml:space="preserve">???</t>
  </si>
  <si>
    <t xml:space="preserve">https://arxiv.org/pdf/2008.12701.pdf</t>
  </si>
  <si>
    <t xml:space="preserve">pag2:"the PGW power spectrum can be bounded by the Laser Interferometer Gravitational-Wave Observatory (LIGO) experiment [10]."</t>
  </si>
  <si>
    <t xml:space="preserve">NOT SURE but maybe the PGW power spectrum is not only LIGO...in the citation there is also Virgo collab.</t>
  </si>
  <si>
    <t xml:space="preserve">https://arxiv.org/pdf/2202.07386.pdf</t>
  </si>
  <si>
    <t xml:space="preserve">pag5:"can also evade other bounds coming from LIGO O3 [42]." + pag10:"curves of present (solid boundaries) LIGO O3 [42]" + "in some tension with the latest bounds from LIGO O3 [42]."</t>
  </si>
  <si>
    <r>
      <rPr>
        <sz val="11"/>
        <color rgb="FF000000"/>
        <rFont val="Arial"/>
        <family val="0"/>
      </rPr>
      <t xml:space="preserve">There are LIGO  </t>
    </r>
    <r>
      <rPr>
        <b val="true"/>
        <sz val="11"/>
        <color rgb="FFFF3333"/>
        <rFont val="Arial"/>
        <family val="0"/>
      </rPr>
      <t xml:space="preserve">AND</t>
    </r>
    <r>
      <rPr>
        <b val="true"/>
        <sz val="11"/>
        <color rgb="FF000000"/>
        <rFont val="Arial"/>
        <family val="0"/>
      </rPr>
      <t xml:space="preserve">  </t>
    </r>
    <r>
      <rPr>
        <sz val="11"/>
        <color rgb="FF000000"/>
        <rFont val="Arial"/>
        <family val="0"/>
      </rPr>
      <t xml:space="preserve">Virgo O3 data. Virgo appears only in the cited paper [42]</t>
    </r>
  </si>
  <si>
    <t xml:space="preserve">https://arxiv.org/pdf/2202.07399.pdf</t>
  </si>
  <si>
    <t xml:space="preserve">There are no specific lines but just a comment: in their work they used ONLY LIGO data, but it seems that Virgo doesn't exist for them, idk if there is a specific line or sentence in which we could say something or not. This is just my opinion</t>
  </si>
  <si>
    <t xml:space="preserve">02-17</t>
  </si>
  <si>
    <t xml:space="preserve">02-18</t>
  </si>
  <si>
    <t xml:space="preserve">https://arxiv.org/pdf/2106.02467.pdf</t>
  </si>
  <si>
    <t xml:space="preserve">pag.3"The LIGO collaboration has already produced upper limits in such stochastic backgrounds [98]."</t>
  </si>
  <si>
    <t xml:space="preserve">VIRGO IN BIBLIO BUT COMPLETELY FORGET IN TEXT (then everywhere in the paper is "LIGO/Virgo")</t>
  </si>
  <si>
    <t xml:space="preserve">https://arxiv.org/pdf/2111.05857.pdf</t>
  </si>
  <si>
    <t xml:space="preserve">pag2:"The direct observation of gravitational waves by LIGO [1] has opened the new era of cosmology"</t>
  </si>
  <si>
    <t xml:space="preserve">Virgo only in biblio</t>
  </si>
  <si>
    <t xml:space="preserve">https://arxiv.org/pdf/2202.08608.pdf</t>
  </si>
  <si>
    <t xml:space="preserve">pag2:"the fully orbit circularization before entering the LIGO band or the fact that dynamical formation" ... "On the other hand, current dark sires observed by LIGO are not efficient enough to draw a conclusive measurement of the Hubble constant" ...  conclusions:"previous research in the LIGO band that the eccentricity" ... "e two aspects, compared to the LIGO band." ... "in the mid-band than in the LIGO band, can greatly alleviate these issues"</t>
  </si>
  <si>
    <t xml:space="preserve">I don't know about the sentences with "LIGO band" but the second one is to be sent for sure</t>
  </si>
  <si>
    <t xml:space="preserve">all 5 emails sent by Livia on 2022.03.14</t>
  </si>
  <si>
    <t xml:space="preserve">WEEK ANALYZED BY PABLO BARNEO</t>
  </si>
  <si>
    <t xml:space="preserve">Followup Citations @23/02/2023</t>
  </si>
  <si>
    <t xml:space="preserve">02-21</t>
  </si>
  <si>
    <t xml:space="preserve">https://arxiv.org/pdf/2012.08172.pdf</t>
  </si>
  <si>
    <t xml:space="preserve">first half of the third observing run (Abbott et al. 2019, 2021a; The LIGO Scientific Collaboration et al. 2021b). The number of binary BHs has grown to about 90 (The LIGO Scientific Collaboration et al. 2021c),</t>
  </si>
  <si>
    <t xml:space="preserve">References seem rigth but they only acknowledge LIGO in the text of the paper</t>
  </si>
  <si>
    <t xml:space="preserve">https://arxiv.org/pdf/2201.09549.pdf</t>
  </si>
  <si>
    <t xml:space="preserve">the NSBH merger rate from the LIGO O3a run </t>
  </si>
  <si>
    <t xml:space="preserve">All 9 versions</t>
  </si>
  <si>
    <t xml:space="preserve">https://arxiv.org/pdf/2202.08848.pdf</t>
  </si>
  <si>
    <t xml:space="preserve">title 'The irreducible mass of LIGO’s black holes', ..some LIGO events have been analyzed..during the BH mergers detected by LIGO... given the entirety of the LIGO data collected so far.... Using current LIGO data we find...</t>
  </si>
  <si>
    <t xml:space="preserve">https://arxiv.org/pdf/2202.08924.pdf</t>
  </si>
  <si>
    <t xml:space="preserve">in understanding LIGO detections of higher mass BHs</t>
  </si>
  <si>
    <t xml:space="preserve">02-22</t>
  </si>
  <si>
    <t xml:space="preserve">https://arxiv.org/pdf/2107.04811.pdf</t>
  </si>
  <si>
    <t xml:space="preserve">gravitational waves generated due to the merging of black holes observed by the LIGO experiment [1]</t>
  </si>
  <si>
    <t xml:space="preserve">https://arxiv.org/pdf/2108.04065.pdf</t>
  </si>
  <si>
    <t xml:space="preserve">https://arxiv.org/pdf/2111.13991.pdf</t>
  </si>
  <si>
    <t xml:space="preserve">https://arxiv.org/pdf/2112.12718.pdf</t>
  </si>
  <si>
    <t xml:space="preserve">https://arxiv.org/pdf/2112.15529.pdf</t>
  </si>
  <si>
    <t xml:space="preserve">relativity (coupled to a scalar field) can be as large as 10 − 13% in the Advanced LIGO mass range</t>
  </si>
  <si>
    <t xml:space="preserve">it seems they only look at LIGO data by choice</t>
  </si>
  <si>
    <t xml:space="preserve">https://arxiv.org/pdf/2202.02941.pdf</t>
  </si>
  <si>
    <t xml:space="preserve">https://arxiv.org/pdf/2202.09380.pdf</t>
  </si>
  <si>
    <t xml:space="preserve">https://arxiv.org/pdf/2202.09382.pdf</t>
  </si>
  <si>
    <t xml:space="preserve">https://arxiv.org/pdf/2202.09961.pdf</t>
  </si>
  <si>
    <t xml:space="preserve">https://arxiv.org/pdf/2202.10063.pdf</t>
  </si>
  <si>
    <t xml:space="preserve">https://arxiv.org/pdf/2202.10274.pdf</t>
  </si>
  <si>
    <t xml:space="preserve">02-23</t>
  </si>
  <si>
    <t xml:space="preserve">https://arxiv.org/pdf/2110.01622.pdf</t>
  </si>
  <si>
    <t xml:space="preserve">https://arxiv.org/pdf/2110.07754.pdf</t>
  </si>
  <si>
    <t xml:space="preserve">https://arxiv.org/pdf/2111.01779.pdf</t>
  </si>
  <si>
    <t xml:space="preserve">02-24</t>
  </si>
  <si>
    <t xml:space="preserve">https://arxiv.org/pdf/1904.12555.pdf</t>
  </si>
  <si>
    <t xml:space="preserve">Gravitational-wave (GW) detected by LIGO experiment opened a new era of astronomy and cosmology</t>
  </si>
  <si>
    <t xml:space="preserve">https://arxiv.org/pdf/2111.02697.pdf</t>
  </si>
  <si>
    <t xml:space="preserve">https://arxiv.org/pdf/2111.03634.pdf</t>
  </si>
  <si>
    <t xml:space="preserve">https://arxiv.org/pdf/2112.03597.pdf</t>
  </si>
  <si>
    <t xml:space="preserve">https://arxiv.org/pdf/2202.10598.pdf</t>
  </si>
  <si>
    <t xml:space="preserve">Here we present the results of our search of LIGO public O3a data [19] for continuous gravitational wave signals</t>
  </si>
  <si>
    <t xml:space="preserve">it is ok, they do use only ligo data!</t>
  </si>
  <si>
    <t xml:space="preserve">https://arxiv.org/pdf/2202.11650.pdf</t>
  </si>
  <si>
    <t xml:space="preserve">the discovery of gravitational waves by LIGO</t>
  </si>
  <si>
    <t xml:space="preserve">Theoretical thesis. Make reference to LIGO just to say that they discovered GWs. Part of the text in Greek, I assume it reads as the English text.</t>
  </si>
  <si>
    <t xml:space="preserve">02-25</t>
  </si>
  <si>
    <t xml:space="preserve">https://arxiv.org/pdf/2109.06289.pdf</t>
  </si>
  <si>
    <t xml:space="preserve">Theoretical paper. They refer to LIGO because they make a reference to another paper about LIGO methods.</t>
  </si>
  <si>
    <t xml:space="preserve">https://arxiv.org/pdf/2202.12140.pdf</t>
  </si>
  <si>
    <t xml:space="preserve">Sample color - green - go</t>
  </si>
  <si>
    <t xml:space="preserve">Sample color - yellow - doubt</t>
  </si>
  <si>
    <t xml:space="preserve">Sample color - red - mail to author </t>
  </si>
  <si>
    <t xml:space="preserve">Sample color - not done, reading </t>
  </si>
  <si>
    <t xml:space="preserve">Followup Citations @03/05/2023</t>
  </si>
  <si>
    <t xml:space="preserve">https://arxiv.org/pdf/2202.13191</t>
  </si>
  <si>
    <t xml:space="preserve">"LIGO(...) data</t>
  </si>
  <si>
    <t xml:space="preserve">https://scholar.google.com/scholar?hl=it&amp;as_sdt=0%2C5&amp;q=Insights+into+the+equation+of+state+of+neutron-rich+matter+since+GW170817&amp;btnG=</t>
  </si>
  <si>
    <t xml:space="preserve">https://arxiv.org/pdf/2203.00040</t>
  </si>
  <si>
    <t xml:space="preserve">GW constraints from LIGO</t>
  </si>
  <si>
    <t xml:space="preserve">https://scholar.google.com/scholar?hl=it&amp;as_sdt=0%2C5&amp;q=FIRE-3%3A+Updated+Stellar+Evolution+Models%2C+Yields%2C+%26+Microphysics+and+Fitting+Functions+for+Applications+in+Galaxy+Simulations&amp;btnG=</t>
  </si>
  <si>
    <t xml:space="preserve">https://arxiv.org/pdf/2203.01278</t>
  </si>
  <si>
    <t xml:space="preserve">"The detection by the LIGO project"</t>
  </si>
  <si>
    <t xml:space="preserve">https://scholar.google.com/scholar?hl=it&amp;as_sdt=0%2C5&amp;q=Black+hole+and+wormhole+solutions+in+Einstein-Maxwell-Scalar+theory&amp;btnG=</t>
  </si>
  <si>
    <t xml:space="preserve">https://arxiv.org/pdf/2203.01773.pdf</t>
  </si>
  <si>
    <t xml:space="preserve">"LIGO data", "LIGO searches"</t>
  </si>
  <si>
    <t xml:space="preserve">https://scholar.google.com/scholar?hl=it&amp;as_sdt=0%2C5&amp;q=+Constraints+on+r-modes+and+mountains+on+millisecond+neutron+stars+in+binary+systems&amp;btnG=</t>
  </si>
  <si>
    <t xml:space="preserve">All 10 versions</t>
  </si>
  <si>
    <t xml:space="preserve">all 6 emails sent by Livia on 22.03.05</t>
  </si>
  <si>
    <t xml:space="preserve">WEEK ANALYZED BY DAVIDE GUERRA</t>
  </si>
  <si>
    <t xml:space="preserve">Followup Citations @10/03/2023</t>
  </si>
  <si>
    <t xml:space="preserve">https://arxiv.org/pdf/2111.05743.pdf</t>
  </si>
  <si>
    <t xml:space="preserve">pag.3:"models along with the posterior band from LIGO [66] collaboration."; pag.4 "posterior predicted by the LIGO collaboration [66]. All the models overlap quite consistently with the LIGOposterior throughout the concerned density range"</t>
  </si>
  <si>
    <t xml:space="preserve">VIRGO appears only in the cited paper, not in the text</t>
  </si>
  <si>
    <t xml:space="preserve">https://arxiv.org/pdf/2203.01943.pdf</t>
  </si>
  <si>
    <t xml:space="preserve">pag.1:"and black hole spins by LIGO (Zaldarriaga et al. 2018; Roulet et al. 2021)"</t>
  </si>
  <si>
    <r>
      <rPr>
        <sz val="11"/>
        <color rgb="FF000000"/>
        <rFont val="Arial"/>
        <family val="0"/>
      </rPr>
      <t xml:space="preserve">VIRGO not even cited (</t>
    </r>
    <r>
      <rPr>
        <sz val="11"/>
        <color rgb="FFFF3333"/>
        <rFont val="Arial"/>
        <family val="0"/>
      </rPr>
      <t xml:space="preserve">read email</t>
    </r>
    <r>
      <rPr>
        <sz val="11"/>
        <color rgb="FF000000"/>
        <rFont val="Arial"/>
        <family val="0"/>
      </rPr>
      <t xml:space="preserve">)</t>
    </r>
  </si>
  <si>
    <t xml:space="preserve">https://arxiv.org/pdf/2203.01982.pdf</t>
  </si>
  <si>
    <t xml:space="preserve">in all the paper they never cited VIRGO, NEVER, I don't know which sentences are the best to say to the authors</t>
  </si>
  <si>
    <t xml:space="preserve">https://arxiv.org/pdf/2104.02070.pdf</t>
  </si>
  <si>
    <t xml:space="preserve">https://arxiv.org/pdf/2106.08925.pdf</t>
  </si>
  <si>
    <t xml:space="preserve">https://arxiv.org/pdf/2108.01337.pdf</t>
  </si>
  <si>
    <t xml:space="preserve">https://arxiv.org/pdf/2112.05408.pdf</t>
  </si>
  <si>
    <t xml:space="preserve">https://arxiv.org/pdf/2203.00566.pdf</t>
  </si>
  <si>
    <t xml:space="preserve">https://arxiv.org/pdf/2203.03141.pdf</t>
  </si>
  <si>
    <t xml:space="preserve">https://arxiv.org/pdf/2203.03449.pdf</t>
  </si>
  <si>
    <t xml:space="preserve">https://arxiv.org/pdf/2203.03536.pdf</t>
  </si>
  <si>
    <t xml:space="preserve">https://arxiv.org/pdf/2109.14612.pdf</t>
  </si>
  <si>
    <t xml:space="preserve">https://arxiv.org/pdf/2203.03651.pdf</t>
  </si>
  <si>
    <t xml:space="preserve">https://arxiv.org/pdf/2203.03849.pdf</t>
  </si>
  <si>
    <t xml:space="preserve">https://arxiv.org/pdf/2203.04014.pdf</t>
  </si>
  <si>
    <t xml:space="preserve">https://arxiv.org/pdf/2203.04231.pdf</t>
  </si>
  <si>
    <t xml:space="preserve">pag.5:"The second class of experiments includes the gravitational wave detectors LIGO"</t>
  </si>
  <si>
    <t xml:space="preserve">in the citation 45 there is also the Virgo collab. but I don't know if they refers only to the LIGO data or also Virgo one</t>
  </si>
  <si>
    <t xml:space="preserve">https://arxiv.org/pdf/2107.00741.pdf</t>
  </si>
  <si>
    <t xml:space="preserve">https://arxiv.org/pdf/2107.12793.pdf</t>
  </si>
  <si>
    <t xml:space="preserve">pag.1:"Detection of gravitational waves over the last few years by LIGO [20] has opened up a new era that has the potential to answer all these fundamental questions about the origin of our universe in the near future"</t>
  </si>
  <si>
    <t xml:space="preserve">VIRGO ONLY IN BIBLIO</t>
  </si>
  <si>
    <t xml:space="preserve">https://arxiv.org/pdf/2112.12108.pdf</t>
  </si>
  <si>
    <t xml:space="preserve">pag.2:" ... the neutron star tidal deformability measurements from LIGO, and the neutron star mass and radius measurements from NICER."</t>
  </si>
  <si>
    <t xml:space="preserve">measurements only from LIGO and not from VIRGO??? to check</t>
  </si>
  <si>
    <t xml:space="preserve">https://arxiv.org/pdf/2203.04438.pdf</t>
  </si>
  <si>
    <t xml:space="preserve">pag.17:" in current and future GW detectors and recently searched by LIGO"</t>
  </si>
  <si>
    <t xml:space="preserve">https://arxiv.org/pdf/2203.04528.pdf</t>
  </si>
  <si>
    <t xml:space="preserve">https://arxiv.org/pdf/2203.04634.pdf</t>
  </si>
  <si>
    <t xml:space="preserve">https://arxiv.org/pdf/2105.13335.pdf</t>
  </si>
  <si>
    <t xml:space="preserve">https://arxiv.org/pdf/2106.13662.pdf</t>
  </si>
  <si>
    <t xml:space="preserve">https://arxiv.org/pdf/2110.09608.pdf</t>
  </si>
  <si>
    <t xml:space="preserve">https://arxiv.org/pdf/2110.13316.pdf</t>
  </si>
  <si>
    <t xml:space="preserve">https://arxiv.org/pdf/2203.04982.pdf</t>
  </si>
  <si>
    <t xml:space="preserve">https://arxiv.org/pdf/2203.05010.pdf</t>
  </si>
  <si>
    <t xml:space="preserve">pag.14:"The dark phase transition can generate gravitational waves within the reach of a variety of future observatories such as LISA [86], LIGO [87], ET [88], and BBO [89], depending on the temperature of the phase transition" </t>
  </si>
  <si>
    <t xml:space="preserve">They put "such as" but how difficult is to write "Virgo" close to LIGO, or just LVK?? It seems very complicated (sarcasm)</t>
  </si>
  <si>
    <t xml:space="preserve">https://arxiv.org/pdf/2203.05086.pdf</t>
  </si>
  <si>
    <t xml:space="preserve">pag.2:" at various times during LIGO’s Observing Run 3b (O3b)."</t>
  </si>
  <si>
    <t xml:space="preserve">They used only LIGO data BUT even here they could mention Virgo...</t>
  </si>
  <si>
    <t xml:space="preserve">https://arxiv.org/pdf/2203.05461.pdf</t>
  </si>
  <si>
    <t xml:space="preserve">pag.1:"...and the relatively small maximum radius bounds from the LIGO observations, the EOSs that transition from soft to stiff and are consistent..."</t>
  </si>
  <si>
    <t xml:space="preserve">ONLY LIGO OBSERVATIONS????</t>
  </si>
  <si>
    <t xml:space="preserve">https://arxiv.org/pdf/2203.05539.pdf</t>
  </si>
  <si>
    <t xml:space="preserve">pag.2:" This scenario may be inconsistent with the general low χeff distribution in LIGO events" ; "...pairs of sBHs may produce low-χeff events consistent with most LIGO detections."</t>
  </si>
  <si>
    <t xml:space="preserve">VIRGO NOT CITED</t>
  </si>
  <si>
    <t xml:space="preserve">Emails sent by PFC</t>
  </si>
  <si>
    <t xml:space="preserve">WEEK ANALYZED BY JEROME NOVAK</t>
  </si>
  <si>
    <t xml:space="preserve">Followup Citations @17/03/2023</t>
  </si>
  <si>
    <t xml:space="preserve">03-14</t>
  </si>
  <si>
    <t xml:space="preserve">https://arxiv.org/pdf/2103.02097.pdf</t>
  </si>
  <si>
    <t xml:space="preserve">p.8: "as they are the within the range of the characteristic sensitivities of advanced LIGO for the case of binary black hole"</t>
  </si>
  <si>
    <t xml:space="preserve">p.8: First statement about sensitivity of adv LIGO not metionning Virgo. p.12 citing data is OK.</t>
  </si>
  <si>
    <t xml:space="preserve">https://arxiv.org/pdf/2112.13266.pdf</t>
  </si>
  <si>
    <t xml:space="preserve">https://arxiv.org/pdf/2202.05105.pdf</t>
  </si>
  <si>
    <t xml:space="preserve">PhD manuscript</t>
  </si>
  <si>
    <t xml:space="preserve">All 42 versions</t>
  </si>
  <si>
    <t xml:space="preserve">https://arxiv.org/pdf/2203.05584.pdf</t>
  </si>
  <si>
    <t xml:space="preserve">https://arxiv.org/pdf/2203.05850.pdf</t>
  </si>
  <si>
    <t xml:space="preserve">p.4: " a part of the LIGO observations"; p.10: "Future possible observations of more NS+BH mergers by LIGO" </t>
  </si>
  <si>
    <t xml:space="preserve">https://arxiv.org/pdf/2203.05876.pdf</t>
  </si>
  <si>
    <t xml:space="preserve">p.1: "In 2016, the Adv-LIGO team announced the breaking news of the first detection of GW"</t>
  </si>
  <si>
    <t xml:space="preserve">https://arxiv.org/pdf/2203.05907.pdf</t>
  </si>
  <si>
    <t xml:space="preserve">https://arxiv.org/pdf/2203.05924.pdf</t>
  </si>
  <si>
    <t xml:space="preserve">https://arxiv.org/pdf/2203.06142.pdf</t>
  </si>
  <si>
    <t xml:space="preserve">p.24: "most recent result on this observable reported by the LIGO Collaboration yields"; p.121: "availability of new facilities like JWST, the Roman and Rubin Observatories, ELTs, and LIGO"</t>
  </si>
  <si>
    <t xml:space="preserve">Not shown in the automatic e-mail</t>
  </si>
  <si>
    <t xml:space="preserve">03-15</t>
  </si>
  <si>
    <t xml:space="preserve">https://arxiv.org/pdf/2108.05861.pdf</t>
  </si>
  <si>
    <t xml:space="preserve">https://arxiv.org/pdf/2110.00607.pdf</t>
  </si>
  <si>
    <t xml:space="preserve">Already published at revision, not changed</t>
  </si>
  <si>
    <t xml:space="preserve">https://arxiv.org/pdf/2112.10660.pdf</t>
  </si>
  <si>
    <t xml:space="preserve">Snowmass 2021</t>
  </si>
  <si>
    <t xml:space="preserve">p.2: "the general low χeff distribution in LIGO events"; "may produce low-χeff events consistent with most LIGO detections."</t>
  </si>
  <si>
    <t xml:space="preserve">Virgo quoted elsewhere, but suggestions have not been implemented</t>
  </si>
  <si>
    <t xml:space="preserve">https://arxiv.org/pdf/2203.06200.pdf</t>
  </si>
  <si>
    <t xml:space="preserve">https://arxiv.org/pdf/2203.06240.pdf</t>
  </si>
  <si>
    <t xml:space="preserve">https://arxiv.org/pdf/2203.06373.pdf</t>
  </si>
  <si>
    <t xml:space="preserve">https://arxiv.org/pdf/2203.06444.pdf</t>
  </si>
  <si>
    <t xml:space="preserve">https://arxiv.org/pdf/2203.06494.pdf</t>
  </si>
  <si>
    <t xml:space="preserve">https://arxiv.org/pdf/2203.06534.pdf</t>
  </si>
  <si>
    <t xml:space="preserve">abstract: "LIGO has detected several binary black hole (BBH) merger events"</t>
  </si>
  <si>
    <t xml:space="preserve">https://arxiv.org/pdf/2203.06781.pdf</t>
  </si>
  <si>
    <t xml:space="preserve">https://arxiv.org/pdf/2203.06912.pdf </t>
  </si>
  <si>
    <t xml:space="preserve">p.5: "constrained by the event GW170817 observed by LIGO, this in turn puts constraints on "</t>
  </si>
  <si>
    <t xml:space="preserve">https://arxiv.org/pdf/2203.07011.pdf</t>
  </si>
  <si>
    <t xml:space="preserve">Instrumental paper on KAGRA</t>
  </si>
  <si>
    <t xml:space="preserve">https://arxiv.org/pdf/2203.07354.pdf</t>
  </si>
  <si>
    <t xml:space="preserve"> https://arxiv.org/pdf/2203.07360.pdf</t>
  </si>
  <si>
    <t xml:space="preserve">p.45: "The first joint detection of Gravitational Waves (GWs) by the Laser Interferometer GW Observatory (LIGO) of GW170817 and the short gamma-ray burst"</t>
  </si>
  <si>
    <t xml:space="preserve">03-16</t>
  </si>
  <si>
    <t xml:space="preserve">https://arxiv.org/pdf/2112.03792.pdf</t>
  </si>
  <si>
    <t xml:space="preserve">https://arxiv.org/pdf/2201.00369.pd</t>
  </si>
  <si>
    <t xml:space="preserve">p.12: "It is also consistent with the non-detection of such events by the advanced LIGO up to date."</t>
  </si>
  <si>
    <t xml:space="preserve">Fig.7 p.10 shows sensitivity curve for Adv. Virgo, but no mention in the text</t>
  </si>
  <si>
    <t xml:space="preserve">Already scanned on 03-15 (n.19)</t>
  </si>
  <si>
    <t xml:space="preserve">https://arxiv.org/pdf/2203.07905.pdf</t>
  </si>
  <si>
    <t xml:space="preserve">https://arxiv.org/pdf/2203.07914.pdf</t>
  </si>
  <si>
    <t xml:space="preserve">p.1: " such as gravitational waves observed by LIGO" </t>
  </si>
  <si>
    <t xml:space="preserve">https://arxiv.org/pdf/2203.07943.pdf</t>
  </si>
  <si>
    <t xml:space="preserve">https://arxiv.org/pdf/2203.07972.pdf</t>
  </si>
  <si>
    <t xml:space="preserve">https://arxiv.org/pdf/2203.07984.pdf</t>
  </si>
  <si>
    <t xml:space="preserve">p.29: "The waveforms of NS–NS and NS–BH mergers are already constrained by LIGO observations of transients"</t>
  </si>
  <si>
    <t xml:space="preserve">Snowmass 2021. In all other places, Virgo is correctly cited.</t>
  </si>
  <si>
    <t xml:space="preserve">https://arxiv.org/pdf/2203.08139.pdf</t>
  </si>
  <si>
    <t xml:space="preserve">Snowmass 2021.</t>
  </si>
  <si>
    <t xml:space="preserve">03-17</t>
  </si>
  <si>
    <t xml:space="preserve">https://arxiv.org/pdf/2004.01662.pdf</t>
  </si>
  <si>
    <t xml:space="preserve">p.1: "consistent with available observations of gravitational waves generated due to the merging of black holes by the LIGO experiment"</t>
  </si>
  <si>
    <t xml:space="preserve">https://arxiv.org/pdf/2110.06188.pdf</t>
  </si>
  <si>
    <t xml:space="preserve">abstract: " This is the only binary search on Advanced-LIGO data that probes this frequency range"; p.2:"using the public Advanced LIGO O3a data" ...</t>
  </si>
  <si>
    <t xml:space="preserve">(former?) LIGO members (AEI - Hanover)</t>
  </si>
  <si>
    <t xml:space="preserve">Already scanned on 03-16 (n.35)</t>
  </si>
  <si>
    <t xml:space="preserve">https://arxiv.org/pdf/2203.08218.pdf</t>
  </si>
  <si>
    <t xml:space="preserve">p.1: "The GW detections by the Advanced-LIGO interferometers provided this first observational evidence of black hole merger"</t>
  </si>
  <si>
    <t xml:space="preserve">https://arxiv.org/pdf/2203.08228.pdf</t>
  </si>
  <si>
    <t xml:space="preserve">https://arxiv.org/pdf/2203.08434.pdf</t>
  </si>
  <si>
    <t xml:space="preserve">https://arxiv.org/pdf/2203.08521.pdf</t>
  </si>
  <si>
    <t xml:space="preserve">https://arxiv.org/pdf/2203.08545.pdf</t>
  </si>
  <si>
    <t xml:space="preserve">Focus on LIGO detector data. Virgo cited however.</t>
  </si>
  <si>
    <t xml:space="preserve">https://arxiv.org/pdf/2203.08723.pdf</t>
  </si>
  <si>
    <t xml:space="preserve">p.4: "e.g., for the O3a LIGO science run"</t>
  </si>
  <si>
    <t xml:space="preserve">https://arxiv.org/pdf/2203.08738.pdf</t>
  </si>
  <si>
    <t xml:space="preserve">https://arxiv.org/pdf/2203.08740.pdf</t>
  </si>
  <si>
    <t xml:space="preserve">p.1: "using the WMAP and also data at LIGO"</t>
  </si>
  <si>
    <t xml:space="preserve">Virgo is correctly cited a few lines later... </t>
  </si>
  <si>
    <t xml:space="preserve">03-18</t>
  </si>
  <si>
    <t xml:space="preserve">https://arxiv.org/pdf/2110.15463.pdf</t>
  </si>
  <si>
    <t xml:space="preserve">https://arxiv.org/pdf/2203.08967.pdf</t>
  </si>
  <si>
    <t xml:space="preserve">p.4: "population of merging black holes around 30 M recently detected by LIGO "; p.12: " significant in recent LIGO data releases", etc</t>
  </si>
  <si>
    <t xml:space="preserve">https://arxiv.org/pdf/2203.08998.pdf</t>
  </si>
  <si>
    <t xml:space="preserve">https://arxiv.org/pdf/2203.09054.pdf</t>
  </si>
  <si>
    <t xml:space="preserve">Emails sent by Livia on 21.04</t>
  </si>
  <si>
    <t xml:space="preserve">Followup Citations @24/03/2023</t>
  </si>
  <si>
    <t xml:space="preserve">03-21</t>
  </si>
  <si>
    <t xml:space="preserve">https://arxiv.org/pdf/2007.05579.pdf</t>
  </si>
  <si>
    <t xml:space="preserve">pag.44:"sensitivity representative of LIGO’s second observing run [45],"</t>
  </si>
  <si>
    <t xml:space="preserve">https://arxiv.org/pdf/2103.12976.pdf</t>
  </si>
  <si>
    <t xml:space="preserve">LIGO second observing run data..data from the 2nd observing run (O2) of LIGO1 </t>
  </si>
  <si>
    <t xml:space="preserve">https://arxiv.org/pdf/2106.08344.pdf</t>
  </si>
  <si>
    <t xml:space="preserve">pag.2:"the first detection of gravitational waves from an inspiral binary of black holes by LIGO [2]"</t>
  </si>
  <si>
    <t xml:space="preserve">I still don't know if it's ok not mentioning Virgo talking about the first observation, but in the cited paper there is</t>
  </si>
  <si>
    <t xml:space="preserve">https://arxiv.org/pdf/2203.09691.pdf</t>
  </si>
  <si>
    <t xml:space="preserve">https://arxiv.org/pdf/2203.09917.pdf</t>
  </si>
  <si>
    <t xml:space="preserve">pag.3:"on the question of its verification using LIGO data [46–52], some recent works do restrict some parameters of the theory using the event GW170817 [53, 54]."</t>
  </si>
  <si>
    <t xml:space="preserve">LIGO data but all the papers cited are with Virgo also (only bibliography)</t>
  </si>
  <si>
    <t xml:space="preserve">https://arxiv.org/pdf/2203.10074.pdf</t>
  </si>
  <si>
    <t xml:space="preserve">pag.2:"the first observation of gravitational waves by LIGO [2],"...the gravitational wave (GW) detections by LIGO ...The most numerous of the LIGO sources.. LIGO’s stellar-mass black hole mergers...the gravitational wave event
was announced by LIGO... the release of the LIGO localization maps</t>
  </si>
  <si>
    <t xml:space="preserve">same problem of the document 3 lines above this one</t>
  </si>
  <si>
    <t xml:space="preserve">03-22</t>
  </si>
  <si>
    <t xml:space="preserve">https://arxiv.org/pdf/2109.13082.pdf</t>
  </si>
  <si>
    <t xml:space="preserve">https://arxiv.org/pdf/2110.14154.pdf</t>
  </si>
  <si>
    <t xml:space="preserve">pag.2:"the first gravitational wave (GW) detections by LIGO (Abbott et al. 2016) open up exciting new possibilities for the multi-messenger study of BH"...the terrestrial interferometers of LIGO can only cover ..</t>
  </si>
  <si>
    <t xml:space="preserve">same problem of "first observation it's ok to not cite Virgo?"</t>
  </si>
  <si>
    <t xml:space="preserve">https://arxiv.org/pdf/2203.10109.pdf</t>
  </si>
  <si>
    <t xml:space="preserve">the full LIGO frequency band for stellar mass binaries..</t>
  </si>
  <si>
    <t xml:space="preserve">if they say "LIGO band" "LIGO frequency band" is it correct to not mention Virgo? They are in two different frequency bands?</t>
  </si>
  <si>
    <t xml:space="preserve">https://arxiv.org/pdf/2203.10872.pdf</t>
  </si>
  <si>
    <t xml:space="preserve">https://arxiv.org/pdf/2203.10959.pdf</t>
  </si>
  <si>
    <t xml:space="preserve">pag.1:"The discovery of gravitational waves (GWs) from a binary black holes merger by the LIGO collaboration [1]" "LIGO can detect the compact binary mergers in the frequency range 10 − 103 Hz"</t>
  </si>
  <si>
    <r>
      <rPr>
        <sz val="11"/>
        <color rgb="FF000000"/>
        <rFont val="Arial"/>
        <family val="0"/>
      </rPr>
      <t xml:space="preserve">same problem "discovery of the first GW" "LIGO frequency range". </t>
    </r>
    <r>
      <rPr>
        <sz val="11"/>
        <color rgb="FFFF3333"/>
        <rFont val="Arial"/>
        <family val="0"/>
      </rPr>
      <t xml:space="preserve">Virgo is cited in the bibliography</t>
    </r>
  </si>
  <si>
    <t xml:space="preserve">https://arxiv.org/pdf/2203.10962.pdf</t>
  </si>
  <si>
    <t xml:space="preserve">https://arxiv.org/pdf/2203.11143.pdf</t>
  </si>
  <si>
    <t xml:space="preserve">pag.2:"After many years of investigations, the image of the supermassive black hole provided by the Event Horizon Telescope (ETH) and the detection of gravitational waves by LiGO have brought a greatest advancement in modern physics [22–26]"</t>
  </si>
  <si>
    <t xml:space="preserve">same problem "the first detection of GWs only by LIGO"</t>
  </si>
  <si>
    <t xml:space="preserve">03-23</t>
  </si>
  <si>
    <t xml:space="preserve">https://arxiv.org/pdf/2111.15116.pdf</t>
  </si>
  <si>
    <t xml:space="preserve">https://arxiv.org/pdf/2201.02542.pdf</t>
  </si>
  <si>
    <t xml:space="preserve">https://arxiv.org/pdf/2203.11226.pdf</t>
  </si>
  <si>
    <t xml:space="preserve">gravitational wave standard-siren discoveries made by LIGO... The Vera Rubin Observatory, Advanced LIGO, and IceCube will provide</t>
  </si>
  <si>
    <t xml:space="preserve">https://arxiv.org/pdf/2203.11464.pdf</t>
  </si>
  <si>
    <t xml:space="preserve">LIGO observations can shed ligh...</t>
  </si>
  <si>
    <t xml:space="preserve">https://arxiv.org/pdf/2203.11736.pdf</t>
  </si>
  <si>
    <t xml:space="preserve">03-24</t>
  </si>
  <si>
    <t xml:space="preserve">pag.56:"(LIGO data indicates that they can absorb neutron stars [3] )"...the putative black holes LIGO (and the EHT) observe</t>
  </si>
  <si>
    <t xml:space="preserve">only LIGO data?</t>
  </si>
  <si>
    <t xml:space="preserve">https://arxiv.org/pdf/2112.07036.pdf</t>
  </si>
  <si>
    <t xml:space="preserve">pag.3:" In the conservative case, a dictionary has been found [24, 25] which enables the analytic continuation of observables from hyperbolic-like scattering orbits to bound orbits, which  ultimately are of direct relevance to LIGO."</t>
  </si>
  <si>
    <t xml:space="preserve">is relevance just for LIGO? I read the 2 cited papers also and they cited both, LIGO and Virgo in the cited papers...</t>
  </si>
  <si>
    <t xml:space="preserve">https://arxiv.org/pdf/2203.11945.pdf</t>
  </si>
  <si>
    <t xml:space="preserve">the data processing pipelines of the Event Horizon Telescope [17], the LIGO observatory </t>
  </si>
  <si>
    <t xml:space="preserve">https://arxiv.org/pdf/2203.12027.pdf</t>
  </si>
  <si>
    <t xml:space="preserve">https://arxiv.org/pdf/2203.12038.pdf</t>
  </si>
  <si>
    <t xml:space="preserve">https://arxiv.org/pdf/2203.12586.pdf</t>
  </si>
  <si>
    <t xml:space="preserve">03-25</t>
  </si>
  <si>
    <t xml:space="preserve">https://arxiv.org/pdf/2109.14571.pdf</t>
  </si>
  <si>
    <t xml:space="preserve">https://arxiv.org/pdf/2112.07012.pdf</t>
  </si>
  <si>
    <t xml:space="preserve">https://arxiv.org/pdf/2203.13252.pdf</t>
  </si>
  <si>
    <t xml:space="preserve">Mails sent on 15/4 by PFC</t>
  </si>
  <si>
    <t xml:space="preserve">Followup Citations @30/03/2023</t>
  </si>
  <si>
    <t xml:space="preserve">03-28</t>
  </si>
  <si>
    <t xml:space="preserve">https://arxiv.org/pdf/2105.06486.pdf</t>
  </si>
  <si>
    <t xml:space="preserve">https://arxiv.org/pdf/2106.02644.pdf</t>
  </si>
  <si>
    <t xml:space="preserve">https://arxiv.org/pdf/2106.09746.pdf</t>
  </si>
  <si>
    <t xml:space="preserve">https://arxiv.org/pdf/2107.04612.pdf</t>
  </si>
  <si>
    <t xml:space="preserve">https://arxiv.org/pdf/2109.01582.pdf</t>
  </si>
  <si>
    <t xml:space="preserve">https://arxiv.org/pdf/2111.04629.pdf</t>
  </si>
  <si>
    <t xml:space="preserve">https://arxiv.org/pdf/2203.13295.pdf</t>
  </si>
  <si>
    <t xml:space="preserve">p.1: "We argue that LIGO’s detections could involve cosmological black holes", p.9:"This does not mean that LIGO observations exclude the possibility that they involved cosmological black holes"</t>
  </si>
  <si>
    <t xml:space="preserve">https://arxiv.org/pdf/2203.13297.pdf</t>
  </si>
  <si>
    <t xml:space="preserve">p.10: " deeply changing the LIGO bounds on primordial black holes"</t>
  </si>
  <si>
    <t xml:space="preserve">https://arxiv.org/pdf/2203.13406.pdf</t>
  </si>
  <si>
    <t xml:space="preserve">https://arxiv.org/pdf/2203.13788.pdf</t>
  </si>
  <si>
    <t xml:space="preserve">p.1: "the detection rate of events observed by LIGO have been increasing"</t>
  </si>
  <si>
    <t xml:space="preserve">The paper aims at generating forecast catalogs of standard sirens with LIGO, LISA and ET sensitivity curves</t>
  </si>
  <si>
    <t xml:space="preserve">03-29</t>
  </si>
  <si>
    <t xml:space="preserve">https://arxiv.org/pdf/2105.13197.pdf</t>
  </si>
  <si>
    <t xml:space="preserve">abstract:"black hole merger rate estimated by the Advanced Laser Interferometer Gravitational-Wave Observatory (aLIGO) detectors during the third observing run"</t>
  </si>
  <si>
    <t xml:space="preserve">https://arxiv.org/pdf/2111.01815.pdf</t>
  </si>
  <si>
    <t xml:space="preserve">https://arxiv.org/pdf/2201.00369.pdf</t>
  </si>
  <si>
    <t xml:space="preserve">https://arxiv.org/pdf/2201.08324.pdf</t>
  </si>
  <si>
    <t xml:space="preserve">p.2: "which can be probed by current observations, mostly at eLISA and LIGO"</t>
  </si>
  <si>
    <t xml:space="preserve">the statement is weird, anyway...</t>
  </si>
  <si>
    <t xml:space="preserve">https://arxiv.org/pdf/2203.13842.pdf</t>
  </si>
  <si>
    <t xml:space="preserve">p.1:"With the discovery of gravitational waves by LIGO,we have added a new window..."</t>
  </si>
  <si>
    <t xml:space="preserve">https://arxiv.org/pdf/2203.13937.pdf</t>
  </si>
  <si>
    <t xml:space="preserve">https://arxiv.org/pdf/2203.14026.pdf</t>
  </si>
  <si>
    <t xml:space="preserve">https://arxiv.org/pdf/2203.14424.pdf</t>
  </si>
  <si>
    <t xml:space="preserve">https://arxiv.org/pdf/2203.14468.pdf</t>
  </si>
  <si>
    <t xml:space="preserve">https://arxiv.org/pdf/2203.14722.pdf</t>
  </si>
  <si>
    <t xml:space="preserve">p.8:"LIGO’s paradigmatic observation of the merger of two neutron stars (GW170817) quantified the response of NS matter"</t>
  </si>
  <si>
    <t xml:space="preserve">https://arxiv.org/pdf/2203.14923.pdf</t>
  </si>
  <si>
    <t xml:space="preserve">03-30</t>
  </si>
  <si>
    <t xml:space="preserve">https://arxiv.org/pdf/2201.02581.pdf</t>
  </si>
  <si>
    <t xml:space="preserve">p.1:"So far, the LIGO detection results have already provided extremely accurate confirmation that all gravitational merger events can be described by GR"</t>
  </si>
  <si>
    <t xml:space="preserve">Virgo cited later</t>
  </si>
  <si>
    <t xml:space="preserve">https://arxiv.org/pdf/2202.10858.pdf</t>
  </si>
  <si>
    <t xml:space="preserve">https://arxiv.org/pdf/2203.15668.pdf</t>
  </si>
  <si>
    <t xml:space="preserve">p.1: "after the first detection by LIGO interferometers [19],"</t>
  </si>
  <si>
    <t xml:space="preserve">03-31</t>
  </si>
  <si>
    <t xml:space="preserve">https://arxiv.org/pdf/2112.10516.pdf</t>
  </si>
  <si>
    <t xml:space="preserve">with one exception, Virgo is correctly cited</t>
  </si>
  <si>
    <t xml:space="preserve">https://arxiv.org/pdf/2201.06791.pdf</t>
  </si>
  <si>
    <t xml:space="preserve">An impovement of the script could be to ignore "acknowledgements" section and affiliations...</t>
  </si>
  <si>
    <t xml:space="preserve">https://arxiv.org/pdf/2203.15815.pdf</t>
  </si>
  <si>
    <t xml:space="preserve">https://arxiv.org/pdf/2203.15934.pdf</t>
  </si>
  <si>
    <t xml:space="preserve">... and references.</t>
  </si>
  <si>
    <t xml:space="preserve">https://arxiv.org/pdf/2203.15954.pdf</t>
  </si>
  <si>
    <t xml:space="preserve">https://arxiv.org/pdf/2203.16133.pdf</t>
  </si>
  <si>
    <t xml:space="preserve">p.1: "In 2015, the gravitational waves from binary black holes were detected at the Laser Interferometer Gravitational-Wave Observatory (LIGO) for the first time and in 2017, the gravitational waves from binary neutron stars were also observed"</t>
  </si>
  <si>
    <t xml:space="preserve">https://arxiv.org/pdf/2203.16216.pdf</t>
  </si>
  <si>
    <t xml:space="preserve">p.5: "for the common values of mass and distance (M = 30M and r = 400 Mpc for the seminal LIGO observation [1])"</t>
  </si>
  <si>
    <t xml:space="preserve">https://arxiv.org/pdf/2203.16255.pdf</t>
  </si>
  <si>
    <t xml:space="preserve">https://arxiv.org/pdf/2203.17141.pdf</t>
  </si>
  <si>
    <t xml:space="preserve">https://arxiv.org/pdf/2203.17222.pdf</t>
  </si>
  <si>
    <t xml:space="preserve">Mails sent on 28/4 by Livia</t>
  </si>
  <si>
    <t xml:space="preserve">Followup Citations @05/04/2023</t>
  </si>
  <si>
    <t xml:space="preserve">https://arxiv.org/pdf/2112.10237.pdf</t>
  </si>
  <si>
    <t xml:space="preserve">Page 1:  in the context of compact binary mergers detected by LIGO. With the upgrading of LIGO and the coming era of third-generation detectors, more GW190814-like events are expected to be detected</t>
  </si>
  <si>
    <t xml:space="preserve">https://arxiv.org/pdf/2201.02813.pdf</t>
  </si>
  <si>
    <t xml:space="preserve">Page 22: It is thus one of only two experiments to employ squeezed-states in fundamental physics, the other being LIGO</t>
  </si>
  <si>
    <t xml:space="preserve">They only talk about detectors, but not data or discoveries. They don't even cite LIGO papers</t>
  </si>
  <si>
    <t xml:space="preserve">https://arxiv.org/pdf/2204.00022.pdf</t>
  </si>
  <si>
    <t xml:space="preserve">https://arxiv.org/pdf/2204.00025.pdf</t>
  </si>
  <si>
    <t xml:space="preserve">Page 13: The formation of such systems may help explain the asymmetric compact object mergers that have been recently detected by LIGO</t>
  </si>
  <si>
    <t xml:space="preserve">https://arxiv.org/pdf/2204.00026.pdf</t>
  </si>
  <si>
    <t xml:space="preserve">https://arxiv.org/pdf/2204.00337.pdf</t>
  </si>
  <si>
    <t xml:space="preserve">https://arxiv.org/pdf/2204.00370.pdf</t>
  </si>
  <si>
    <t xml:space="preserve">https://arxiv.org/pdf/2204.00544.pdf</t>
  </si>
  <si>
    <t xml:space="preserve">They take the LIGO detector as a reference to explain that the Cosmic Explorer is an evolution of LIGO detectors</t>
  </si>
  <si>
    <t xml:space="preserve">https://arxiv.org/pdf/2105.13085.pdf</t>
  </si>
  <si>
    <t xml:space="preserve">https://arxiv.org/pdf/2110.03308.pdf</t>
  </si>
  <si>
    <t xml:space="preserve">https://arxiv.org/pdf/2112.06861.pdf</t>
  </si>
  <si>
    <t xml:space="preserve">https://arxiv.org/pdf/2202.10661.pdf</t>
  </si>
  <si>
    <t xml:space="preserve">Theoretical paper. Refers to LIGO as a detector example, no reference to data at all.</t>
  </si>
  <si>
    <t xml:space="preserve">Page 1: the detection rate of events observed by LIGO have been increasing</t>
  </si>
  <si>
    <t xml:space="preserve">https://arxiv.org/pdf/2204.00662.pdf</t>
  </si>
  <si>
    <t xml:space="preserve">https://arxiv.org/pdf/2204.00799.pdf</t>
  </si>
  <si>
    <t xml:space="preserve">The first detection of Gravitational Wave (GW) signatures by the LIGO collaboration </t>
  </si>
  <si>
    <t xml:space="preserve">Theoretical paper. They only make reference to the discovery of GW, which was only LIGO</t>
  </si>
  <si>
    <t xml:space="preserve">https://arxiv.org/pdf/2204.00814.pdf</t>
  </si>
  <si>
    <t xml:space="preserve">Page 7: he expected magnification of strong lensing events detected by e.g., advanced LIGO tends to be high </t>
  </si>
  <si>
    <t xml:space="preserve">https://arxiv.org/pdf/2204.00968.pdf</t>
  </si>
  <si>
    <t xml:space="preserve">https://arxiv.org/pdf/2204.01183.pdf</t>
  </si>
  <si>
    <t xml:space="preserve">They make reference to LIGO software. When refering to data they include Virgo</t>
  </si>
  <si>
    <t xml:space="preserve">https://arxiv.org/pdf/2204.01523.pdf</t>
  </si>
  <si>
    <t xml:space="preserve">They only make reference to GW150914, which was only LIGO</t>
  </si>
  <si>
    <t xml:space="preserve">https://arxiv.org/pdf/2204.01578.pdf</t>
  </si>
  <si>
    <t xml:space="preserve">https://arxiv.org/pdf/2112.01409.pdf</t>
  </si>
  <si>
    <t xml:space="preserve">Page 1: , PTGW attracts a lot of attention which might be tested in various GW experiments including LIGO, TianQin, LISA, Taiji, Square Kilometre Array (SKA), FAST, etc.</t>
  </si>
  <si>
    <t xml:space="preserve">They don't mention Virgo or ET. It seems they considered Virgo a part of LIGO</t>
  </si>
  <si>
    <t xml:space="preserve">https://arxiv.org/pdf/2203.11551.pdf</t>
  </si>
  <si>
    <t xml:space="preserve">LIGO first observed gravitational waves produced when black holes merge in 2016 </t>
  </si>
  <si>
    <t xml:space="preserve">They only make reference to the original GW discovery by LIGO</t>
  </si>
  <si>
    <t xml:space="preserve">https://arxiv.org/pdf/2204.01746.pdf</t>
  </si>
  <si>
    <t xml:space="preserve">https://arxiv.org/pdf/2204.01901.pdf</t>
  </si>
  <si>
    <t xml:space="preserve">the gravitational wave that was observed in 2016 by LIGO experiment</t>
  </si>
  <si>
    <t xml:space="preserve">Same here, they only refer to the GW discovery in 2015</t>
  </si>
  <si>
    <t xml:space="preserve">https://arxiv.org/pdf/2204.01972.pdf</t>
  </si>
  <si>
    <t xml:space="preserve">https://arxiv.org/pdf/2204.02061.pdf</t>
  </si>
  <si>
    <t xml:space="preserve">Page 3: nowadays it is also possible to constrain the nuclear symmetry energy in the higher density via the well-known mass-radius (M-R) relations of NS using the astrophysical or astronomical observations such as the Neutron Star Interior Composition Explorer (NICER), the Laser Interferometer Gravitational-wave Observatory LIGO and other X-ray burst observations.</t>
  </si>
  <si>
    <t xml:space="preserve">https://arxiv.org/pdf/2204.02377.pdf</t>
  </si>
  <si>
    <t xml:space="preserve">https://arxiv.org/pdf/2105.05208.pdf</t>
  </si>
  <si>
    <t xml:space="preserve">https://arxiv.org/pdf/2111.14664.pdf</t>
  </si>
  <si>
    <t xml:space="preserve">Since LIGO’s “first light” </t>
  </si>
  <si>
    <t xml:space="preserve">They only talk about LIGO's first discovery</t>
  </si>
  <si>
    <t xml:space="preserve">https://arxiv.org/pdf/2112.05054.pdf</t>
  </si>
  <si>
    <t xml:space="preserve">https://arxiv.org/pdf/2201.03632.pdf</t>
  </si>
  <si>
    <t xml:space="preserve">Page 1: and the potential black hole neutron star (BHNS) binary GW190814 (The LIGO Scientific Collaboration et al. 2020)</t>
  </si>
  <si>
    <t xml:space="preserve">They refer to some GW events. In some they mention Virgo, with some others only LIGO</t>
  </si>
  <si>
    <t xml:space="preserve">Page 7: We note that the expected magnification of strong lensing events detected by e.g., advanced LIGO tends to be high</t>
  </si>
  <si>
    <t xml:space="preserve">They mention only LIGO as an example. It could be right by choice.</t>
  </si>
  <si>
    <t xml:space="preserve">https://arxiv.org/pdf/2204.02619.pdf</t>
  </si>
  <si>
    <t xml:space="preserve">https://arxiv.org/pdf/2204.02721.pdf</t>
  </si>
  <si>
    <t xml:space="preserve">Page 14: realistic EoS chosen consistent with the latest observations from LIGO [62] and NICER [63] are needed</t>
  </si>
  <si>
    <t xml:space="preserve">https://arxiv.org/pdf/2204.02896.pdf</t>
  </si>
  <si>
    <t xml:space="preserve">https://arxiv.org/pdf/2204.02950.pdf</t>
  </si>
  <si>
    <t xml:space="preserve">https://arxiv.org/pdf/2109.00330.pdf</t>
  </si>
  <si>
    <t xml:space="preserve">Page 1: gravitational waves emitted from it [8] might be observed in the recently realized LIGO experiment [9]</t>
  </si>
  <si>
    <t xml:space="preserve">https://arxiv.org/pdf/2203.16558.pdf</t>
  </si>
  <si>
    <t xml:space="preserve">https://arxiv.org/pdf/2204.03037.pdf</t>
  </si>
  <si>
    <t xml:space="preserve">They focus on LIGO sensitivity but they acknowledge O1-O2 LIGO-Virgo observations</t>
  </si>
  <si>
    <t xml:space="preserve">https://arxiv.org/pdf/2204.03085.pdf</t>
  </si>
  <si>
    <t xml:space="preserve">They use LIGO as an example of detector. They don't talk about observations or data</t>
  </si>
  <si>
    <t xml:space="preserve">https://arxiv.org/pdf/2204.03091.pdf</t>
  </si>
  <si>
    <t xml:space="preserve">Page 1: To date, all events detected by LIGO have been identified by at least one pipeline that uses matched filtering</t>
  </si>
  <si>
    <t xml:space="preserve">Sometimes they refer to LIGO-Virgo data, but most of the time they only refer to LIGO</t>
  </si>
  <si>
    <t xml:space="preserve">https://arxiv.org/pdf/2204.03423.pdf</t>
  </si>
  <si>
    <t xml:space="preserve">https://arxiv.org/pdf/2204.03482.pdf</t>
  </si>
  <si>
    <t xml:space="preserve">https://arxiv.org/pdf/2204.03614.pdf</t>
  </si>
  <si>
    <t xml:space="preserve">Mails sent on 20/4 by Livia</t>
  </si>
  <si>
    <t xml:space="preserve">Followup Citations @13/04/2023</t>
  </si>
  <si>
    <t xml:space="preserve">pag.1:" LIGO first observed gravitational waves produced when black holes merge in 2016 [17]"</t>
  </si>
  <si>
    <t xml:space="preserve">Virgo only in bibliography...is it ok to say only LIGO in this case?</t>
  </si>
  <si>
    <t xml:space="preserve">https://arxiv.org/pdf/2204.03661.pdf</t>
  </si>
  <si>
    <t xml:space="preserve">https://arxiv.org/pdf/2204.03745.pdf</t>
  </si>
  <si>
    <t xml:space="preserve">https://arxiv.org/pdf/2204.03993.pdf</t>
  </si>
  <si>
    <t xml:space="preserve">All 12 versions</t>
  </si>
  <si>
    <t xml:space="preserve">https://arxiv.org/pdf/2204.04131.pdf</t>
  </si>
  <si>
    <t xml:space="preserve">https://arxiv.org/pdf/2110.03188.pdf</t>
  </si>
  <si>
    <t xml:space="preserve">pag.2:"In particular, such echoes may be detected by LIGO in gravitational waves emitted during black hole binary merger events"</t>
  </si>
  <si>
    <t xml:space="preserve">only LIGO could detect this??</t>
  </si>
  <si>
    <t xml:space="preserve">https://arxiv.org/pdf/2111.02935.pdf</t>
  </si>
  <si>
    <t xml:space="preserve">https://arxiv.org/pdf/2201.02637.pdf</t>
  </si>
  <si>
    <t xml:space="preserve">Since LIGO reported the first event [21], where the gravitational wave signal from a black hole binary merger was measured</t>
  </si>
  <si>
    <t xml:space="preserve">https://arxiv.org/pdf/2204.04228.pdf</t>
  </si>
  <si>
    <t xml:space="preserve">pag.5:" Intriguingly, this encompasses the LIGO BH mass range"</t>
  </si>
  <si>
    <t xml:space="preserve">Have LIGO a different BH mass-range then Virgo?</t>
  </si>
  <si>
    <t xml:space="preserve">https://arxiv.org/pdf/2204.04427.pdf</t>
  </si>
  <si>
    <t xml:space="preserve">https://arxiv.org/pdf/2204.04523.pdf</t>
  </si>
  <si>
    <t xml:space="preserve">this is the collaboration paper xD</t>
  </si>
  <si>
    <t xml:space="preserve">https://arxiv.org/pdf/2204.05013.pdf</t>
  </si>
  <si>
    <t xml:space="preserve">04-13</t>
  </si>
  <si>
    <t xml:space="preserve">pag.2:"coalescence of binary BHs from transmuted binary WDs should already be observed with the advanced Laser Interferometer Gravitational-Wave Observatory (aLIGO)" - pag.8:"while super-Hz emission of binary BH mergers is already detectable by aLIGO [40]."</t>
  </si>
  <si>
    <t xml:space="preserve">VIRGO ONLY IN BIBLIOGRAPHY, NEVER APPEARS IN THE PAPER</t>
  </si>
  <si>
    <t xml:space="preserve">https://arxiv.org/pdf/2204.05434.pdf</t>
  </si>
  <si>
    <t xml:space="preserve">current LIGO bounds (mg . 10−22) eV</t>
  </si>
  <si>
    <t xml:space="preserve">https://arxiv.org/pdf/2204.05648.pdf</t>
  </si>
  <si>
    <t xml:space="preserve">LIGO opened up its eyes to the vast sky in April 2019 for the third time (O3)...LIGO detected the second BNS merger event named GW190425z..Given the approximate distance of the source ∼40 Mpc measured by LIGO</t>
  </si>
  <si>
    <t xml:space="preserve">https://arxiv.org/pdf/2204.05741.pdf</t>
  </si>
  <si>
    <t xml:space="preserve">04-14</t>
  </si>
  <si>
    <t xml:space="preserve">https://arxiv.org/pdf/2204.06002.pdf</t>
  </si>
  <si>
    <t xml:space="preserve">https://arxiv.org/pdf/2204.06007.pdf</t>
  </si>
  <si>
    <t xml:space="preserve">pag.9:"which is consistent with that of larger black holes observed by LIGO."</t>
  </si>
  <si>
    <t xml:space="preserve">maybe it is observed also by Virgo??</t>
  </si>
  <si>
    <t xml:space="preserve">https://arxiv.org/pdf/2204.06383.pdf</t>
  </si>
  <si>
    <t xml:space="preserve">pag.1:"(essential in the study of gravitational waves and LIGO observations) "</t>
  </si>
  <si>
    <t xml:space="preserve">they did not cite LIGO and Virgo in the bibliography, so idk if it's red or not</t>
  </si>
  <si>
    <t xml:space="preserve">04-15</t>
  </si>
  <si>
    <t xml:space="preserve">https://arxiv.org/pdf/2108.12368.pdf</t>
  </si>
  <si>
    <t xml:space="preserve">https://arxiv.org/pdf/2204.07027.pdf</t>
  </si>
  <si>
    <t xml:space="preserve">the null searches for an isotropic SGWB from LIGO O3</t>
  </si>
  <si>
    <t xml:space="preserve">https://arxiv.org/pdf/2204.07152.pdf</t>
  </si>
  <si>
    <t xml:space="preserve">emails sent by Livia on 17.05</t>
  </si>
  <si>
    <t xml:space="preserve">Followup Citations @20/04/2023</t>
  </si>
  <si>
    <t xml:space="preserve">04-18</t>
  </si>
  <si>
    <t xml:space="preserve">04-19</t>
  </si>
  <si>
    <t xml:space="preserve">https://arxiv.org/pdf/1909.05804.pdf</t>
  </si>
  <si>
    <t xml:space="preserve">Can't access to paper, but it was accepted on April 1st and the published on April 28th, so I suppose no modification has been implemented ..</t>
  </si>
  <si>
    <t xml:space="preserve">https://arxiv.org/pdf/2109.11376.pdf</t>
  </si>
  <si>
    <t xml:space="preserve">Paper published in 2018 (!), a new version was published on arXiv on April 21, 2022 (the one reported here) but then no more versions have been published</t>
  </si>
  <si>
    <t xml:space="preserve">04-20</t>
  </si>
  <si>
    <t xml:space="preserve">https://arxiv.org/pdf/2108.10144.pdf</t>
  </si>
  <si>
    <t xml:space="preserve">p.6: "an upper bound on the mass of graviton  [...] has been derived from the direct observations of the gravitational waves by LIGO"</t>
  </si>
  <si>
    <t xml:space="preserve">Just a footnote... and GW150914</t>
  </si>
  <si>
    <t xml:space="preserve">https://arxiv.org/pdf/2112.08174.pdf</t>
  </si>
  <si>
    <t xml:space="preserve">p.2: "After the first observation of gravitational waves by LIGO in 2015"</t>
  </si>
  <si>
    <t xml:space="preserve">GW150914</t>
  </si>
  <si>
    <t xml:space="preserve">https://arxiv.org/pdf/2204.08555.pdf</t>
  </si>
  <si>
    <t xml:space="preserve">https://arxiv.org/pdf/2204.08732.pdf</t>
  </si>
  <si>
    <t xml:space="preserve">04-21</t>
  </si>
  <si>
    <t xml:space="preserve">https://arxiv.org/pdf/1812.04051.pdf</t>
  </si>
  <si>
    <t xml:space="preserve">https://arxiv.org/pdf/2006.02210.pdf</t>
  </si>
  <si>
    <t xml:space="preserve">https://arxiv.org/pdf/2101.07970.pdf</t>
  </si>
  <si>
    <t xml:space="preserve">...After the Laser Interferometer Gravitational-wave Observatory (LIGO) Science Collaboration discovered the first direct detection of gravitational wave</t>
  </si>
  <si>
    <t xml:space="preserve">https://arxiv.org/pdf/2111.01945.pdf</t>
  </si>
  <si>
    <t xml:space="preserve">04-22</t>
  </si>
  <si>
    <t xml:space="preserve">https://arxiv.org/pdf/1709.07503.pdf</t>
  </si>
  <si>
    <t xml:space="preserve">p.1: "detection of gravitational waves (GWs) by the advanced Laser Interferometer Gravitational Wave Observatory (LIGO)"..Do echoes exist in the LIGO data? ..can be detected by LIGO in the near future..will be measured more accurately by LIGO and upcoming GW observations...</t>
  </si>
  <si>
    <t xml:space="preserve">GW150914 +  very old paper (2017!)</t>
  </si>
  <si>
    <t xml:space="preserve">https://arxiv.org/pdf/2010.09765.pdf</t>
  </si>
  <si>
    <t xml:space="preserve">https://arxiv.org/pdf/2109.10841.pdf</t>
  </si>
  <si>
    <t xml:space="preserve">https://arxiv.org/pdf/2204.09749.pdf</t>
  </si>
  <si>
    <t xml:space="preserve">p.3:"gravity waves emitted from this inspiral process were observed by LIGO"</t>
  </si>
  <si>
    <t xml:space="preserve">https://arxiv.org/pdf/2204.09808.pdf</t>
  </si>
  <si>
    <t xml:space="preserve">Mails sent on 04/5 by Livia</t>
  </si>
  <si>
    <t xml:space="preserve">04-25</t>
  </si>
  <si>
    <t xml:space="preserve">04-26</t>
  </si>
  <si>
    <t xml:space="preserve">https://arxiv.org/pdf/2110.13542.pdf</t>
  </si>
  <si>
    <t xml:space="preserve">the O3a LIGO science run</t>
  </si>
  <si>
    <t xml:space="preserve">https://arxiv.org/pdf/2204.11730.pdf</t>
  </si>
  <si>
    <t xml:space="preserve">https://arxiv.org/pdf/2112.14650.pdf</t>
  </si>
  <si>
    <t xml:space="preserve">After the discovery of gravitational wave (GW) by LIGO [1] and Higgs boson at LHC ...</t>
  </si>
  <si>
    <t xml:space="preserve">04-27</t>
  </si>
  <si>
    <t xml:space="preserve">https://arxiv.org/pdf/2103.01850.pdf</t>
  </si>
  <si>
    <t xml:space="preserve">The recent LIGO observation of a 2.6 M compact object ... the object observed by LIGO..</t>
  </si>
  <si>
    <t xml:space="preserve">https://arxiv.org/pdf/2204.11877.pdf</t>
  </si>
  <si>
    <t xml:space="preserve">the LIGO measurement of  ̃Λ...</t>
  </si>
  <si>
    <t xml:space="preserve">https://arxiv.org/pdf/2204.12058.pdf</t>
  </si>
  <si>
    <t xml:space="preserve">On September 14, 2015, the advanced Laser Interferometer Gravitational Wave Observatory (aLIGO) directly detected a GW event, ... GW events of O1 and O2 reported by LIGO..the GW events reported by LIGO...the gravitational wave events of O1 and O2 of LIGO...9 BBH GW events of the 10 reported ones by LIGO...the BBH events reported by LIGO   </t>
  </si>
  <si>
    <t xml:space="preserve">04-28</t>
  </si>
  <si>
    <t xml:space="preserve">https://arxiv.org/pdf/1910.01718.pdf</t>
  </si>
  <si>
    <t xml:space="preserve">the constraints on local cosmic strings recently published by LIGO...</t>
  </si>
  <si>
    <t xml:space="preserve">https://arxiv.org/pdf/2012.03856.pdf</t>
  </si>
  <si>
    <t xml:space="preserve">the constraints on the stochastic gravitational wave background by LIGO [136] and the black dots shows the limits from the LIGO merger rate ... [in the picture : LIGO mergers]</t>
  </si>
  <si>
    <t xml:space="preserve">https://arxiv.org/pdf/2109.08154.pdf</t>
  </si>
  <si>
    <t xml:space="preserve">for Doppler shift detectability in LIGO</t>
  </si>
  <si>
    <t xml:space="preserve">The discovery of gravitational waves (GWs) at LIGO...</t>
  </si>
  <si>
    <t xml:space="preserve">https://arxiv.org/pdf/2112.09586.pdf</t>
  </si>
  <si>
    <t xml:space="preserve">The Laser Interferometer Gravitational-Wave Observatory (LIGO) collaboration has seen the first binary black hole merger... While LIGO mostly observes solar mass binary merger</t>
  </si>
  <si>
    <t xml:space="preserve">https://arxiv.org/pdf/2204.12504.pdf</t>
  </si>
  <si>
    <t xml:space="preserve">https://arxiv.org/pdf/2204.12506.pdf</t>
  </si>
  <si>
    <t xml:space="preserve">https://arxiv.org/pdf/2204.12510.pdf</t>
  </si>
  <si>
    <t xml:space="preserve">[while the caption of fig.1 is fine, the plots of that figure mention only LIGO  . Same for fig.2 and fig.3]</t>
  </si>
  <si>
    <t xml:space="preserve">https://arxiv.org/pdf/2204.12567.pdf</t>
  </si>
  <si>
    <t xml:space="preserve">The first experimental detection carry out by the LIGO collaboration [5] in 2015 ...the LIGO collaboration has detected more than fifty astrophysical events..</t>
  </si>
  <si>
    <t xml:space="preserve">https://arxiv.org/pdf/2204.12869.pdf</t>
  </si>
  <si>
    <t xml:space="preserve">https://arxiv.org/pdf/2204.12977.pdf</t>
  </si>
  <si>
    <t xml:space="preserve">LIGO's constraints on evolution to date...the broad features of the population detected to date by LIGO..BH-BH mergers from LIGO's third run..detected to date by LIGO.. given the strong prospects for first detection in LIGO's upcoming runs it is important to consider how to recognise a lensed detection among the growing number of detections that LIGO will make... [and many more]</t>
  </si>
  <si>
    <t xml:space="preserve">https://arxiv.org/pdf/2204.12978.pdf</t>
  </si>
  <si>
    <t xml:space="preserve">04-29</t>
  </si>
  <si>
    <t xml:space="preserve">https://arxiv.org/pdf/2102.07692.pdf</t>
  </si>
  <si>
    <t xml:space="preserve">https://arxiv.org/pdf/2203.04981.pdf</t>
  </si>
  <si>
    <t xml:space="preserve">LIGO has now detected over 50 mergers of black hole...the wave-forms measured by LIGO ..</t>
  </si>
  <si>
    <t xml:space="preserve">https://arxiv.org/pdf/2204.07869.pdf</t>
  </si>
  <si>
    <t xml:space="preserve">squeezed states have been used in the Laser Interferometric Gravitational Observatory (LIGO) to improve the detection of gravitational waves </t>
  </si>
  <si>
    <t xml:space="preserve">already on the 04-28 list (n.12)</t>
  </si>
  <si>
    <t xml:space="preserve">already on the 04-28 list (n.13)</t>
  </si>
  <si>
    <t xml:space="preserve">https://arxiv.org/pdf/2204.13113.pdf</t>
  </si>
  <si>
    <t xml:space="preserve">LIGO has now detected over 50 mergers of black hole...the wave-forms measured by LIGO ... The LIGO detection of black-hole mergers..</t>
  </si>
  <si>
    <t xml:space="preserve">https://arxiv.org/pdf/2204.13267.pdf</t>
  </si>
  <si>
    <t xml:space="preserve">emails sent by Livia on 9/05</t>
  </si>
  <si>
    <t xml:space="preserve">https://arxiv.org/pdf/2010.06355.pdf</t>
  </si>
  <si>
    <t xml:space="preserve">pag.13:"recently reported by the LIGO collaboration [120]"</t>
  </si>
  <si>
    <t xml:space="preserve">https://arxiv.org/pdf/2112.14124.pdf</t>
  </si>
  <si>
    <t xml:space="preserve">pag.2:"the direct detection of gravitational waves by Laser Interferometer Gravitational-Wave Observatory (LIGO) [11]"</t>
  </si>
  <si>
    <t xml:space="preserve">Virgo not even cited</t>
  </si>
  <si>
    <t xml:space="preserve">https://arxiv.org/pdf/2107.01863.pdf</t>
  </si>
  <si>
    <t xml:space="preserve">the first direct detection of GWs by the LIGO Collaboration </t>
  </si>
  <si>
    <t xml:space="preserve">I've put in red (Livia)</t>
  </si>
  <si>
    <t xml:space="preserve">https://arxiv.org/pdf/2111.01150.pdf</t>
  </si>
  <si>
    <t xml:space="preserve">https://arxiv.org/pdf/2201.03771.pdf</t>
  </si>
  <si>
    <t xml:space="preserve">fine for me</t>
  </si>
  <si>
    <t xml:space="preserve">can you do a double check? Virgo is only in Bibliography</t>
  </si>
  <si>
    <t xml:space="preserve">https://arxiv.org/pdf/2204.04374.pdf</t>
  </si>
  <si>
    <t xml:space="preserve">pag.6:"and the groundbased interferometers LIGO [61, 62], CE [63] and ET [64–66]."</t>
  </si>
  <si>
    <t xml:space="preserve">Virgo only in biblio -&gt; fine for me (Livia)</t>
  </si>
  <si>
    <t xml:space="preserve">https://arxiv.org/pdf/2205.00408.pdf</t>
  </si>
  <si>
    <t xml:space="preserve">https://arxiv.org/pdf/2205.01007.pdf</t>
  </si>
  <si>
    <t xml:space="preserve">pag.9"In principle, one could even use the waveform measured by LIGO defined numerically."</t>
  </si>
  <si>
    <t xml:space="preserve">Only the one for LIGO? Double check first</t>
  </si>
  <si>
    <t xml:space="preserve">https://arxiv.org/pdf/2103.03225.pdf</t>
  </si>
  <si>
    <t xml:space="preserve">https://arxiv.org/pdf/2205.01174.pdf</t>
  </si>
  <si>
    <t xml:space="preserve">pag.1-2:"The set of EoS from LIGO was used as inputs and treated as data set for testing case"...EoS from LIGO</t>
  </si>
  <si>
    <t xml:space="preserve">ONLY LIGO HAS THIS? no, all science results are joint to the muct ad Virgo too-&gt; marked in red</t>
  </si>
  <si>
    <t xml:space="preserve">https://arxiv.org/pdf/2205.01182.pdf</t>
  </si>
  <si>
    <t xml:space="preserve">https://arxiv.org/pdf/2205.01434.pdf</t>
  </si>
  <si>
    <t xml:space="preserve">talking about LIGO, they mention Virgo but there are a lot of parts only about LIGO</t>
  </si>
  <si>
    <t xml:space="preserve">https://arxiv.org/pdf/2205.01555.pdf</t>
  </si>
  <si>
    <t xml:space="preserve">it's Virgo collab. paper xD</t>
  </si>
  <si>
    <t xml:space="preserve">https://arxiv.org/pdf/2105.03349.pdf</t>
  </si>
  <si>
    <t xml:space="preserve">https://arxiv.org/pdf/2205.01693.pdf</t>
  </si>
  <si>
    <t xml:space="preserve">https://arxiv.org/pdf/2205.01696.pdf</t>
  </si>
  <si>
    <t xml:space="preserve">pag.2"such as some of the binary black hole merger events reported by LIGO [71–77]"</t>
  </si>
  <si>
    <t xml:space="preserve">Virgo only biblio</t>
  </si>
  <si>
    <t xml:space="preserve">https://arxiv.org/pdf/2205.01752.pdf</t>
  </si>
  <si>
    <t xml:space="preserve">pag.6"The success of LIGO in analyzing the GW has opened a new method for obtaining the model-independent estimation of the Hubble parameter"</t>
  </si>
  <si>
    <t xml:space="preserve">Virgo not even cited (IS IT A METHOD THAT ALSO VIRGO USES??)</t>
  </si>
  <si>
    <t xml:space="preserve">https://arxiv.org/pdf/2205.02081.pdf</t>
  </si>
  <si>
    <t xml:space="preserve">https://arxiv.org/pdf/2205.02153.pdf</t>
  </si>
  <si>
    <t xml:space="preserve">pag.1" the two detectors of the Laser Interferometer Gravitationalwave Observatory (LIGO) observed the binary black hole merge [1]. "</t>
  </si>
  <si>
    <t xml:space="preserve">observed only by LIGO so it is green? I put in red</t>
  </si>
  <si>
    <t xml:space="preserve">abstract:" Our models only support LIGO data when assuming the black hole is non spinning"  --  pag.4"for our analysis as a cut-off, since any system that takes longer to merge will not be a part of the LIGO observations"</t>
  </si>
  <si>
    <r>
      <rPr>
        <b val="true"/>
        <sz val="11"/>
        <color rgb="FFFF3333"/>
        <rFont val="Arial"/>
        <family val="0"/>
      </rPr>
      <t xml:space="preserve">QUESTION:</t>
    </r>
    <r>
      <rPr>
        <sz val="11"/>
        <color rgb="FF000000"/>
        <rFont val="Arial"/>
        <family val="0"/>
      </rPr>
      <t xml:space="preserve"> they always cited Virgo in the text, only this two times not, I was reading the paper but I don't know if they refers to just the LIGO data or not, but in the sentence in pag.4 it could be nice to put also Virgo. we could close an eye here just because they cited everytime Virgo except here.</t>
    </r>
  </si>
  <si>
    <t xml:space="preserve">IS THE SAME PAPER AT LINE 14 OF THIS SHEET PAGE</t>
  </si>
  <si>
    <t xml:space="preserve">https://arxiv.org/pdf/2205.02384.pdf</t>
  </si>
  <si>
    <t xml:space="preserve">https://arxiv.org/pdf/2205.02499.pdf</t>
  </si>
  <si>
    <t xml:space="preserve">https://arxiv.org/pdf/2205.02541.pdf</t>
  </si>
  <si>
    <t xml:space="preserve">the LIGO discovery of the first binary black hole (BH+BH) merger... pag.15"...isolated binaries with empirical data of BH+BH mergers from GWTC-3 of the LIGOnetwork (up to and including O3a and O3b)."</t>
  </si>
  <si>
    <t xml:space="preserve">https://arxiv.org/pdf/2205.02639.pdf</t>
  </si>
  <si>
    <t xml:space="preserve">email sent by Livia on 18.05</t>
  </si>
  <si>
    <t xml:space="preserve">https://arxiv.org/pdf/2009.14057.pdf</t>
  </si>
  <si>
    <t xml:space="preserve">https://arxiv.org/pdf/2204.12874.pdf</t>
  </si>
  <si>
    <t xml:space="preserve">https://arxiv.org/pdf/2205.03882.pdf</t>
  </si>
  <si>
    <t xml:space="preserve">p.3:"two years later from the first detection of the merger of the binary black holes (BHs) by LIGO"</t>
  </si>
  <si>
    <t xml:space="preserve">Virgo is cited in the same sentence for the BNS detection</t>
  </si>
  <si>
    <t xml:space="preserve">https://arxiv.org/pdf/2108.01045.pdf</t>
  </si>
  <si>
    <t xml:space="preserve">LVK paper</t>
  </si>
  <si>
    <t xml:space="preserve">https://arxiv.org/pdf/2111.15507.pdf</t>
  </si>
  <si>
    <t xml:space="preserve">https://arxiv.org/pdf/2112.07653.pdf</t>
  </si>
  <si>
    <t xml:space="preserve">https://arxiv.org/pdf/2205.04750.pdf</t>
  </si>
  <si>
    <t xml:space="preserve">https://arxiv.org/pdf/2205.04957.pdf</t>
  </si>
  <si>
    <t xml:space="preserve">p.1: "observations of gravitational waves emitted from BH mergers by the (...) (LIGO) is the first evidence of the existence of BHs from astronomical observations" </t>
  </si>
  <si>
    <t xml:space="preserve">I mark as red also because the refer to 'mergers' so not only 1st detection</t>
  </si>
  <si>
    <t xml:space="preserve">https://arxiv.org/pdf/2205.04985.pdf</t>
  </si>
  <si>
    <t xml:space="preserve">https://arxiv.org/pdf/2109.00345.pdf</t>
  </si>
  <si>
    <t xml:space="preserve">https://arxiv.org/pdf/2110.13115.pdf</t>
  </si>
  <si>
    <t xml:space="preserve">https://arxiv.org/pdf/2205.05409.pdf</t>
  </si>
  <si>
    <t xml:space="preserve">https://arxiv.org/pdf/2205.05421.pdf</t>
  </si>
  <si>
    <t xml:space="preserve">https://arxiv.org/pdf/2205.05667.pdf</t>
  </si>
  <si>
    <t xml:space="preserve">p.1: "The detection of gravitational waves (GWs) by LIGO [1] started a new era in astrophysics and cosmology."</t>
  </si>
  <si>
    <t xml:space="preserve">05-13</t>
  </si>
  <si>
    <t xml:space="preserve">https://arxiv.org/pdf/2205.05691.pdf</t>
  </si>
  <si>
    <t xml:space="preserve">https://arxiv.org/pdf/2205.05765.pdf</t>
  </si>
  <si>
    <t xml:space="preserve">p.1:"gravitational waves from a binary black hole merger were directly detected using the Laser Interferometer Gravitational-Wave Observatory"</t>
  </si>
  <si>
    <t xml:space="preserve">They explicitly refr to the LIGO experiment so I would keep this as not red</t>
  </si>
  <si>
    <t xml:space="preserve">https://arxiv.org/pdf/2205.06023.pdf</t>
  </si>
  <si>
    <t xml:space="preserve">https://arxiv.org/pdf/2205.06260.pdf</t>
  </si>
  <si>
    <t xml:space="preserve">p.10: "from the population of BH currently probed by LIGO"</t>
  </si>
  <si>
    <t xml:space="preserve">Primordial BH are currently contrained by LVK observation and the reference they cite [124] is about "LIGO-Virgo binaries"</t>
  </si>
  <si>
    <t xml:space="preserve">emails sent by Livia on 23.05</t>
  </si>
  <si>
    <t xml:space="preserve">WEEK ANALYZED BY Agata Trovato</t>
  </si>
  <si>
    <t xml:space="preserve">05-16</t>
  </si>
  <si>
    <t xml:space="preserve">https://arxiv.org/pdf/2205.06386.pdf</t>
  </si>
  <si>
    <t xml:space="preserve">"These are events that should occur in nature and produce black holes with masses like those detected by LIGO (e.g., Abbott et al. 2019)"..."black holes around 40-50 M , many of which have been found by LIGO"</t>
  </si>
  <si>
    <t xml:space="preserve">The authors refer to the GWTC-1 Catalog paper (and cite it) but never mention Virgo</t>
  </si>
  <si>
    <t xml:space="preserve">https://arxiv.org/pdf/2205.06561.pdf</t>
  </si>
  <si>
    <t xml:space="preserve">"the recent detection of gravitational waves by the LIGO team [14, 15]"</t>
  </si>
  <si>
    <t xml:space="preserve">Both Refs. 14 vand 15 are LIGO-Virgo papers, so the discovery was surely not made only by the LIGO team</t>
  </si>
  <si>
    <t xml:space="preserve">05-17</t>
  </si>
  <si>
    <t xml:space="preserve">https://arxiv.org/pdf/2104.09209.pdf</t>
  </si>
  <si>
    <t xml:space="preserve">"With the successful measurement of gravitational waves through LIGO, the measurement of gravitational signals from relativistic sources has gained a lot of interest ..and are now used for enhanced gravitational-wave-sensing in LIGO..</t>
  </si>
  <si>
    <t xml:space="preserve">It's true that at the time of the first detection only the LIGO detector was taking data but the data analysis was done jointly by the LIGO and Virgo collaborations. LIVIA: i agree. Furthermore SQZ was used in Virgo as well so Imark it to red</t>
  </si>
  <si>
    <t xml:space="preserve">"The explicit observation of gravitational waves is the most essential achievement by LIGO, especially for the merge of black holes"</t>
  </si>
  <si>
    <t xml:space="preserve">It's true that the first GW detection was an achievement of the LIGO collaboration, but the sentence implies that this detection was done by LIGO only, while VIRGO collaborated in the data analysis: LIVIA: AGREE AND PUT IN RED</t>
  </si>
  <si>
    <t xml:space="preserve">https://arxiv.org/pdf/2109.10940.pdf</t>
  </si>
  <si>
    <t xml:space="preserve">"LIGO has observed a large number of BH-BH or BH-neutron star merging phenomena"</t>
  </si>
  <si>
    <t xml:space="preserve">The previous sentence in the paper correctly mention LIGO and Virgo, but in this sentence the authors probably just forgot to add "and Virgo"</t>
  </si>
  <si>
    <t xml:space="preserve">https://arxiv.org/pdf/2112.08422.pdf</t>
  </si>
  <si>
    <t xml:space="preserve">https://arxiv.org/pdf/2112.11227.pdf</t>
  </si>
  <si>
    <t xml:space="preserve">"Detections of gravitational waves from the merger of two black holes (BH) with the Laser Interferometer Gravitational Wave-Observatory (LIGO) in 2015 [1]"</t>
  </si>
  <si>
    <t xml:space="preserve">It's true that at the time of the first detection only the LIGO detector was taking data but the data analysis was done jointly by the LIGO and Virgo collaborations</t>
  </si>
  <si>
    <t xml:space="preserve">https://arxiv.org/pdf/2204.11563.pdf</t>
  </si>
  <si>
    <t xml:space="preserve">"the observation of gravitational waves by the Laser Interferometer Gravitational Wave Observatory (LIGO)[11–14],"</t>
  </si>
  <si>
    <t xml:space="preserve">https://arxiv.org/pdf/2205.07048.pdf</t>
  </si>
  <si>
    <t xml:space="preserve">"The event GW170814 allows to LIGO collaboration to determine that purely tensor polarizations are preferable to scalar and vector ones [2]" ...</t>
  </si>
  <si>
    <t xml:space="preserve">GW170814 data were analysed jointly by the LIGO and Virgo collaborations and both collaborations signed the cited paper</t>
  </si>
  <si>
    <t xml:space="preserve">https://arxiv.org/pdf/2205.07809.pdf</t>
  </si>
  <si>
    <t xml:space="preserve">" This can be compared with the publicly available LIGO sky posterior for GW150914 obtained using sample from [46]."</t>
  </si>
  <si>
    <t xml:space="preserve">The cited paper was signed both by the LIGO and Virgo collaborations, even if the analysed data are only from LIGO</t>
  </si>
  <si>
    <t xml:space="preserve">https://arxiv.org/pdf/2205.07810.pdf</t>
  </si>
  <si>
    <t xml:space="preserve">05-18</t>
  </si>
  <si>
    <t xml:space="preserve">https://arxiv.org/pdf/2111.04388.pdf</t>
  </si>
  <si>
    <t xml:space="preserve">"... gravitational waves... Both are predictions of General Relativity and both have been corroborated in the 21st century through the detection and measurements of the LIGO and Gravity Probe B experiments respectively [1, 2]."</t>
  </si>
  <si>
    <t xml:space="preserve">It's true that at the time of the first detection only the LIGO detector was taking data but the detection was done jointly by the LIGO and Virgo collaborations, which both signed the cited paper [1]</t>
  </si>
  <si>
    <t xml:space="preserve">aleary in monday list!</t>
  </si>
  <si>
    <t xml:space="preserve">The detection was jointly made by the LIGO and Virgo collaborations which both signed the cited papers</t>
  </si>
  <si>
    <t xml:space="preserve">https://arxiv.org/pdf/2205.07996.pdf</t>
  </si>
  <si>
    <t xml:space="preserve">https://arxiv.org/pdf/2205.08448.pdf</t>
  </si>
  <si>
    <t xml:space="preserve">https://arxiv.org/pdf/2205.08513.pdf</t>
  </si>
  <si>
    <t xml:space="preserve">05-19</t>
  </si>
  <si>
    <t xml:space="preserve">https://arxiv.org/pdf/2104.00802.pdf</t>
  </si>
  <si>
    <t xml:space="preserve">motivated by the recent discovery of gravitational waves by LIGO [9]</t>
  </si>
  <si>
    <t xml:space="preserve">The discovery was made jointely by the LIGO and Virgo collaborations and both collaborations signed the cited paper</t>
  </si>
  <si>
    <t xml:space="preserve">... the GWs detected by the LIGO observatory ... [13]</t>
  </si>
  <si>
    <t xml:space="preserve">https://arxiv.org/pdf/2205.08574.pdf</t>
  </si>
  <si>
    <t xml:space="preserve">https://arxiv.org/pdf/2205.08767.pdf</t>
  </si>
  <si>
    <t xml:space="preserve">https://arxiv.org/pdf/2205.08881.pdf</t>
  </si>
  <si>
    <t xml:space="preserve">https://arxiv.org/pdf/2205.09062.pdf</t>
  </si>
  <si>
    <t xml:space="preserve">05-20</t>
  </si>
  <si>
    <t xml:space="preserve">https://arxiv.org/pdf/2205.09145.pdf</t>
  </si>
  <si>
    <t xml:space="preserve">https://arxiv.org/pdf/2205.09204.pdf</t>
  </si>
  <si>
    <t xml:space="preserve">https://arxiv.org/pdf/2205.09280.pdf</t>
  </si>
  <si>
    <t xml:space="preserve">"BH-BH binary mergers such as those detected by the Laser Interferometer Gravitational-Wave Observatory (LIGO)"</t>
  </si>
  <si>
    <t xml:space="preserve">The authors vaguely mention LIGO as BBH detector without any reference. I guess it's fine like this, but I am not sure</t>
  </si>
  <si>
    <t xml:space="preserve">https://arxiv.org/pdf/2205.09502.pdf</t>
  </si>
  <si>
    <t xml:space="preserve">... it has gotten more attention in the last years due to the detection of gravitational waves by LIGO [15]</t>
  </si>
  <si>
    <t xml:space="preserve">It's true that at the time of the first detection only the LIGO detector was taking data but the data analysis was done jointly by the LIGO and Virgo collaborations (the authors never mention Virgo elsewhere in the text)</t>
  </si>
  <si>
    <t xml:space="preserve">email sent by Livia on 03.06</t>
  </si>
  <si>
    <t xml:space="preserve">WEEK ANALYZED BY Pablo Barneo</t>
  </si>
  <si>
    <t xml:space="preserve">05-23</t>
  </si>
  <si>
    <t xml:space="preserve">https://arxiv.org/pdf/2112.01119.pdf</t>
  </si>
  <si>
    <t xml:space="preserve">https://arxiv.org/pdf/2205.10267.pdf</t>
  </si>
  <si>
    <t xml:space="preserve">Advanced LIGO’s observation...Our experience with the EHT and LIGO projects reveals an important and recurring issue in reproducibility</t>
  </si>
  <si>
    <t xml:space="preserve">They seem to refer only to the GW150914 discovery, but the topic of the paper is multi-messenger astrophysics.</t>
  </si>
  <si>
    <t xml:space="preserve">05-24</t>
  </si>
  <si>
    <t xml:space="preserve">https://arxiv.org/pdf/2107.02208.pdf</t>
  </si>
  <si>
    <t xml:space="preserve">https://arxiv.org/pdf/2201.01217.pdf</t>
  </si>
  <si>
    <t xml:space="preserve">"In addition, when combined to Advanced LIGO and many detections are available"</t>
  </si>
  <si>
    <t xml:space="preserve">They refer to Virgo most of the time, but they hava a bad sentence, and the topic is EoS in a NS. I am not sure. They could improve this one sentence and write a better paper.</t>
  </si>
  <si>
    <t xml:space="preserve">https://arxiv.org/pdf/2201.03154.pdf</t>
  </si>
  <si>
    <t xml:space="preserve">"In the past years there were exciting revolutions in probing astrophysical black holes in the strong-gravity regime, thanks to the observations by LIGO (Laser Interferometric Gravitational Wave Observatory)"</t>
  </si>
  <si>
    <t xml:space="preserve">https://arxiv.org/pdf/2205.10359.pdf</t>
  </si>
  <si>
    <t xml:space="preserve">https://arxiv.org/pdf/2205.10527.pdf</t>
  </si>
  <si>
    <t xml:space="preserve">"... which are potential targets for gravitational wave detectors such as LIGO and LISA"</t>
  </si>
  <si>
    <t xml:space="preserve">https://arxiv.org/pdf/2205.10631.pdf</t>
  </si>
  <si>
    <t xml:space="preserve">https://arxiv.org/pdf/2205.10792.pdf</t>
  </si>
  <si>
    <t xml:space="preserve">"... which are appropriate for the problem of explanation of the LIGO events by coalescing binary PBHs... detection of gravitational waves by the Advanced Laser Interferometer Gravitational-Wave Observatory (LIGO)..the LIGO events</t>
  </si>
  <si>
    <t xml:space="preserve">The bad sentence is in the abstract</t>
  </si>
  <si>
    <t xml:space="preserve">https://arxiv.org/pdf/2205.11241.pdf</t>
  </si>
  <si>
    <t xml:space="preserve">"Detection of gravitational wave emission from black hole (BH) mergers with the Laser-Interferometer Gravitational Wave-Observatory (LIGO) presents convincing existence of BHs in the universe</t>
  </si>
  <si>
    <t xml:space="preserve">https://arxiv.org/pdf/2205.11278.pdf</t>
  </si>
  <si>
    <t xml:space="preserve">https://arxiv.org/pdf/2205.11499.pdf</t>
  </si>
  <si>
    <t xml:space="preserve">05-25</t>
  </si>
  <si>
    <t xml:space="preserve">https://arxiv.org/pdf/2105.11481.pdf</t>
  </si>
  <si>
    <t xml:space="preserve">https://arxiv.org/pdf/2112.11982.pdf</t>
  </si>
  <si>
    <t xml:space="preserve">https://arxiv.org/pdf/2202.00344.pdf</t>
  </si>
  <si>
    <t xml:space="preserve">Some references to only LIGO, and some other to LIGO and Virgo. Beeing very precies, maybe it is right.</t>
  </si>
  <si>
    <t xml:space="preserve">https://arxiv.org/pdf/2204.06330.pdf</t>
  </si>
  <si>
    <t xml:space="preserve">"... expressing the mass distribution of BHs detected by LIGO (Abbott et al. 2020)"</t>
  </si>
  <si>
    <t xml:space="preserve">https://arxiv.org/pdf/2205.11559.pdf</t>
  </si>
  <si>
    <t xml:space="preserve">"... resulted from the recent observation of the gravitational waves from a neutron star merger by the LIGO collaboration (GW170817)"</t>
  </si>
  <si>
    <t xml:space="preserve">https://arxiv.org/pdf/2205.11701.pdf</t>
  </si>
  <si>
    <t xml:space="preserve">"Observations made by the LIGO collaboration [2–6] were instrumental..."</t>
  </si>
  <si>
    <t xml:space="preserve">05-26</t>
  </si>
  <si>
    <t xml:space="preserve">https://arxiv.org/pdf/2112.12659.pdf</t>
  </si>
  <si>
    <t xml:space="preserve">https://arxiv.org/pdf/2201.13296.pdf</t>
  </si>
  <si>
    <t xml:space="preserve">"The first detections of gravitational waves (GWs) by the Laser Interferometry Gravitational Wave Observatory (LIGO; Abbott et al. 2016) revealed a population..."</t>
  </si>
  <si>
    <t xml:space="preserve">There is a second sentence in the same paragraph refering to O3 with LIGO-Virgo. But the first reference is wrong since they talk about BNS detections.</t>
  </si>
  <si>
    <t xml:space="preserve">https://arxiv.org/pdf/2205.12531.pdf</t>
  </si>
  <si>
    <t xml:space="preserve">https://arxiv.org/pdf/2205.12852.pdf</t>
  </si>
  <si>
    <t xml:space="preserve">"(as in, for example, the merging of black holes or neutron stars, recently verified by LIGO)"</t>
  </si>
  <si>
    <t xml:space="preserve">05-27</t>
  </si>
  <si>
    <t xml:space="preserve">https://arxiv.org/pdf/2205.13513.pdf</t>
  </si>
  <si>
    <t xml:space="preserve">https://arxiv.org/pdf/2205.13540.pdf</t>
  </si>
  <si>
    <t xml:space="preserve">https://arxiv.org/pdf/2205.13541.pdf</t>
  </si>
  <si>
    <t xml:space="preserve">"In fact, BNS and NSBH inspirals have been observed by LIGO out to a few 100 Mpc...BNS and NSBH mergers observed by LIGO... </t>
  </si>
  <si>
    <t xml:space="preserve">LIGO authors!!!</t>
  </si>
  <si>
    <t xml:space="preserve">Some sentences are right, mentioning Virgo and LIGO, some other are wrong mentioning only LIGO.</t>
  </si>
  <si>
    <t xml:space="preserve">PFC will send emails</t>
  </si>
  <si>
    <t xml:space="preserve">05-30</t>
  </si>
  <si>
    <t xml:space="preserve">https://arxiv.org/pdf/2204.06869.pdf</t>
  </si>
  <si>
    <t xml:space="preserve">https://arxiv.org/pdf/2205.13580.pdf</t>
  </si>
  <si>
    <t xml:space="preserve">LIGO data</t>
  </si>
  <si>
    <t xml:space="preserve">https://arxiv.org/pdf/2205.13672.pdf</t>
  </si>
  <si>
    <t xml:space="preserve">LIGO project / using only LIGO data</t>
  </si>
  <si>
    <t xml:space="preserve">https://arxiv.org/pdf/2205.13736.pdf</t>
  </si>
  <si>
    <r>
      <rPr>
        <sz val="11"/>
        <color rgb="FFFF3333"/>
        <rFont val="Arial"/>
        <family val="0"/>
      </rPr>
      <t xml:space="preserve">pag.1</t>
    </r>
    <r>
      <rPr>
        <sz val="11"/>
        <color rgb="FF000000"/>
        <rFont val="Arial"/>
        <family val="0"/>
      </rPr>
      <t xml:space="preserve">:"Gravitational waves (GWs), however, can be used to examine the possible implications for the quantization of gravity since the GWs have been directly detected by LIGO in 2015 for the first time [8]."</t>
    </r>
  </si>
  <si>
    <t xml:space="preserve">Virgo never appears in all the paper</t>
  </si>
  <si>
    <t xml:space="preserve">https://arxiv.org/pdf/2205.14066.pdf</t>
  </si>
  <si>
    <r>
      <rPr>
        <sz val="11"/>
        <color rgb="FFFF0000"/>
        <rFont val="Arial"/>
        <family val="0"/>
      </rPr>
      <t xml:space="preserve">pag.11:</t>
    </r>
    <r>
      <rPr>
        <sz val="11"/>
        <color rgb="FF000000"/>
        <rFont val="Arial"/>
        <family val="0"/>
      </rPr>
      <t xml:space="preserve">"use the projected PSD for Advanced LIGO’s fourth observing run (O4) [73]. "</t>
    </r>
  </si>
  <si>
    <t xml:space="preserve">not only LIGO's O4</t>
  </si>
  <si>
    <t xml:space="preserve">05-31</t>
  </si>
  <si>
    <t xml:space="preserve">https://arxiv.org/pdf/2102.03972.pdf</t>
  </si>
  <si>
    <t xml:space="preserve">https://arxiv.org/pdf/2110.14730.pdf</t>
  </si>
  <si>
    <t xml:space="preserve">?</t>
  </si>
  <si>
    <t xml:space="preserve">all the paper is about LIGO data and problems related with the "squeezed light", but the title is a little bit too general: "Optimizing Gravitational-Wave Detector Design for Squeezed Light" but it's valid only for LIGO, I don't know what to suggest</t>
  </si>
  <si>
    <t xml:space="preserve">https://arxiv.org/pdf/2202.01088.pdf</t>
  </si>
  <si>
    <t xml:space="preserve">https://arxiv.org/pdf/2203.07984</t>
  </si>
  <si>
    <r>
      <rPr>
        <sz val="11"/>
        <color rgb="FFFF3333"/>
        <rFont val="Arial"/>
        <family val="0"/>
      </rPr>
      <t xml:space="preserve">pag.29:</t>
    </r>
    <r>
      <rPr>
        <sz val="11"/>
        <color rgb="FF000000"/>
        <rFont val="Arial"/>
        <family val="0"/>
      </rPr>
      <t xml:space="preserve">"The waveforms of NS–NS and NS–BH mergers are already constrained by LIGO observations of transients "</t>
    </r>
  </si>
  <si>
    <t xml:space="preserve">they used always LIGO/Virgo, only in this case they wrote this, could we close an eye?</t>
  </si>
  <si>
    <r>
      <rPr>
        <sz val="11"/>
        <color rgb="FFFF0000"/>
        <rFont val="Arial"/>
        <family val="0"/>
      </rPr>
      <t xml:space="preserve">pag.2:</t>
    </r>
    <r>
      <rPr>
        <sz val="11"/>
        <color rgb="FF000000"/>
        <rFont val="Arial"/>
        <family val="0"/>
      </rPr>
      <t xml:space="preserve">"...two merging black holes first detected by the advanced Laser Interferometer Gravitational-Wave Observatory (aLIGO) in September 2015 [2]."</t>
    </r>
  </si>
  <si>
    <t xml:space="preserve">example from paper in row 8:"So far there have been tens of confirmed gravitational wave  GW) detections [1–14] since the first GW event GW150914 observed by the Laser  Interferometer Gravitational-Wave Observatory (LIGO) Scientific Collaboration and the Virgo Collaboration [1, 2]."</t>
  </si>
  <si>
    <t xml:space="preserve">https://arxiv.org/pdf/2205.14154.pdf</t>
  </si>
  <si>
    <r>
      <rPr>
        <sz val="11"/>
        <color rgb="FFFF0000"/>
        <rFont val="Arial"/>
        <family val="0"/>
      </rPr>
      <t xml:space="preserve">pag.1</t>
    </r>
    <r>
      <rPr>
        <sz val="11"/>
        <color rgb="FF000000"/>
        <rFont val="Arial"/>
        <family val="0"/>
      </rPr>
      <t xml:space="preserve">:"The first gravitational-wave observation was made by the Laser Interferometer Gravitational-wave Observatory (LIGO) in 2015 [2, 3, 7]." ; </t>
    </r>
    <r>
      <rPr>
        <sz val="11"/>
        <color rgb="FFFF0000"/>
        <rFont val="Arial"/>
        <family val="0"/>
      </rPr>
      <t xml:space="preserve">pag.2</t>
    </r>
    <r>
      <rPr>
        <sz val="11"/>
        <color rgb="FF000000"/>
        <rFont val="Arial"/>
        <family val="0"/>
      </rPr>
      <t xml:space="preserve">:"The catalog associated with the first part of LIGO’s third observing run (O3a)" </t>
    </r>
  </si>
  <si>
    <t xml:space="preserve"> </t>
  </si>
  <si>
    <t xml:space="preserve">https://arxiv.org/pdf/2205.14159.pdf</t>
  </si>
  <si>
    <r>
      <rPr>
        <sz val="11"/>
        <color rgb="FFFF0000"/>
        <rFont val="Arial"/>
        <family val="0"/>
      </rPr>
      <t xml:space="preserve">pag.9:</t>
    </r>
    <r>
      <rPr>
        <sz val="11"/>
        <color rgb="FF000000"/>
        <rFont val="Arial"/>
        <family val="0"/>
      </rPr>
      <t xml:space="preserve">"with most emission models predicting a horizon distance of ∼ 1 − 2 Mpc for advanced LIGO at design sensitivity"</t>
    </r>
  </si>
  <si>
    <t xml:space="preserve">ONLY LIGO? in all the paper they cited LIGO 2 times, Virgo never appears</t>
  </si>
  <si>
    <t xml:space="preserve">https://arxiv.org/pdf/2205.14197.pdf</t>
  </si>
  <si>
    <t xml:space="preserve">using only LIGO data / features</t>
  </si>
  <si>
    <t xml:space="preserve">https://arxiv.org/pdf/2205.14382.pdf</t>
  </si>
  <si>
    <r>
      <rPr>
        <sz val="11"/>
        <color rgb="FFFF0000"/>
        <rFont val="Arial"/>
        <family val="0"/>
      </rPr>
      <t xml:space="preserve">pag.1</t>
    </r>
    <r>
      <rPr>
        <sz val="11"/>
        <color rgb="FF000000"/>
        <rFont val="Arial"/>
        <family val="0"/>
      </rPr>
      <t xml:space="preserve">:"large number of observational tests such as gravitational wave by LIGO (Abbott et al. 2016),"</t>
    </r>
  </si>
  <si>
    <t xml:space="preserve">https://arxiv.org/pdf/2205.14644.pdf</t>
  </si>
  <si>
    <r>
      <rPr>
        <sz val="11"/>
        <color rgb="FFFF0000"/>
        <rFont val="Arial"/>
        <family val="0"/>
      </rPr>
      <t xml:space="preserve">pag.4</t>
    </r>
    <r>
      <rPr>
        <sz val="11"/>
        <color rgb="FF000000"/>
        <rFont val="Arial"/>
        <family val="0"/>
      </rPr>
      <t xml:space="preserve">:"In partociular, the log-normal form of the mass spectrum of PBHs is confirmed by the chirp mass distribution of the LIGO events [28]. The available data on the chirp mass distribution of the black holes in the coalescing binaries in O1- O3 LIGO/ runs are analysed and compared with theoretical expectations based on the hypothesis that these black holes are primordial with log-normal mass spectrum" ; </t>
    </r>
    <r>
      <rPr>
        <sz val="11"/>
        <color rgb="FFFF0000"/>
        <rFont val="Arial"/>
        <family val="0"/>
      </rPr>
      <t xml:space="preserve">pag.8</t>
    </r>
    <r>
      <rPr>
        <sz val="11"/>
        <color rgb="FF000000"/>
        <rFont val="Arial"/>
        <family val="0"/>
      </rPr>
      <t xml:space="preserve">:"PBHs formed through the mechanism [9,10] explain the peculiar features of the sources of GWs observed by LIGO."</t>
    </r>
  </si>
  <si>
    <t xml:space="preserve">https://arxiv.org/pdf/2205.14722.pdf</t>
  </si>
  <si>
    <r>
      <rPr>
        <sz val="11"/>
        <color rgb="FFFF3333"/>
        <rFont val="Arial"/>
        <family val="0"/>
      </rPr>
      <t xml:space="preserve">pag.1:</t>
    </r>
    <r>
      <rPr>
        <sz val="11"/>
        <color rgb="FF000000"/>
        <rFont val="Arial"/>
        <family val="0"/>
      </rPr>
      <t xml:space="preserve">"PBHs as a DM candidate have received considerable attention since the LIGO [8] discovery of gravitational waves [9] and its possible attribution to PBHs [10]. Lately, they have been mostly ruled out of originating all the gravitational waves detected by the LIGO collaboration [11–13], though some doubts still remain [14]" ; </t>
    </r>
    <r>
      <rPr>
        <sz val="11"/>
        <color rgb="FFFF3333"/>
        <rFont val="Arial"/>
        <family val="0"/>
      </rPr>
      <t xml:space="preserve">pag.5:</t>
    </r>
    <r>
      <rPr>
        <sz val="11"/>
        <color rgb="FF000000"/>
        <rFont val="Arial"/>
        <family val="0"/>
      </rPr>
      <t xml:space="preserve">"Gravitational waves (GWs) are perhaps among the most popular due to the LIGO merger detection [9]." ; </t>
    </r>
    <r>
      <rPr>
        <sz val="11"/>
        <color rgb="FFFF3333"/>
        <rFont val="Arial"/>
        <family val="0"/>
      </rPr>
      <t xml:space="preserve">pag.13:</t>
    </r>
    <r>
      <rPr>
        <sz val="11"/>
        <color rgb="FF000000"/>
        <rFont val="Arial"/>
        <family val="0"/>
      </rPr>
      <t xml:space="preserve">"With the recent detection of gravitational waves (GWs) from a binary merger [9], LIGO opens a new window in astrophysics, the possibility of using GWs to detect black holes. While a substantial number of gravitational effects carry associated emission of GWs, the singular events that emit most significant bursts of GW in the frequencies LIGO can detect are binary mergers [121]: 2 massive objects orbiting one another that slowly inspiral until they end up colliding and fusing into a single object." ; </t>
    </r>
    <r>
      <rPr>
        <sz val="11"/>
        <color rgb="FFFF3333"/>
        <rFont val="Arial"/>
        <family val="0"/>
      </rPr>
      <t xml:space="preserve">pag.14</t>
    </r>
    <r>
      <rPr>
        <sz val="11"/>
        <color rgb="FF000000"/>
        <rFont val="Arial"/>
        <family val="0"/>
      </rPr>
      <t xml:space="preserve">:"While the GWs emission peaks during the merger, LIGO only has enough resolution to see the waves from just before the merger [8,124]..." ; </t>
    </r>
    <r>
      <rPr>
        <sz val="11"/>
        <color rgb="FFFF3333"/>
        <rFont val="Arial"/>
        <family val="0"/>
      </rPr>
      <t xml:space="preserve">pag14</t>
    </r>
    <r>
      <rPr>
        <sz val="11"/>
        <color rgb="FF000000"/>
        <rFont val="Arial"/>
        <family val="0"/>
      </rPr>
      <t xml:space="preserve">:"Currently for LIGO the standard for assigning wheres the GW event comes from a neutron star or a BH is based purely on mass. Without a visible counterpart LIGO cannot distinguish between a NS or PBH with NS like mass [129]." ; </t>
    </r>
    <r>
      <rPr>
        <sz val="11"/>
        <color rgb="FFFF3333"/>
        <rFont val="Arial"/>
        <family val="0"/>
      </rPr>
      <t xml:space="preserve">pag23</t>
    </r>
    <r>
      <rPr>
        <sz val="11"/>
        <color rgb="FF000000"/>
        <rFont val="Arial"/>
        <family val="0"/>
      </rPr>
      <t xml:space="preserve">:"Overall, asteroid mass PBHs are today still a rather interesting candidate to be all of the DM. While much more constrained that when they first awoke interest after the LIGO detection, a window still remains, one which is very challenging to close with current instruments."</t>
    </r>
  </si>
  <si>
    <t xml:space="preserve">can I use a more RED color for this paper?</t>
  </si>
  <si>
    <t xml:space="preserve">https://arxiv.org/pdf/2205.14742.pdf</t>
  </si>
  <si>
    <t xml:space="preserve">https://arxiv.org/pdf/2205.15026.pdf</t>
  </si>
  <si>
    <r>
      <rPr>
        <sz val="11"/>
        <color rgb="FFFF3333"/>
        <rFont val="Arial"/>
        <family val="0"/>
      </rPr>
      <t xml:space="preserve">pag1</t>
    </r>
    <r>
      <rPr>
        <sz val="11"/>
        <color rgb="FF000000"/>
        <rFont val="Arial"/>
        <family val="0"/>
      </rPr>
      <t xml:space="preserve">:"Several recent LIGO searches have placed increasingly stringent constraints on the mass ellipticity of neutron star mountains"</t>
    </r>
  </si>
  <si>
    <t xml:space="preserve">in other parts of the paper they write "...instruments like LIGO" "...experiments such as LIGO" and Virgo is never cited</t>
  </si>
  <si>
    <t xml:space="preserve">https://arxiv.org/pdf/2205.15029.pdf</t>
  </si>
  <si>
    <t xml:space="preserve">https://arxiv.org/pdf/2109.09769.pdf</t>
  </si>
  <si>
    <r>
      <rPr>
        <sz val="11"/>
        <color rgb="FFFF0000"/>
        <rFont val="Arial"/>
        <family val="0"/>
      </rPr>
      <t xml:space="preserve">pag.2</t>
    </r>
    <r>
      <rPr>
        <sz val="11"/>
        <color rgb="FF000000"/>
        <rFont val="Arial"/>
        <family val="0"/>
      </rPr>
      <t xml:space="preserve">:"...dark QED was also bounded above relying on the LIGO events [28, 29]"</t>
    </r>
  </si>
  <si>
    <t xml:space="preserve">I checked the papers that were cited and they refer as LIGO-Virgo events, not only LIGO</t>
  </si>
  <si>
    <t xml:space="preserve">https://arxiv.org/pdf/2205.15340.pdf</t>
  </si>
  <si>
    <t xml:space="preserve">https://arxiv.org/pdf/2205.15396.pdf</t>
  </si>
  <si>
    <t xml:space="preserve">aLIGO experiment = only LIGO analysis</t>
  </si>
  <si>
    <t xml:space="preserve">https://arxiv.org/pdf/2205.15515.pdf</t>
  </si>
  <si>
    <r>
      <rPr>
        <sz val="11"/>
        <color rgb="FFFF0000"/>
        <rFont val="Arial"/>
        <family val="0"/>
      </rPr>
      <t xml:space="preserve">pag.1</t>
    </r>
    <r>
      <rPr>
        <sz val="11"/>
        <color rgb="FF000000"/>
        <rFont val="Arial"/>
        <family val="0"/>
      </rPr>
      <t xml:space="preserve">:"Since the LIGO team announced the first binary black hole (BBH) merger in February 2016" ; </t>
    </r>
    <r>
      <rPr>
        <sz val="11"/>
        <color rgb="FFFF0000"/>
        <rFont val="Arial"/>
        <family val="0"/>
      </rPr>
      <t xml:space="preserve">pag.1:</t>
    </r>
    <r>
      <rPr>
        <sz val="11"/>
        <color rgb="FF000000"/>
        <rFont val="Arial"/>
        <family val="0"/>
      </rPr>
      <t xml:space="preserve">"But the current gravitational wave detector network LIGO-VERGO-KAGRA still has considerable uncertainties" ; </t>
    </r>
    <r>
      <rPr>
        <sz val="11"/>
        <color rgb="FFFF0000"/>
        <rFont val="Arial"/>
        <family val="0"/>
      </rPr>
      <t xml:space="preserve">pag.2</t>
    </r>
    <r>
      <rPr>
        <sz val="11"/>
        <color rgb="FF000000"/>
        <rFont val="Arial"/>
        <family val="0"/>
      </rPr>
      <t xml:space="preserve">:"The LIGO team performed a comprehensive lensing analysis of both GWTC-1 and GWTC-2" ; </t>
    </r>
    <r>
      <rPr>
        <sz val="11"/>
        <color rgb="FFFF3333"/>
        <rFont val="Arial"/>
        <family val="0"/>
      </rPr>
      <t xml:space="preserve">pag.5</t>
    </r>
    <r>
      <rPr>
        <sz val="11"/>
        <color rgb="FF000000"/>
        <rFont val="Arial"/>
        <family val="0"/>
      </rPr>
      <t xml:space="preserve">:"The official methodology of LIGO is to use matched filter method and Bayesian Statistic to estimate the physical quantities(e.g.𝑚1, 𝐷𝐿 (𝑧)) of the BBH source (see Abbott et al. 2016b, for the first signal GW150914)"</t>
    </r>
  </si>
  <si>
    <t xml:space="preserve">They even know how to write Virgo, then in every single citation they wrote intentionally "The LIGO collaboration et al" without writing Virgo, I know that it's very hard to write a 5-letter word...</t>
  </si>
  <si>
    <t xml:space="preserve">https://arxiv.org/pdf/2205.15724.pdf</t>
  </si>
  <si>
    <t xml:space="preserve">Very theoretical paper, they cited only one time LIGO in a footnote, I don't think it's a problem</t>
  </si>
  <si>
    <r>
      <rPr>
        <sz val="11"/>
        <color rgb="FFFF0000"/>
        <rFont val="Arial"/>
        <family val="0"/>
      </rPr>
      <t xml:space="preserve">pag.5</t>
    </r>
    <r>
      <rPr>
        <sz val="11"/>
        <color rgb="FF000000"/>
        <rFont val="Arial"/>
        <family val="0"/>
      </rPr>
      <t xml:space="preserve">:"...it can also evade other bounds coming from LIGO O3 [41]" ; </t>
    </r>
    <r>
      <rPr>
        <sz val="11"/>
        <color rgb="FFFF0000"/>
        <rFont val="Arial"/>
        <family val="0"/>
      </rPr>
      <t xml:space="preserve">pag.10 (fig7)</t>
    </r>
    <r>
      <rPr>
        <sz val="11"/>
        <color rgb="FF000000"/>
        <rFont val="Arial"/>
        <family val="0"/>
      </rPr>
      <t xml:space="preserve">:"...the sensitivity curves of present (solid boundaries) LIGO O3 [41]" ; </t>
    </r>
    <r>
      <rPr>
        <sz val="11"/>
        <color rgb="FFFF0000"/>
        <rFont val="Arial"/>
        <family val="0"/>
      </rPr>
      <t xml:space="preserve">pag.10</t>
    </r>
    <r>
      <rPr>
        <sz val="11"/>
        <color rgb="FF000000"/>
        <rFont val="Arial"/>
        <family val="0"/>
      </rPr>
      <t xml:space="preserve">:"is in some tension with the latest bounds from LIGO O3 [41]."</t>
    </r>
  </si>
  <si>
    <r>
      <rPr>
        <sz val="11"/>
        <color rgb="FFFF0000"/>
        <rFont val="Arial"/>
        <family val="0"/>
      </rPr>
      <t xml:space="preserve">pag.9</t>
    </r>
    <r>
      <rPr>
        <sz val="11"/>
        <color rgb="FF000000"/>
        <rFont val="Arial"/>
        <family val="0"/>
      </rPr>
      <t xml:space="preserve">:" In principle, one could even use the waveform measured by LIGO defined numerically."</t>
    </r>
  </si>
  <si>
    <t xml:space="preserve">Cited only 2 times LIGO in all the paper and 1 time Virgo, it could be ok</t>
  </si>
  <si>
    <t xml:space="preserve">https://arxiv.org/pdf/2206.00603.pdf</t>
  </si>
  <si>
    <r>
      <rPr>
        <sz val="11"/>
        <color rgb="FFFF0000"/>
        <rFont val="Arial"/>
        <family val="0"/>
      </rPr>
      <t xml:space="preserve">pag.2</t>
    </r>
    <r>
      <rPr>
        <sz val="11"/>
        <color rgb="FF000000"/>
        <rFont val="Arial"/>
        <family val="0"/>
      </rPr>
      <t xml:space="preserve">:"... encounters of stars with a BBH, focusing on LIGO BBHs" ; </t>
    </r>
    <r>
      <rPr>
        <sz val="11"/>
        <color rgb="FFFF0000"/>
        <rFont val="Arial"/>
        <family val="0"/>
      </rPr>
      <t xml:space="preserve">pag.12:</t>
    </r>
    <r>
      <rPr>
        <sz val="11"/>
        <color rgb="FF000000"/>
        <rFont val="Arial"/>
        <family val="0"/>
      </rPr>
      <t xml:space="preserve">"(computed with MESA), by LIGO stellar-mass binary black holes. "</t>
    </r>
  </si>
  <si>
    <t xml:space="preserve">Only LIGO? but in all the other parts thay cited LIGO/Virgo</t>
  </si>
  <si>
    <t xml:space="preserve">https://arxiv.org/pdf/2109.13351.pdf</t>
  </si>
  <si>
    <t xml:space="preserve">https://arxiv.org/pdf/2206.00882.pdf</t>
  </si>
  <si>
    <r>
      <rPr>
        <sz val="11"/>
        <color rgb="FFFF3333"/>
        <rFont val="Arial"/>
        <family val="0"/>
      </rPr>
      <t xml:space="preserve">pag.7</t>
    </r>
    <r>
      <rPr>
        <sz val="11"/>
        <color rgb="FF000000"/>
        <rFont val="Arial"/>
        <family val="0"/>
      </rPr>
      <t xml:space="preserve">:"However, for most combs observed in the first and second observing runs of advanced LIGO [31], the spacing in frequency is much larger than the Doppler modulation"</t>
    </r>
  </si>
  <si>
    <t xml:space="preserve">only this time, then they write everytime LIGO/Virgo's observing runs</t>
  </si>
  <si>
    <t xml:space="preserve">https://arxiv.org/pdf/2206.00977.pdf</t>
  </si>
  <si>
    <t xml:space="preserve">https://arxiv.org/pdf/2206.01168.pdf</t>
  </si>
  <si>
    <r>
      <rPr>
        <sz val="11"/>
        <color rgb="FFFF3333"/>
        <rFont val="Arial"/>
        <family val="0"/>
      </rPr>
      <t xml:space="preserve">abstract</t>
    </r>
    <r>
      <rPr>
        <sz val="11"/>
        <color rgb="FF000000"/>
        <rFont val="Arial"/>
        <family val="0"/>
      </rPr>
      <t xml:space="preserve">:"from the second Advanced LIGO observing run." ; </t>
    </r>
    <r>
      <rPr>
        <sz val="11"/>
        <color rgb="FFFF3333"/>
        <rFont val="Arial"/>
        <family val="0"/>
      </rPr>
      <t xml:space="preserve">pag.2</t>
    </r>
    <r>
      <rPr>
        <sz val="11"/>
        <color rgb="FF000000"/>
        <rFont val="Arial"/>
        <family val="0"/>
      </rPr>
      <t xml:space="preserve">:"As of Advanced LIGO’s second observing run (O2), NS 1987A was 30 years old."</t>
    </r>
  </si>
  <si>
    <t xml:space="preserve">pag.2"We used LIGO open data (Vallisneri et al. 2015; Abbott et al. 2021d) from O2" this is cited well, but they can't refer to the O2 just with LIGO</t>
  </si>
  <si>
    <t xml:space="preserve">emails sent by Livia on 13.06</t>
  </si>
  <si>
    <t xml:space="preserve">https://arxiv.org/pdf/2112.09147.pdf</t>
  </si>
  <si>
    <t xml:space="preserve">..detection of gravitational waves by the Advanced Laser Interferometer Gravitational-Wave Observatory (LIGO) ...explaining the LIGO events by PBHs... explaining the LIGO events...</t>
  </si>
  <si>
    <t xml:space="preserve">https://arxiv.org/pdf/2206.02202.pdf</t>
  </si>
  <si>
    <t xml:space="preserve">https://arxiv.org/pdf/2206.02453.pdf</t>
  </si>
  <si>
    <t xml:space="preserve">in the gravitational wave events they have been detected by LIGO </t>
  </si>
  <si>
    <t xml:space="preserve">https://arxiv.org/pdf/2206.02672.pdf</t>
  </si>
  <si>
    <t xml:space="preserve">the first observation of the merger of BHs by the LIGO instrument </t>
  </si>
  <si>
    <t xml:space="preserve">https://arxiv.org/pdf/2206.02747.pdf</t>
  </si>
  <si>
    <t xml:space="preserve">A_LIGO describes the fraction of... </t>
  </si>
  <si>
    <t xml:space="preserve">[overall well balanced but notation is bad as it points to LIGO only]</t>
  </si>
  <si>
    <t xml:space="preserve">The first experimental detection carry out by the LIGO collaboration [5] in 2015..the LIGO collaboration has detected more than fifty astrophysical events... </t>
  </si>
  <si>
    <t xml:space="preserve">https://arxiv.org/pdf/2206.02264.pdf</t>
  </si>
  <si>
    <t xml:space="preserve">https://arxiv.org/pdf/2206.02814.pdf</t>
  </si>
  <si>
    <t xml:space="preserve">https://arxiv.org/pdf/2206.02815.pdf</t>
  </si>
  <si>
    <t xml:space="preserve">...large sky localization area with ligo ...</t>
  </si>
  <si>
    <t xml:space="preserve">https://arxiv.org/pdf/2206.03170.pdf</t>
  </si>
  <si>
    <t xml:space="preserve">..In LIGO Observation Run 3.. searching in LIGO Observation Run 4..</t>
  </si>
  <si>
    <t xml:space="preserve">https://arxiv.org/pdf/2206.03338.pdf</t>
  </si>
  <si>
    <t xml:space="preserve">..inside the allowed Ligo bounds..</t>
  </si>
  <si>
    <t xml:space="preserve">..first direct detection of GWs from a coalescence of a black hole binary by LIGO ..</t>
  </si>
  <si>
    <t xml:space="preserve">https://arxiv.org/pdf/2206.03667.pdf</t>
  </si>
  <si>
    <t xml:space="preserve">Triggered by the discovery of gravitational waves (GWs) from a merging black hole binary by LIGO ....</t>
  </si>
  <si>
    <t xml:space="preserve">https://arxiv.org/pdf/2202.10465.pdf</t>
  </si>
  <si>
    <t xml:space="preserve">Since GW150914 was observed by the two Advanced LIGO interferometers..</t>
  </si>
  <si>
    <t xml:space="preserve">https://arxiv.org/pdf/2206.04062.pdf</t>
  </si>
  <si>
    <t xml:space="preserve">...instead of the posterior released by LIGO.</t>
  </si>
  <si>
    <t xml:space="preserve">emails sent by Livia on 06.27</t>
  </si>
  <si>
    <t xml:space="preserve">06-13</t>
  </si>
  <si>
    <t xml:space="preserve">https://arxiv.org/pdf/2111.03686.pdf</t>
  </si>
  <si>
    <t xml:space="preserve">"Our results for BHNS systems give 8.7 BHNS mergers per year within 225 Mpc, which corresponds to an expected value of 2.4 BHNS mergers per year in this range with GWs detected by LIGO" and "for NSNS systems this corresponds to an expected value of 3.0 NSNS mergers per year within 225 Mpc with GWs detected by LIGO, of which we would expect 1.6 per year to also produce detectable RSFs"</t>
  </si>
  <si>
    <t xml:space="preserve">The authors correctly mention BHNS detection as LIGO and Virgo discovery in pag. 2 but in the following paragraphs in pag. 10 and 11 they forgot about Virgo.</t>
  </si>
  <si>
    <t xml:space="preserve">With the discovery of gravitational waves by LIGO, we have added a new window with which to view the universe [1].</t>
  </si>
  <si>
    <t xml:space="preserve">the reference [1] is the jointly signed paper of LIGo and Virgo on the first discovery</t>
  </si>
  <si>
    <t xml:space="preserve">https://arxiv.org/pdf/2206.04691.pdf</t>
  </si>
  <si>
    <t xml:space="preserve">https://arxiv.org/pdf/2206.04905.pdf</t>
  </si>
  <si>
    <t xml:space="preserve">06-14</t>
  </si>
  <si>
    <t xml:space="preserve">06-15</t>
  </si>
  <si>
    <t xml:space="preserve">https://arxiv.org/pdf/2012.07136.pdf</t>
  </si>
  <si>
    <t xml:space="preserve">their existence has been suggested as an explanation of some of the higher-mass binary black hole pairs detected by LIGO</t>
  </si>
  <si>
    <t xml:space="preserve">The authors refer to GW190521 and cite the LIGO-Virgo paper about it but in the text the evnt is considered as a LIGO detection</t>
  </si>
  <si>
    <t xml:space="preserve">https://arxiv.org/pdf/2108.00005.pdf</t>
  </si>
  <si>
    <t xml:space="preserve">"LIGO has given a remarkable constraint on modified theories of gravity" and "The theory has been highly constrained by the LIGO neutron star merger observation"</t>
  </si>
  <si>
    <t xml:space="preserve">The authors refer mainly to the GW170817 detetction but even if the source was in a blind spot for Virgo, Virgo data was very useful for the localization of the source so for the EM follow-up and the identification of the host galaxy </t>
  </si>
  <si>
    <t xml:space="preserve">https://arxiv.org/pdf/2206.06447.pdf</t>
  </si>
  <si>
    <t xml:space="preserve">https://arxiv.org/pdf/2206.06529.pdf</t>
  </si>
  <si>
    <t xml:space="preserve">https://arxiv.org/pdf/2206.06693.pdf</t>
  </si>
  <si>
    <t xml:space="preserve">Optical emission of LIGO GW events (table 2.4)</t>
  </si>
  <si>
    <t xml:space="preserve">The authors refere to the  LIGO/Virgo collaboration in the text but in Table 2.4 they mention only LIGO referring to GW170817</t>
  </si>
  <si>
    <t xml:space="preserve">https://arxiv.org/pdf/2206.06809.pdf</t>
  </si>
  <si>
    <t xml:space="preserve">https://arxiv.org/pdf/2206.07032.pdf</t>
  </si>
  <si>
    <t xml:space="preserve">"We show that the current LIGO limit on stochastic GW already excludes part of the B −L parameter space, complementary to the collider searches"</t>
  </si>
  <si>
    <t xml:space="preserve">In the plot in Fig. 3 and in the conclusions of the paper it seems the it is the data from LIGO and Virgo from O2 that rule out some part of the parameter space</t>
  </si>
  <si>
    <t xml:space="preserve">06-16</t>
  </si>
  <si>
    <t xml:space="preserve">https://arxiv.org/pdf/2101.09615.pdf</t>
  </si>
  <si>
    <t xml:space="preserve">As another example, AHs play a role in checking initial parameters and reading off final parameters of Kerr black holes in gravitational wave simulations at LIGO [13, 2, 1].</t>
  </si>
  <si>
    <t xml:space="preserve">The authors mention LIGO and cite the discovery paper of the first event and of the 3 events in O1, but they wrote about "simulations" so probably they refer to the waveforms used and in this case I guess there is no issue but it's not entirely clear to me if that's what they mean</t>
  </si>
  <si>
    <t xml:space="preserve">https://arxiv.org/pdf/2111.10053.pdf</t>
  </si>
  <si>
    <t xml:space="preserve">https://arxiv.org/pdf/2201.01650.pdf</t>
  </si>
  <si>
    <t xml:space="preserve">Since the post-merger ringdown of a classical black hole is described in terms of the QNMs, this opens up the possibility of testing any deviations from GR by analyzing the ring-down signals as obtained by LIGO</t>
  </si>
  <si>
    <t xml:space="preserve">https://arxiv.org/pdf/2201.04552.pdf</t>
  </si>
  <si>
    <t xml:space="preserve">In order to be consistent with the current observations of LIGO, the spectrum may decrease with respect to the frequency at much higher frequencies. </t>
  </si>
  <si>
    <t xml:space="preserve">In the introduction of the paper the authors correctly acknoledge both LIGO and Virgo for GW detections but in this sentence they forgot to mention Virgo</t>
  </si>
  <si>
    <t xml:space="preserve">https://arxiv.org/pdf/2206.07603.pdf</t>
  </si>
  <si>
    <t xml:space="preserve">06-17</t>
  </si>
  <si>
    <t xml:space="preserve">https://arxiv.org/pdf/2106.03786.pdf</t>
  </si>
  <si>
    <t xml:space="preserve">https://arxiv.org/pdf/2201.01905.pdf</t>
  </si>
  <si>
    <t xml:space="preserve">https://arxiv.org/pdf/2206.08179.pdf</t>
  </si>
  <si>
    <t xml:space="preserve">Gravitational wave (GW) astronomy has seen huge progress since the first observation by LIGO in 2015</t>
  </si>
  <si>
    <t xml:space="preserve">technically the observation was made by LIGO so maybe there is no issue here</t>
  </si>
  <si>
    <t xml:space="preserve">https://arxiv.org/pdf/2206.08234.pdf</t>
  </si>
  <si>
    <t xml:space="preserve">PFC sent emails</t>
  </si>
  <si>
    <t xml:space="preserve">WEEK ANALYZED BY JEROME NOVAKn</t>
  </si>
  <si>
    <t xml:space="preserve">06-22</t>
  </si>
  <si>
    <t xml:space="preserve">https://arxiv.org/pdf/2206.08983.pdf</t>
  </si>
  <si>
    <t xml:space="preserve">https://arxiv.org/pdf/2206.09936.pdf</t>
  </si>
  <si>
    <t xml:space="preserve">https://arxiv.org/pdf/2206.09984.pdf</t>
  </si>
  <si>
    <t xml:space="preserve">LIGO appears as a citation: "LIGO scientific collaboration et al."</t>
  </si>
  <si>
    <t xml:space="preserve">https://arxiv.org/pdf/2206.10486.pdf</t>
  </si>
  <si>
    <t xml:space="preserve">p.1: "make accurate predictions for LIGO source populations" / p.2: " putative LIGO progenitor binaries"</t>
  </si>
  <si>
    <t xml:space="preserve">06-23</t>
  </si>
  <si>
    <t xml:space="preserve">https://arxiv.org/pdf/2206.10664.pdf</t>
  </si>
  <si>
    <t xml:space="preserve">https://arxiv.org/pdf/2206.10710.pdf</t>
  </si>
  <si>
    <t xml:space="preserve">p.2: "following the binary neutron star merger detected by LIGO, GW170817"</t>
  </si>
  <si>
    <t xml:space="preserve">https://arxiv.org/pdf/2206.11152.pdf</t>
  </si>
  <si>
    <t xml:space="preserve">06-24</t>
  </si>
  <si>
    <t xml:space="preserve">https://arxiv.org/pdf/2206.11274.pdf</t>
  </si>
  <si>
    <t xml:space="preserve">WEEK ANALYZED BY Andrea Virtuoso</t>
  </si>
  <si>
    <t xml:space="preserve">06-27</t>
  </si>
  <si>
    <t xml:space="preserve">https://arxiv.org/pdf/2107.06229.pdf#page=8&amp;search=ligo%20virgo</t>
  </si>
  <si>
    <t xml:space="preserve">https://arxiv.org/pdf/2109.08055.pdf#page=2&amp;search=ligo%20virgo</t>
  </si>
  <si>
    <t xml:space="preserve">The simultaneous detection of gravitational waves GW170817 ... The EHT probe length scales (curvature scales) are eight orders of magnitude larger (16 orders of mag- nitude smaller) than those measured by LIGO</t>
  </si>
  <si>
    <t xml:space="preserve">Reference to GW170817 results, Virgo have to be included</t>
  </si>
  <si>
    <t xml:space="preserve">https://arxiv.org/pdf/2206.11932.pdf#page=2&amp;search=ligo%20virgo</t>
  </si>
  <si>
    <t xml:space="preserve">https://arxiv.org/pdf/2206.12083.pdf#page=1&amp;search=ligo%20virgo</t>
  </si>
  <si>
    <t xml:space="preserve">06-28</t>
  </si>
  <si>
    <t xml:space="preserve">https://arxiv.org/pdf/2105.11279.pdf#page=1&amp;search=ligo%20virgo</t>
  </si>
  <si>
    <t xml:space="preserve">https://arxiv.org/pdf/2112.02299.pdf#page=6&amp;search=ligo%20virgo</t>
  </si>
  <si>
    <t xml:space="preserve">https://arxiv.org/pdf/2204.02619.pdf#page=5&amp;search=ligo%20virgo</t>
  </si>
  <si>
    <t xml:space="preserve">same as n. 3 </t>
  </si>
  <si>
    <t xml:space="preserve">https://arxiv.org/pdf/2206.12673.pdf#page=6&amp;search=ligo%20virgo</t>
  </si>
  <si>
    <t xml:space="preserve">https://arxiv.org/pdf/2206.12874.pdf#page=1&amp;search=ligo%20virgo</t>
  </si>
  <si>
    <t xml:space="preserve">https://arxiv.org/pdf/2206.13128.pdf#page=2&amp;search=ligo%20virgo</t>
  </si>
  <si>
    <t xml:space="preserve">https://arxiv.org/pdf/2206.13224.pdf#page=2&amp;search=ligo%20virgo</t>
  </si>
  <si>
    <t xml:space="preserve">06-29</t>
  </si>
  <si>
    <t xml:space="preserve">https://arxiv.org/pdf/2110.15354.pdf#page=1&amp;search=ligo%20virgoo</t>
  </si>
  <si>
    <t xml:space="preserve">https://arxiv.org/pdf/2112.10990.pdf#page=4&amp;search=ligo%20virgo</t>
  </si>
  <si>
    <t xml:space="preserve">This table is available online in a machine-readable format (LIGO Scientific Collaboration et al. 2022).</t>
  </si>
  <si>
    <t xml:space="preserve">Collaboration paper; abbreviation for LVK collaboration data is "LIGO Scientific Collaboration et al.", would be better to use another one? (notice that anyway on the references at the end of the paper Virgo and KAGRA contributions are correctly reported)</t>
  </si>
  <si>
    <t xml:space="preserve">https://arxiv.org/pdf/2201.05626.pdf#page=1&amp;search=ligo%20virgo</t>
  </si>
  <si>
    <t xml:space="preserve">to match recent LIGO usage[48, 49].</t>
  </si>
  <si>
    <t xml:space="preserve">Reference to GWTC2, Virgo have to be reported</t>
  </si>
  <si>
    <t xml:space="preserve">https://arxiv.org/pdf/2203.00623.pdf#page=11&amp;search=ligo%20virgo</t>
  </si>
  <si>
    <t xml:space="preserve">https://arxiv.org/pdf/2205.12852.pdf#page=9&amp;search=ligo%20virgo</t>
  </si>
  <si>
    <t xml:space="preserve">https://arxiv.org/pdf/2206.13535.pdf#page=6&amp;search=ligo%20virgo</t>
  </si>
  <si>
    <t xml:space="preserve">https://arxiv.org/pdf/2206.13536.pdf#page=2&amp;search=ligo%20virgo</t>
  </si>
  <si>
    <t xml:space="preserve">https://arxiv.org/pdf/2206.13588.pdf#page=1&amp;search=ligo%20virgo</t>
  </si>
  <si>
    <t xml:space="preserve">https://arxiv.org/pdf/2206.14006.pdf#page=4&amp;search=ligo%20virgo</t>
  </si>
  <si>
    <t xml:space="preserve">06-30</t>
  </si>
  <si>
    <t xml:space="preserve">https://arxiv.org/pdf/2109.06289.pdf#page=1&amp;search=ligo%20virgo</t>
  </si>
  <si>
    <t xml:space="preserve">https://arxiv.org/pdf/2202.06216.pdf#page=17&amp;search=ligo%20virgo</t>
  </si>
  <si>
    <t xml:space="preserve">https://arxiv.org/pdf/2206.10486.pdf#page=1&amp;search=ligo%20virgo</t>
  </si>
  <si>
    <t xml:space="preserve">thereby limiting our ability to make accurate predictions for LIGO source populations (e.g., Broekgaarden et al. 2021; van Son et al. 2022) ; This paper considers another source of electromagnetic precursor emission of putative LIGO progenitor binaries; candidate future LIGO sources</t>
  </si>
  <si>
    <t xml:space="preserve">The reported papers use results from GWTC3, so Virgo have to be included ; generic reference to "LIGO binaries", it seems the authors are not specifically referring to O1 so Virgo should be included; same for "future LIGO sources"</t>
  </si>
  <si>
    <t xml:space="preserve">https://arxiv.org/pdf/2206.14220.pdf#page=23&amp;search=ligo%20virgo</t>
  </si>
  <si>
    <t xml:space="preserve">https://arxiv.org/pdf/2206.14249.pdf#page=9&amp;search=ligo%20virgo</t>
  </si>
  <si>
    <t xml:space="preserve">relevant to the LIGO problem,</t>
  </si>
  <si>
    <t xml:space="preserve">generic reference to a "LIGO problem" on bound orbits, but there's no reason for which this shouldn't be a Virgo KAGRA problem as well</t>
  </si>
  <si>
    <t xml:space="preserve">https://arxiv.org/pdf/2206.14515.pdf#page=1&amp;search=ligo%20virgo</t>
  </si>
  <si>
    <t xml:space="preserve">https://arxiv.org/pdf/2206.14650.pdf#page=114&amp;search=ligo%20virgo</t>
  </si>
  <si>
    <t xml:space="preserve">same as n. 27</t>
  </si>
  <si>
    <t xml:space="preserve">https://arxiv.org/pdf/2206.14963.pdf#page=4&amp;search=ligo%20virgo</t>
  </si>
  <si>
    <t xml:space="preserve">the fifth LIGO observing run (O5)</t>
  </si>
  <si>
    <t xml:space="preserve">A reference is reported there (n. 40) in which I don't find a specific statement about an usage e.g. of LIGO O5 sensitivity only, so maybe is better "fifth LVK observing run"</t>
  </si>
  <si>
    <t xml:space="preserve">https://arxiv.org/pdf/2206.15392.pdf#page=1&amp;search=ligo%20virgo</t>
  </si>
  <si>
    <t xml:space="preserve">https://arxiv.org/pdf/2106.04303.pdf</t>
  </si>
  <si>
    <t xml:space="preserve">"However, although it is well-known that PBHs can function as dark matter, they have been constrained by several experiments, such as... LIGO"</t>
  </si>
  <si>
    <t xml:space="preserve">There is only one text reference. The rest of them to only LIGO are in the plots. They refer to the experiment at all times as only LIGO</t>
  </si>
  <si>
    <t xml:space="preserve">https://arxiv.org/pdf/2207.00033.pdf</t>
  </si>
  <si>
    <t xml:space="preserve">"The LIGO collaboration yielded the estimate R = 11.9+1.4−1.4 for neutron stars in GW170817"</t>
  </si>
  <si>
    <t xml:space="preserve">They only have one wrong reference with only LIGO. In the rest of them they mention properly LIGO, Virgo and KAGRA.</t>
  </si>
  <si>
    <t xml:space="preserve">https://arxiv.org/pdf/2207.00207.pdf</t>
  </si>
  <si>
    <t xml:space="preserve">https://arxiv.org/pdf/2207.00325.pdf</t>
  </si>
  <si>
    <t xml:space="preserve">"We estimate the detection rates of such lensed GW events for a number of current and future GW detectors, such as the Laser Interferometer Gravitational Observatories (LIGO), the Einstein Telescope (ET)...",  "... we consider a number of current and future ground-based high frequency GW observatories and middle frequency space GW detectors. These include LIGO, LIGO A+ [40], Einstein Telescope (ET)... " , "... stellar sBBH mergers/inspiral for LIGO, LIGO A+, ET..."</t>
  </si>
  <si>
    <t xml:space="preserve">There are some more sentences only refering to LIGO as the experiment</t>
  </si>
  <si>
    <t xml:space="preserve">https://arxiv.org/pdf/1608.05134.pdf</t>
  </si>
  <si>
    <t xml:space="preserve">It is a technical paper about LIGO calibrations. Calibratons depend only on the detector.</t>
  </si>
  <si>
    <t xml:space="preserve">https://arxiv.org/pdf/2005.02531.pdf</t>
  </si>
  <si>
    <t xml:space="preserve">https://arxiv.org/pdf/2107.00129.pdf</t>
  </si>
  <si>
    <t xml:space="preserve">https://arxiv.org/pdf/2108.13839.pdf</t>
  </si>
  <si>
    <t xml:space="preserve">"The study of PBHs has also gained considerable importance in the light of the recent observations of gravitational waves (GWs) from merging black holes by Laser Interferometer Gravitational-Wave Observatory (LIGO)[25–28]."</t>
  </si>
  <si>
    <t xml:space="preserve">There is only one sentence about LIGO</t>
  </si>
  <si>
    <t xml:space="preserve">https://arxiv.org/pdf/2201.11352.pdf</t>
  </si>
  <si>
    <t xml:space="preserve">"Fortunately in many cases PBH science can be done by already well-justified (and often under construction) facilities, e.g. LIGO, LISA, Rubin..." , "These facilities should be supported by the HEP community and include both ground-based detectors such as LIGO and Cosmic Explorer...", "Primordial black holes are also a plausible source of the population of merging black holes around 30 M_x005F_x000c_ recently detected by LIGO [17–19]"</t>
  </si>
  <si>
    <t xml:space="preserve">https://arxiv.org/pdf/2207.00591.pdf</t>
  </si>
  <si>
    <t xml:space="preserve">References in the text are right. They mention properly the Virgo collaboration. But the paper is about analyzing the GW170817 and they talk about it as if Virgo did not take part. They don't considered the Virgo data at all. It could be right by choise.</t>
  </si>
  <si>
    <t xml:space="preserve">https://arxiv.org/pdf/2207.00621.pdf</t>
  </si>
  <si>
    <t xml:space="preserve">Technical paper about LIGO calibrations.</t>
  </si>
  <si>
    <t xml:space="preserve">https://arxiv.org/pdf/2207.00667.pdf</t>
  </si>
  <si>
    <t xml:space="preserve">Theoretical paper about dark matter. They refer to the experiments without ever mentioning the detectors or the collaborations. They is only one explicit reference to only LIGO about two papers before 2015. It could be right.</t>
  </si>
  <si>
    <t xml:space="preserve">https://arxiv.org/pdf/2207.00680.pdf</t>
  </si>
  <si>
    <t xml:space="preserve">https://arxiv.org/pdf/2207.00846.pdf</t>
  </si>
  <si>
    <t xml:space="preserve">https://arxiv.org/pdf/2207.01464.pdf</t>
  </si>
  <si>
    <t xml:space="preserve">"In some situation, the precession signals from massive binary black holes are strong enough for LIGO.", "Present researches provide tests of the no-hair theorem at the ∼ 10% level by analyzing ringdown data from the LIGO detection." , "Base on the data of binary black holes already detected by LIGO, ..." , " It can be seen clearly that for LIGO the signal is detectable(SNR≥ 10) ..."</t>
  </si>
  <si>
    <t xml:space="preserve">https://arxiv.org/pdf/2207.01568.pdf</t>
  </si>
  <si>
    <t xml:space="preserve">https://arxiv.org/pdf/2207.01654.pdf</t>
  </si>
  <si>
    <t xml:space="preserve">"We deploy our search on public data from the third observing run of Advanced LIGO." , "... and deploy it on data collected during the third observing run of Advanced LIGO." , " a set of simulated waveforms that we have added to ∼100 days of O3 Advanced LIGO data" , "  "we deployed our new search to analyse the publicly available O3 data from Advanced LIGO detectors"</t>
  </si>
  <si>
    <t xml:space="preserve">This paper is very red</t>
  </si>
  <si>
    <t xml:space="preserve">https://arxiv.org/pdf/2207.02106.pdf</t>
  </si>
  <si>
    <t xml:space="preserve">"black hole mass bridges the gap between the stellar black holes observed by the LIGO and the M87* black hole"</t>
  </si>
  <si>
    <t xml:space="preserve">There is just one sentence  refering to LIGO data, whitout any paper reference</t>
  </si>
  <si>
    <t xml:space="preserve">https://arxiv.org/pdf/2202.13486.pdf</t>
  </si>
  <si>
    <t xml:space="preserve">They study glitch prediction using LIGO interferometers as an example. The only reference to data includes recognition to Virgo and KAGRA</t>
  </si>
  <si>
    <t xml:space="preserve">They talk about terrestrial noise and glitches taking LIGO detectors as a reference. When the mention data or experiments they include Virgo and KAGRA.</t>
  </si>
  <si>
    <t xml:space="preserve">"... the LIGO [27, 28] sensitive band, 20 Hz – 1024 Hz..."</t>
  </si>
  <si>
    <t xml:space="preserve">There is just one mention about the LIGO sensitivity band. Virgo's is the same. It is right or wrong depending on whether they refer to experimental band or detector band.</t>
  </si>
  <si>
    <t xml:space="preserve">https://arxiv.org/pdf/2207.02230.pdf</t>
  </si>
  <si>
    <t xml:space="preserve">"This is the optimal range of sensitivity of the forthcoming LISA detector [83,84] and also GW detectors such as eLISA [85], LIGO [86,87], BBO [88,89] ..."</t>
  </si>
  <si>
    <t xml:space="preserve">Only one sentence referring to LIGO</t>
  </si>
  <si>
    <t xml:space="preserve">https://arxiv.org/pdf/2207.02771.pdf</t>
  </si>
  <si>
    <t xml:space="preserve">https://arxiv.org/pdf/2201.06713.pdf</t>
  </si>
  <si>
    <t xml:space="preserve">https://arxiv.org/pdf/2207.03234.pdf</t>
  </si>
  <si>
    <t xml:space="preserve">https://arxiv.org/pdf/2207.03296.pdf</t>
  </si>
  <si>
    <t xml:space="preserve">This is a thesis. It refers only to LIGO several times but only about 2015 and 2016 data.</t>
  </si>
  <si>
    <t xml:space="preserve">https://arxiv.org/pdf/2207.03429.pdf</t>
  </si>
  <si>
    <t xml:space="preserve">emails sent by LIvia on 07.27.22</t>
  </si>
  <si>
    <t xml:space="preserve">https://arxiv.org/pdf/2207.03508.pdf</t>
  </si>
  <si>
    <t xml:space="preserve">https://arxiv.org/pdf/2207.03510.pdf</t>
  </si>
  <si>
    <t xml:space="preserve">pag.14:"... in the frequency region where groundbased interferometers such as LIGO [63, 64] are most sensitive..." ; "...by ground-based detectors such as LIGO..."</t>
  </si>
  <si>
    <t xml:space="preserve">they wrote "such as LIGO" without citing Virgo</t>
  </si>
  <si>
    <t xml:space="preserve">https://arxiv.org/pdf/2207.03591.pdf</t>
  </si>
  <si>
    <t xml:space="preserve">pag.4"...decay of binaries (Hulse and Taylor, Nobel prize 1993) and directly detected by the LIGO collaboration (Weiss, Barish and Thorne, Nobel prize 2017)..."</t>
  </si>
  <si>
    <t xml:space="preserve">ONLY LIGO!!!</t>
  </si>
  <si>
    <t xml:space="preserve">https://arxiv.org/pdf/2207.03621.pdf</t>
  </si>
  <si>
    <t xml:space="preserve">https://arxiv.org/pdf/2207.03995.pdf</t>
  </si>
  <si>
    <t xml:space="preserve">pag.1:"...Andrea M. Ghez [5], the LIGO detections of gravitational waves [6]..."</t>
  </si>
  <si>
    <t xml:space="preserve">Virgo only in bibliography</t>
  </si>
  <si>
    <t xml:space="preserve">https://arxiv.org/pdf/2207.04001.pdf</t>
  </si>
  <si>
    <t xml:space="preserve">https://arxiv.org/pdf/2010.12578.pdf</t>
  </si>
  <si>
    <t xml:space="preserve">pag1:"They are so dense that their collision could explain what was observed during the gravitational wave detection at LIGO."</t>
  </si>
  <si>
    <t xml:space="preserve">pag1-2:"...the peak amplitude of the induced GW spectrum inside the joint frequency band (10−4–103 Hz) for LIGO and the next-generation experiments [49]..."</t>
  </si>
  <si>
    <t xml:space="preserve">they cited everywhere Virgo, except here where maybe it's ok</t>
  </si>
  <si>
    <t xml:space="preserve">https://arxiv.org/pdf/2202.04118.pdf</t>
  </si>
  <si>
    <t xml:space="preserve">pag.1:"... was detected directly from merging of black holes in Laser Interferometer Gravitational-Wave Observatory (LIGO) [3]."</t>
  </si>
  <si>
    <t xml:space="preserve">first detection, Virgo in biblio</t>
  </si>
  <si>
    <t xml:space="preserve">pag.10:"...Important consequences were, e.g., investigated in [56], deeply changing the LIGO bounds on primordial black holes..."</t>
  </si>
  <si>
    <t xml:space="preserve">pag.2:"...the prediction of the gravitational wave that was observed in 2016 by the LIGO experiment [1], and the recent observation of a black hole for the first time [2] in 2019...."</t>
  </si>
  <si>
    <t xml:space="preserve">first detection, only LIGO, Virgo no cited even in biblio</t>
  </si>
  <si>
    <t xml:space="preserve">pag.10:" However, the large beam size in LIGO, makes such coherence unlikely[2]..."</t>
  </si>
  <si>
    <t xml:space="preserve">only LIGO?</t>
  </si>
  <si>
    <t xml:space="preserve">https://arxiv.org/pdf/2207.04092.pdf</t>
  </si>
  <si>
    <t xml:space="preserve">https://arxiv.org/pdf/2207.04749.pdf</t>
  </si>
  <si>
    <t xml:space="preserve">07-13</t>
  </si>
  <si>
    <t xml:space="preserve">https://arxiv.org/pdf/2110.09540.pdf</t>
  </si>
  <si>
    <t xml:space="preserve">they wrote "adV", maybe we need to add this word to the one controlled by the code?</t>
  </si>
  <si>
    <t xml:space="preserve">https://arxiv.org/pdf/2110.13926.pdf</t>
  </si>
  <si>
    <t xml:space="preserve">https://arxiv.org/pdf/2203.00013.pdf</t>
  </si>
  <si>
    <t xml:space="preserve">there are just a link, maybe we could exclude link format and the bibliography to be checked by the code</t>
  </si>
  <si>
    <t xml:space="preserve">pag.1:"...The SGWB from boson clouds was calculated by [19, 20] and [21] performed the first search of such SGWB in the first observing run of LIGO...."</t>
  </si>
  <si>
    <t xml:space="preserve">only LIGO in O1 data, is it correct to not citing Virgo?</t>
  </si>
  <si>
    <t xml:space="preserve">talking about LIGO Voyager</t>
  </si>
  <si>
    <t xml:space="preserve">07-14</t>
  </si>
  <si>
    <t xml:space="preserve">pag.13:"...owing to the large sky localization area with LIGO and the low intrinsic event rate..."</t>
  </si>
  <si>
    <t xml:space="preserve">https://arxiv.org/pdf/2206.13224.pdf</t>
  </si>
  <si>
    <t xml:space="preserve">https://arxiv.org/pdf/2207.05792.pdf</t>
  </si>
  <si>
    <t xml:space="preserve">07-15</t>
  </si>
  <si>
    <t xml:space="preserve">SAME PAPER IN ROW 18</t>
  </si>
  <si>
    <t xml:space="preserve">pag6:"... CE and ET are thus expected to put stronger constraint on the extra polarization amplitudes than the current LIGO observations..."</t>
  </si>
  <si>
    <t xml:space="preserve">only LIGO observations?</t>
  </si>
  <si>
    <t xml:space="preserve">https://arxiv.org/pdf/2207.06461.pdf</t>
  </si>
  <si>
    <t xml:space="preserve">https://arxiv.org/pdf/2207.06714.pdf</t>
  </si>
  <si>
    <t xml:space="preserve">pag.1:"...compact binary coalescence observed in LIGO O1 and O2..." ; "The successful detection of the gravitational wave signal from the Laser Interferometer Gravitational-Wave Observatory (LIGO) opens a new window in both astronomy and physics" ;  pag6:"...GW150914 isthe strongest event in the LIGO O1/O2 catalog..." ; pag10:"...We carried out an analysis for LIGO O1 and O2 events and found that most of their frequency evolution can be well tracked with our algorithm..."</t>
  </si>
  <si>
    <t xml:space="preserve">https://arxiv.org/pdf/2207.06910.pdf</t>
  </si>
  <si>
    <t xml:space="preserve">https://arxiv.org/pdf/2207.06994.pdf</t>
  </si>
  <si>
    <t xml:space="preserve">pag.1:"...Recent detection of black hole mergers by LIGO in 2015 [2]..."</t>
  </si>
  <si>
    <t xml:space="preserve">first detection, only LIGO</t>
  </si>
  <si>
    <t xml:space="preserve">07-18</t>
  </si>
  <si>
    <t xml:space="preserve">https://arxiv.org/pdf/2207.07412.pdf</t>
  </si>
  <si>
    <t xml:space="preserve">p.1:"they could contribute to, or potentially explain, the black hole merger events observed by LIGO"</t>
  </si>
  <si>
    <t xml:space="preserve">https://arxiv.org/pdf/2207.07414.pdf</t>
  </si>
  <si>
    <t xml:space="preserve">p.1:"GWs from binary black hole (BBH) mergers were first detected by LIGO detectors in 2015",  For LIGO, a series of template-independent signal extraction and detection algorithms have been developed</t>
  </si>
  <si>
    <t xml:space="preserve">https://arxiv.org/pdf/2207.07576.pdf</t>
  </si>
  <si>
    <t xml:space="preserve">https://arxiv.org/pdf/2207.07608.pdf</t>
  </si>
  <si>
    <t xml:space="preserve">p.1:"It has been verified by observing the gravitational waves by LIGO in the recent past"</t>
  </si>
  <si>
    <t xml:space="preserve">https://arxiv.org/pdf/2207.08067.pdf</t>
  </si>
  <si>
    <t xml:space="preserve">...the correlation of all 11 GW observations at LIGO O1+O2 allows to strongly constrain..new template banks along with those already used for the search of BBH and BNS events by the LIGO detectors</t>
  </si>
  <si>
    <t xml:space="preserve">https://arxiv.org/pdf/2207.08687.pdf</t>
  </si>
  <si>
    <t xml:space="preserve">p.1:"The laser interferometric techniques employed in the LIGO experiments have been phenomally successful in the detection of gravitational wave...The typical frequency range of detection of GWS in LIGO experiments has been 5Hz-20,000Hz.."</t>
  </si>
  <si>
    <t xml:space="preserve">https://arxiv.org/pdf/2112.04510.pdf</t>
  </si>
  <si>
    <t xml:space="preserve">https://arxiv.org/pdf/2207.08837.pdf</t>
  </si>
  <si>
    <t xml:space="preserve">3-4 citations of "LIGO-Virgo observations",  and one "LIGO rate".</t>
  </si>
  <si>
    <t xml:space="preserve">https://arxiv.org/pdf/2207.09184.pdf</t>
  </si>
  <si>
    <t xml:space="preserve">https://arxiv.org/pdf/2111.13106.pdf</t>
  </si>
  <si>
    <t xml:space="preserve">LVK publication</t>
  </si>
  <si>
    <t xml:space="preserve">https://arxiv.org/pdf/2206.15103.pdf</t>
  </si>
  <si>
    <t xml:space="preserve">Follow-up of previous one</t>
  </si>
  <si>
    <t xml:space="preserve">https://arxiv.org/pdf/2207.09540.pdf</t>
  </si>
  <si>
    <t xml:space="preserve">https://arxiv.org/pdf/2207.09621.pdf</t>
  </si>
  <si>
    <t xml:space="preserve">https://arxiv.org/pdf/2207.09968.pdf</t>
  </si>
  <si>
    <t xml:space="preserve">https://arxiv.org/pdf/1803.10701.pdf</t>
  </si>
  <si>
    <t xml:space="preserve">https://arxiv.org/pdf/2110.13822.pdf</t>
  </si>
  <si>
    <t xml:space="preserve">https://arxiv.org/pdf/2207.10111.pdf</t>
  </si>
  <si>
    <t xml:space="preserve">https://arxiv.org/pdf/2207.10410.pdf</t>
  </si>
  <si>
    <t xml:space="preserve">https://arxiv.org/pdf/2207.10417.pdf</t>
  </si>
  <si>
    <t xml:space="preserve">https://arxiv.org/pdf/2207.10474.pdf</t>
  </si>
  <si>
    <t xml:space="preserve">https://arxiv.org/pdf/2207.10515.pdf</t>
  </si>
  <si>
    <t xml:space="preserve">emails sent by Livia on 22Aug</t>
  </si>
  <si>
    <t xml:space="preserve">07-25</t>
  </si>
  <si>
    <t xml:space="preserve">https://arxiv.org/pdf/2111.03675.pdf#page=12&amp;search=ligo%20virgo</t>
  </si>
  <si>
    <t xml:space="preserve">https://arxiv.org/pdf/2202.04249.pdf#page=6&amp;search=ligo%20virgo</t>
  </si>
  <si>
    <t xml:space="preserve">07-26</t>
  </si>
  <si>
    <t xml:space="preserve">https://arxiv.org/pdf/2207.11583.pdf#page=1&amp;search=ligo%20virgo</t>
  </si>
  <si>
    <t xml:space="preserve">templates are being used in the LIGO matched ﬁltering pipeline</t>
  </si>
  <si>
    <t xml:space="preserve">Generic reference to "LIGO matched filtering pipeline" in quoting GWTC2 results, while these pipelines have been developed from contributions of both LIGO and Virgo people</t>
  </si>
  <si>
    <t xml:space="preserve">07-27</t>
  </si>
  <si>
    <t xml:space="preserve">https://arxiv.org/pdf/2207.12540.pdf#page=3&amp;search=ligo%20virgo</t>
  </si>
  <si>
    <t xml:space="preserve">https://arxiv.org/pdf/2207.13009.pdf#page=1&amp;search=ligo%20virgo</t>
  </si>
  <si>
    <t xml:space="preserve">https://arxiv.org/pdf/2207.13063.pdf#page=5&amp;search=ligo%20virgo</t>
  </si>
  <si>
    <t xml:space="preserve">07-28</t>
  </si>
  <si>
    <t xml:space="preserve">https://arxiv.org/pdf/2207.13106.pdf#page=9&amp;search=ligo%20virgo</t>
  </si>
  <si>
    <t xml:space="preserve">https://arxiv.org/pdf/2207.13133.pdf#page=17&amp;search=ligo%20virgo</t>
  </si>
  <si>
    <t xml:space="preserve">This is similar to recent “indirect” limits based on BBN and the CMB and quoted by LIGO </t>
  </si>
  <si>
    <t xml:space="preserve">results on GW stochastic background during O1, obtained using only LIGO data (https://journals.aps.org/prl/pdf/10.1103/PhysRevLett.118.121101), so it should be ok to quote only LIGO here</t>
  </si>
  <si>
    <t xml:space="preserve">https://arxiv.org/pdf/2207.13369.pdf#page=1&amp;search=ligo%20virgo</t>
  </si>
  <si>
    <t xml:space="preserve">https://arxiv.org/pdf/2207.13466.pdf#page=2&amp;search=ligo%20virgo</t>
  </si>
  <si>
    <t xml:space="preserve">https://arxiv.org/pdf/2207.13489.pdf#page=13&amp;search=ligo%20virgo</t>
  </si>
  <si>
    <t xml:space="preserve">Among these candidates PBHs [220] within the mass range 10 − 100M⊙ are currently been paid much attention, partially due to the binary black holes detected by LIGO which fall mostly within this range of masses</t>
  </si>
  <si>
    <t xml:space="preserve">Here they are not quoting any specific paper for saying so (which of course, it's almost correct to say that thing also considering only LIGO detections), but in other places they are referring to GWTC3 (in that cases, correctly quoting LVK collaboration), so if this statement refers e.g. to the "general detections made up to now" Virgo should be quoted</t>
  </si>
  <si>
    <t xml:space="preserve">https://arxiv.org/pdf/2207.13531.pdf#page=6&amp;search=ligo%20virgo</t>
  </si>
  <si>
    <t xml:space="preserve">https://arxiv.org/pdf/2207.13689.pdf#page=2&amp;search=ligo%20virgo</t>
  </si>
  <si>
    <t xml:space="preserve">tension with LIGO measurments ... ,  coming from LIGO measurments ... , LIGO detections ... , by the detection of gravitational waves by LIGO ...</t>
  </si>
  <si>
    <t xml:space="preserve">Explicitly quoting O3 results, Virgo has been mentioned only once in the introduction</t>
  </si>
  <si>
    <t xml:space="preserve">07-29</t>
  </si>
  <si>
    <t xml:space="preserve">https://arxiv.org/pdf/2202.10474.pdf#page=3&amp;search=ligo%20virgo</t>
  </si>
  <si>
    <t xml:space="preserve">https://arxiv.org/pdf/2207.13761.pdf#page=1&amp;search=ligo%20virgo</t>
  </si>
  <si>
    <t xml:space="preserve">Specific study on LIGO and CE</t>
  </si>
  <si>
    <t xml:space="preserve">https://arxiv.org/pdf/2207.13993.pdf#page=9&amp;search=ligo%20virgo</t>
  </si>
  <si>
    <t xml:space="preserve">Scientists working at LIGO detecting gravitational waves (work which was awarded the 2017 Nobel Prize) had gen- uine concerns (which they ultimately decided were un- founded) at the time that their first detection could be the work of a hoaxer</t>
  </si>
  <si>
    <t xml:space="preserve">The paper is referring to the first detection (so, LIGO only), but more in detail it's referring to the people working on the analysis, so maybe Virgo should be quoted as well</t>
  </si>
  <si>
    <t xml:space="preserve">emails sent by PFC</t>
  </si>
  <si>
    <t xml:space="preserve">WEEK ANALYZED BY PFC</t>
  </si>
  <si>
    <t xml:space="preserve">https://arxiv.org/pdf/2201.01526</t>
  </si>
  <si>
    <t xml:space="preserve">https://arxiv.org/pdf/2207.13761.pdf</t>
  </si>
  <si>
    <t xml:space="preserve">https://arxiv.org/pdf/2207.14346.pdf</t>
  </si>
  <si>
    <t xml:space="preserve">https://arxiv.org/pdf/2207.14522.pdf</t>
  </si>
  <si>
    <t xml:space="preserve">https://arxiv.org/pdf/2207.14645.pdf</t>
  </si>
  <si>
    <t xml:space="preserve">https://arxiv.org/pdf/2207.14765.pdf</t>
  </si>
  <si>
    <t xml:space="preserve">https://arxiv.org/pdf/1909.11627.pdf</t>
  </si>
  <si>
    <t xml:space="preserve">https://arxiv.org/pdf/2208.00129.pdf</t>
  </si>
  <si>
    <t xml:space="preserve">https://arxiv.org/pdf/2208.00321.pdf</t>
  </si>
  <si>
    <t xml:space="preserve">https://arxiv.org/pdf/2208.00696.pdf</t>
  </si>
  <si>
    <t xml:space="preserve">https://arxiv.org/pdf/2208.00798.pdf</t>
  </si>
  <si>
    <t xml:space="preserve">https://arxiv.org/pdf/2205.08549.pdf</t>
  </si>
  <si>
    <t xml:space="preserve">https://arxiv.org/pdf/2208.01330.pdf</t>
  </si>
  <si>
    <t xml:space="preserve">https://arxiv.org/pdf/2208.01543.pdf</t>
  </si>
  <si>
    <t xml:space="preserve">https://arxiv.org/pdf/2208.01621.pdf</t>
  </si>
  <si>
    <t xml:space="preserve">https://arxiv.org/pdf/2101.07779.pdf</t>
  </si>
  <si>
    <t xml:space="preserve">https://arxiv.org/pdf/2208.01668.pdf</t>
  </si>
  <si>
    <t xml:space="preserve">https://arxiv.org/pdf/2208.01677.pdf</t>
  </si>
  <si>
    <t xml:space="preserve">https://arxiv.org/pdf/2208.01766.pdf</t>
  </si>
  <si>
    <t xml:space="preserve">https://arxiv.org/pdf/2208.02407.pdf</t>
  </si>
  <si>
    <t xml:space="preserve">https://arxiv.org/pdf/2208.02545.pdf</t>
  </si>
  <si>
    <t xml:space="preserve">https://arxiv.org/pdf/2208.02800.pdf</t>
  </si>
  <si>
    <t xml:space="preserve">https://arxiv.org/pdf/2208.02805.pdf</t>
  </si>
  <si>
    <t xml:space="preserve">emails sent by Livia on Aug 22</t>
  </si>
  <si>
    <t xml:space="preserve">pag.2:"Two recent all-sky binary searches deployed BinarySkyHough on data from Advanced LIGO’s O2 and O3 observing runs [17, 18]..."</t>
  </si>
  <si>
    <t xml:space="preserve">they refers only to LIGO data...just to point out the problem, don't think needs to count (also the cited works are refering only to LIGO O2 and O3 data)</t>
  </si>
  <si>
    <t xml:space="preserve">https://arxiv.org/pdf/2208.02927.pdf</t>
  </si>
  <si>
    <t xml:space="preserve">https://arxiv.org/pdf/2208.02965.pdf</t>
  </si>
  <si>
    <t xml:space="preserve">https://arxiv.org/pdf/2208.03045.pdf</t>
  </si>
  <si>
    <t xml:space="preserve">abstact:"...presence of large amplitude gravitational waves, e.g. those detected by LIGO..." ; pag.1:"...which is coincidentally close to the momentum scale of LIGO gravitational waves [2]..."</t>
  </si>
  <si>
    <t xml:space="preserve">don't know which sentence it the best to underline: they refers ONLY to LIGO gw signals, LIGO-scale gravitational waves, LIGO observations... what do you think? I also read the cited papers and it actually looks like they refers to ONLY LIGO data</t>
  </si>
  <si>
    <t xml:space="preserve">pag.10:"This can be compared with the publicly available LIGO sky posterior for GW150914 obtained using the samples from [48]."</t>
  </si>
  <si>
    <t xml:space="preserve">they cited Virgo only in the bibliography, but in these case I have some doubts: they refers to the data of the skymap of LIGO but in the cited paper there is also Virgo...</t>
  </si>
  <si>
    <t xml:space="preserve">this was a problem in a cited link to LIGO webpage</t>
  </si>
  <si>
    <t xml:space="preserve">https://arxiv.org/pdf/2208.03372.pdf</t>
  </si>
  <si>
    <t xml:space="preserve">maybe we could add to the code the fact that if it detects "like LIGO" is NOT an error</t>
  </si>
  <si>
    <t xml:space="preserve">https://arxiv.org/pdf/2208.03405.pdf</t>
  </si>
  <si>
    <t xml:space="preserve">also we could get rid of the "ACKNOWLEDGEMENTS" part from the ones to be checked by the code</t>
  </si>
  <si>
    <t xml:space="preserve">https://arxiv.org/pdf/2208.03458.pdf</t>
  </si>
  <si>
    <t xml:space="preserve">https://arxiv.org/pdf/2208.03623.pdf</t>
  </si>
  <si>
    <t xml:space="preserve">pag.4:"The target dataset is the Gravity Spy dataset of LIGO O1 [20] [21]..." ; pag.7:"We applied the unsupervised classification to the Gravity Spy dataset of LIGO O1 as a first step."</t>
  </si>
  <si>
    <t xml:space="preserve">LIGO O1 is correct, right?</t>
  </si>
  <si>
    <t xml:space="preserve">https://arxiv.org/pdf/2208.03731.pdf</t>
  </si>
  <si>
    <t xml:space="preserve">https://arxiv.org/pdf/2208.03932.pdf</t>
  </si>
  <si>
    <t xml:space="preserve">they used only LIGO data, mentioning that is from LIGO-Virgo third observing run</t>
  </si>
  <si>
    <t xml:space="preserve">https://arxiv.org/pdf/2208.04267.pdf</t>
  </si>
  <si>
    <t xml:space="preserve">they used only LIGO sensitivity</t>
  </si>
  <si>
    <t xml:space="preserve">https://arxiv.org/pdf/2208.04285.pdf</t>
  </si>
  <si>
    <t xml:space="preserve">pag.3:"...the genesis and detection of gravitational waves i.e. towards LIGO." ; " Would we have LIGO with its Nobel Prizes if not for Kip?"</t>
  </si>
  <si>
    <t xml:space="preserve">it's a red but this is not a scientific paper, so I don't know if you want to send something</t>
  </si>
  <si>
    <t xml:space="preserve">https://arxiv.org/pdf/2208.04294.pdf</t>
  </si>
  <si>
    <t xml:space="preserve">pag.1:"When advanced LIGO reaches its fifth observing campaign..."</t>
  </si>
  <si>
    <t xml:space="preserve">it will be not only a LIGO O5</t>
  </si>
  <si>
    <t xml:space="preserve">https://arxiv.org/pdf/2208.04295.pdf</t>
  </si>
  <si>
    <t xml:space="preserve">https://arxiv.org/pdf/2206.13128.pdf</t>
  </si>
  <si>
    <t xml:space="preserve">"advanced LIGO" it could be added as exceptions</t>
  </si>
  <si>
    <t xml:space="preserve">https://arxiv.org/pdf/2106.02672.pdf</t>
  </si>
  <si>
    <t xml:space="preserve">pag.36:"LIGO gave us a source of the r-process elements, and black hole binaries with unexpected masses."</t>
  </si>
  <si>
    <t xml:space="preserve">SAME OF LINE 21 ON THIS PAGE (the day before was already detected)</t>
  </si>
  <si>
    <t xml:space="preserve">https://arxiv.org/pdf/2208.04965.pdf</t>
  </si>
  <si>
    <t xml:space="preserve">they used just LIGO sensitivity data</t>
  </si>
  <si>
    <t xml:space="preserve">https://arxiv.org/pdf/2208.04990.pdf</t>
  </si>
  <si>
    <t xml:space="preserve">they just say that they are members of the LIGO collaboration in the summary</t>
  </si>
  <si>
    <t xml:space="preserve">https://arxiv.org/pdf/2208.05018.pdf</t>
  </si>
  <si>
    <t xml:space="preserve">pag.21:"The LIGO detection of gravitational waves from the merging of black holes with masses ∼ 66 and 85𝑀_x005F_x000c_ (the event GW190521 reported by Abbott, Abbott, Abraham, et al. 2020)"</t>
  </si>
  <si>
    <t xml:space="preserve">https://arxiv.org/pdf/2104.06978.pdf</t>
  </si>
  <si>
    <t xml:space="preserve">advanced LIGO</t>
  </si>
  <si>
    <t xml:space="preserve">SAME PAPER LINE 16 ON THIS PAGE</t>
  </si>
  <si>
    <t xml:space="preserve">https://arxiv.org/pdf/2208.05957.pdf</t>
  </si>
  <si>
    <t xml:space="preserve">abstract:"from the early Universe can directly contribute to the gravitational wave (GW) events observed by LIGO" ; pag.4:"Stellar-mass PBHs contributing to the DM abundance have been intimately linked with the detected GW events by LIGO."</t>
  </si>
  <si>
    <t xml:space="preserve">TO BE CHECKED, it's a only LIGO detection?</t>
  </si>
  <si>
    <t xml:space="preserve">https://arxiv.org/pdf/2208.05959.pdf</t>
  </si>
  <si>
    <t xml:space="preserve">pag.5:"...for 3G detectors, consistent with current LIGO detections [68]." ;  the uncertainty on the LIGO inferred local Universe BNS merger rate...the LIGO inferred limits of all BNS mergers</t>
  </si>
  <si>
    <t xml:space="preserve">emails sent by Livia on Aug26</t>
  </si>
  <si>
    <t xml:space="preserve">08-15</t>
  </si>
  <si>
    <t xml:space="preserve">https://arxiv.org/pdf/2208.06235.pdf</t>
  </si>
  <si>
    <t xml:space="preserve">pag.4:"the density of the characteristic frequencies within the LIGO frequency band is considerably larger compared to that of uniform quantization."</t>
  </si>
  <si>
    <t xml:space="preserve">in all the paper is written "LIGO frequencies band" (the issue is an example of other 4 sentences in the paper). Is it correcto to cite only LIGO frequency band? </t>
  </si>
  <si>
    <t xml:space="preserve">https://arxiv.org/pdf/2208.06246.pdf</t>
  </si>
  <si>
    <t xml:space="preserve">pag.1:"The Laser-Interferometer Gravitational Wave-Observatory (LIGO) detects the emission of gravitational waves from BHs merger [1]."</t>
  </si>
  <si>
    <t xml:space="preserve">https://arxiv.org/pdf/2208.06274.pdf</t>
  </si>
  <si>
    <t xml:space="preserve">pag.8:"... is about the detection horizon of gravitational waves from a neutron star merger for the advanced LIGO in the O4 observational run (Abbott et al. 2020)" ; pag.13:"upcoming observational runs of LIGO/Vigo"</t>
  </si>
  <si>
    <t xml:space="preserve">just to put the examples of what is possible to include in the code: exception for "LIGO/Virgo" and for "advanced LIGO"</t>
  </si>
  <si>
    <t xml:space="preserve">08-16</t>
  </si>
  <si>
    <t xml:space="preserve">https://arxiv.org/pdf/2008.05825.pdf</t>
  </si>
  <si>
    <t xml:space="preserve">pag.2:"gravitationalwave observatories like LIGO [9] in the context of multi-messenger astronomy"</t>
  </si>
  <si>
    <t xml:space="preserve">don't know if we would use this as an issue, playing the card "like LIGO" is a way to avoid the issue to not cite also Virgo?</t>
  </si>
  <si>
    <t xml:space="preserve">https://arxiv.org/pdf/2109.07603.pdf</t>
  </si>
  <si>
    <t xml:space="preserve">pag.2:"So far, the scientific collaboration LIGO has been successful in detecting binary black hole and binary neutron star mergers" ; pag.16:"A discovery such as this would be highly complimentary to LIGO, as not only would it be in a gravitational frequency regime that the LIGO experiment cannot probe, but it would also be the product of different types of astrophysical sources in the universe." ; pag.17:"...orbit would begin to evolve notably over the observation time scale (a process called “frequency chirping”), and unlike the LIGO experiment, PTAs would not be sensitive..."</t>
  </si>
  <si>
    <t xml:space="preserve">ONLY LIGO</t>
  </si>
  <si>
    <t xml:space="preserve">https://arxiv.org/pdf/2112.00241.pdf</t>
  </si>
  <si>
    <t xml:space="preserve">pag.1:"LIGO has detected 50 mergers where at least one of the objects is a black hole, but only one of them, the binary neutron star system GW170817"</t>
  </si>
  <si>
    <t xml:space="preserve">also the next sentence after the issue, I mean, they would be able to cite also Virgo with upgrades and so on</t>
  </si>
  <si>
    <t xml:space="preserve">https://arxiv.org/pdf/2208.06664.pdf</t>
  </si>
  <si>
    <t xml:space="preserve">08-17</t>
  </si>
  <si>
    <t xml:space="preserve">pag.3:" provide a better fit to the signal for an A+ LIGO detector"</t>
  </si>
  <si>
    <t xml:space="preserve">maybe to add to the code "A+ LIGO"</t>
  </si>
  <si>
    <t xml:space="preserve">https://arxiv.org/pdf/2208.07380.pdf</t>
  </si>
  <si>
    <t xml:space="preserve">pag.1:"While many exact nonlinear solutions are known [1, 2], LIGO observables—gravitational waves (GWs) from merging binary black holes (BHs)— must be predicted by numerical relativity (NR)."</t>
  </si>
  <si>
    <t xml:space="preserve">LIGO observables?</t>
  </si>
  <si>
    <t xml:space="preserve">https://arxiv.org/pdf/2208.07773.pdf</t>
  </si>
  <si>
    <t xml:space="preserve">pag.2:"...a unique laboratory for studying the potential progenitors of massive BH mergers detected by LIGO."</t>
  </si>
  <si>
    <t xml:space="preserve">08-18</t>
  </si>
  <si>
    <t xml:space="preserve">https://arxiv.org/pdf/2111.15608.pdf</t>
  </si>
  <si>
    <t xml:space="preserve">pag.11:"Indeed, on August 17, 2017, LIGO detected its first binary NS (BNS) merger, GW170817 (Abbott et al. 2016), at a surprisingly close distance of 40 Mpc." ; pag.12:" LIGO reported detections of the first NS-BH mergers in its O3 observing run"</t>
  </si>
  <si>
    <t xml:space="preserve">in the other part of the paper they cited correctly LIGO/Virgo/Kagra</t>
  </si>
  <si>
    <t xml:space="preserve">pag.2:" was announced by the Adv-LIGO team"</t>
  </si>
  <si>
    <t xml:space="preserve">maybe to be added in the code "Adv-LIGO"</t>
  </si>
  <si>
    <t xml:space="preserve">they used LIGO data</t>
  </si>
  <si>
    <t xml:space="preserve">https://arxiv.org/pdf/2208.07881.pdf</t>
  </si>
  <si>
    <t xml:space="preserve">maybe to add to the code "LIGO Scientific Collaboration", I found this issue for other papers before, it appears when the citation in the paper is not with numbers but with the authors</t>
  </si>
  <si>
    <t xml:space="preserve">https://arxiv.org/pdf/2208.07980.pdf</t>
  </si>
  <si>
    <t xml:space="preserve">pag.8:"The event rate for LIGO is much smaller, but not prohibitively so" ; pag.12:"In 2015, the first direct detection of gravitational waves was achieved by the Laser Interferometer Gravitational-Wave Observatory (LIGO) [1]." ; </t>
  </si>
  <si>
    <t xml:space="preserve">after these issues they used LIGO data</t>
  </si>
  <si>
    <t xml:space="preserve">08-19</t>
  </si>
  <si>
    <t xml:space="preserve">https://arxiv.org/pdf/2111.13639.pdf</t>
  </si>
  <si>
    <t xml:space="preserve">pag.4:"...which is one of the major frameworks for constructing gravitational waveform templates used in LIGO [32]."</t>
  </si>
  <si>
    <t xml:space="preserve">SAME PAPER IN LINE 10</t>
  </si>
  <si>
    <t xml:space="preserve">https://arxiv.org/pdf/2208.08459.pdf</t>
  </si>
  <si>
    <t xml:space="preserve">pag.3:"The detections of gravitational wave signals with the LIGO interferometer have started the era of precision strong field gravity [1]"</t>
  </si>
  <si>
    <t xml:space="preserve">https://arxiv.org/pdf/2208.08557.pdf</t>
  </si>
  <si>
    <t xml:space="preserve">abstract:" LIGO detection of black hole binar mergers containing one or both black holes with masses in this mass gap thus challenges" ; pag.3:"Intriguingly, some of the merger events observed by LIGO in 2019 [10] have indicated the existence of black holes... " ;  pag.6:"Since the black holes observed by LIGO have z &lt; 2, we will require..." ; pag.13:"Observations made by LIGO of merging binary black holes with masses within the BHMG are in direct conflict with our understanding of standard model stars." pag.14:"allowing time for these black holes to merge and be detectable by LIGO" ; pag.14:"...done to associate the black holes in the mass gap found by LIGO to black holes formed by dark atoms." ; pag.14:" Current and future observations from LIGO can then be used to place limits on the abundance of black holes formed through this mechanism and consequently on the dark atom parameter space"</t>
  </si>
  <si>
    <t xml:space="preserve">https://arxiv.org/pdf/2208.08582.pdf</t>
  </si>
  <si>
    <t xml:space="preserve">pag.12:", if the gravitational waves are detected for instruments as the Laser Interferometric Gravitational Wave Observatory (LIGO)"</t>
  </si>
  <si>
    <t xml:space="preserve">the same issue in paper in line 6</t>
  </si>
  <si>
    <t xml:space="preserve">https://arxiv.org/pdf/2208.08808.pdf</t>
  </si>
  <si>
    <t xml:space="preserve">LIGO A+</t>
  </si>
  <si>
    <t xml:space="preserve">08-22</t>
  </si>
  <si>
    <t xml:space="preserve">https://arxiv.org/pdf/2203.01270.pdf</t>
  </si>
  <si>
    <t xml:space="preserve">https://arxiv.org/pdf/2204.09061.pdf</t>
  </si>
  <si>
    <t xml:space="preserve">The detections of gravitational wave signals with the LIGO interferometer have started the era of precision strong field gravity</t>
  </si>
  <si>
    <t xml:space="preserve">https://arxiv.org/pdf/2208.09010.pdf</t>
  </si>
  <si>
    <t xml:space="preserve">the source was coincidentally situated within the LIGO BNS merger region</t>
  </si>
  <si>
    <t xml:space="preserve">08-23</t>
  </si>
  <si>
    <t xml:space="preserve">https://arxiv.org/pdf/2012.02786.pdf</t>
  </si>
  <si>
    <t xml:space="preserve">https://arxiv.org/pdf/2012.15001.pdf</t>
  </si>
  <si>
    <t xml:space="preserve">The direct evidence of the gravitational waves was presented by Advanced LIGO [2–6]....</t>
  </si>
  <si>
    <t xml:space="preserve">the title: 'The irreducible mass and the horizon area of LIGO’s black holes'...some LIGO events...given the entirety of the LIGO data collected so far..</t>
  </si>
  <si>
    <t xml:space="preserve">to enhance the sensitivity of gravitational wave detectors [20–23], such as the LIGO [24]</t>
  </si>
  <si>
    <t xml:space="preserve">SQZ papers of Virgo ignored</t>
  </si>
  <si>
    <t xml:space="preserve">https://arxiv.org/pdf/2208.09532.pdf</t>
  </si>
  <si>
    <t xml:space="preserve">the LIGO GCN notice..</t>
  </si>
  <si>
    <t xml:space="preserve">https://arxiv.org/pdf/2208.09739.pdf</t>
  </si>
  <si>
    <t xml:space="preserve">https://arxiv.org/pdf/2208.09949.pdf</t>
  </si>
  <si>
    <t xml:space="preserve">the bounds from Big-Bang Nucleosynthesis (BBN) and LIGO [63, 64] ...the LIGO[f ∼25Hz] has the potential ... the constraint on the SGWB by the LIGO..parameter space from BBN (light green) and LIGO (blue)..We take into account the LIGO constraint..BBN and LIGO bounds [several times]...future LIGO runs...  Although the LIGO and BBN severely constrain...</t>
  </si>
  <si>
    <t xml:space="preserve">08-24</t>
  </si>
  <si>
    <t xml:space="preserve">the merger rate of PBHs in light of the sensitivity of LIGO (labeled ’LIGO’) [63] (updated constraints from the O3 observational run can be found in Ref. [64])</t>
  </si>
  <si>
    <t xml:space="preserve">08-25</t>
  </si>
  <si>
    <t xml:space="preserve">same paper as on Aug-23 (paper #10)</t>
  </si>
  <si>
    <t xml:space="preserve">only issues with the format of the citations </t>
  </si>
  <si>
    <t xml:space="preserve">08-26</t>
  </si>
  <si>
    <t xml:space="preserve">in current and future GW detectors and recently searched by LIGO [112–114].</t>
  </si>
  <si>
    <t xml:space="preserve">https://arxiv.org/pdf/2208.11871.pdf</t>
  </si>
  <si>
    <t xml:space="preserve">the vast majority of BHs observed in LIGO’s horizon</t>
  </si>
  <si>
    <t xml:space="preserve">https://arxiv.org/pdf/2208.11894.pdf</t>
  </si>
  <si>
    <t xml:space="preserve">emails sent by Livia on Sept 14</t>
  </si>
  <si>
    <t xml:space="preserve">08-29</t>
  </si>
  <si>
    <t xml:space="preserve">https://arxiv.org/pdf/2104.00544.pdf</t>
  </si>
  <si>
    <t xml:space="preserve">p.2:" Motivated by the LIGO detection of the compact binary coalescence (GW190425)"</t>
  </si>
  <si>
    <t xml:space="preserve">https://arxiv.org/pdf/2107.14239.pdf</t>
  </si>
  <si>
    <t xml:space="preserve">p.2: " the advanced Laser Interferometer Gravitational-wave Observatory (LIGO, Aasi et al. 2015) detected the first chirp of gravitational waves from a binary BH merger"</t>
  </si>
  <si>
    <t xml:space="preserve">p.16:" predictions of GW [...] in current and future GW detectors and recently searched by LIGO"</t>
  </si>
  <si>
    <t xml:space="preserve">https://arxiv.org/pdf/2208.12338.pdf</t>
  </si>
  <si>
    <t xml:space="preserve">https://arxiv.org/pdf/2208.12713.pdf</t>
  </si>
  <si>
    <t xml:space="preserve">p.1: "the recent observational developments (LIGO, the Event Horizon Telescope or, in the near future, the LISA project) "; p.24: "direct observation of gravitational waves emanating from astrophysical sources by LIGO"</t>
  </si>
  <si>
    <t xml:space="preserve">Not spotted in the automatic e-mail</t>
  </si>
  <si>
    <t xml:space="preserve">08-30</t>
  </si>
  <si>
    <t xml:space="preserve">https://arxiv.org/pdf/2110.10469.pdf</t>
  </si>
  <si>
    <t xml:space="preserve">References to LIGO Voyager... we have to publish Virgo_nEXT sensitivity curves!</t>
  </si>
  <si>
    <t xml:space="preserve">https://arxiv.org/pdf/2208.12849.pdf</t>
  </si>
  <si>
    <t xml:space="preserve">https://arxiv.org/pdf/2208.12872.pdf</t>
  </si>
  <si>
    <t xml:space="preserve">https://arxiv.org/pdf/2208.12979.pdf</t>
  </si>
  <si>
    <t xml:space="preserve">p.1:"their existence is strongly supported from the recent astrophysical observations reported by the Event Horizon Telescope (EHT) and LIGO"</t>
  </si>
  <si>
    <t xml:space="preserve">"their" &lt;-&gt; black holes</t>
  </si>
  <si>
    <t xml:space="preserve">https://arxiv.org/pdf/2208.13351.pdf</t>
  </si>
  <si>
    <t xml:space="preserve">08-31</t>
  </si>
  <si>
    <t xml:space="preserve">https://arxiv.org/pdf/2111.03079.pdf</t>
  </si>
  <si>
    <t xml:space="preserve">https://arxiv.org/pdf/2208.13814.pdf</t>
  </si>
  <si>
    <t xml:space="preserve">p.15:"the LIGO constraints have a neutron core with density matches ρsat"</t>
  </si>
  <si>
    <t xml:space="preserve">Not clear what they mean, but they quote the 2020 paper about GW190814</t>
  </si>
  <si>
    <t xml:space="preserve">https://arxiv.org/pdf/2208.13844.pdf</t>
  </si>
  <si>
    <t xml:space="preserve">https://arxiv.org/pdf/2208.14156.pdf</t>
  </si>
  <si>
    <t xml:space="preserve">https://arxiv.org/pdf/2208.14460.pdf</t>
  </si>
  <si>
    <t xml:space="preserve">https://arxiv.org/pdf/2110.11731.pdf</t>
  </si>
  <si>
    <t xml:space="preserve">https://arxiv.org/pdf/2110.14657.pdf</t>
  </si>
  <si>
    <t xml:space="preserve">https://arxiv.org/pdf/2209.00284.pdf</t>
  </si>
  <si>
    <t xml:space="preserve">https://arxiv.org/pdf/2209.00611.pdf</t>
  </si>
  <si>
    <t xml:space="preserve">p.1: "the collision of two black holes, which shook the optical systems of the LIGO experiment [1] can be considered the trigger of a new era"</t>
  </si>
  <si>
    <t xml:space="preserve">https://arxiv.org/pdf/2209.00640.pdf</t>
  </si>
  <si>
    <t xml:space="preserve">mails sent by LIvia on 12.10.22</t>
  </si>
  <si>
    <t xml:space="preserve">https://arxiv.org/pdf/2207.01100.pdf</t>
  </si>
  <si>
    <t xml:space="preserve">pag.1:"Ever since the landmark event GW150914 observed by Adv-LIGO [1, 2], the new window to the Universe had been opened by GW detections."</t>
  </si>
  <si>
    <t xml:space="preserve">then they cited LIGO-Virgo</t>
  </si>
  <si>
    <t xml:space="preserve">https://arxiv.org/pdf/2208.00819.pdf</t>
  </si>
  <si>
    <t xml:space="preserve">the issue was a link, maybe it could be added to the code to not search for links</t>
  </si>
  <si>
    <t xml:space="preserve">https://arxiv.org/pdf/2209.00795.pdf</t>
  </si>
  <si>
    <t xml:space="preserve">pag.1:"Gravitational waves (GWs), which were first detected by LIGO in 2015 [1], open a new way of studying the fundamental physics"</t>
  </si>
  <si>
    <t xml:space="preserve">then they cited always LIGO-Virgo, don't know if we want to close an eye on this</t>
  </si>
  <si>
    <t xml:space="preserve">https://arxiv.org/pdf/2209.00874.pdf</t>
  </si>
  <si>
    <t xml:space="preserve">09-06 + 09-07</t>
  </si>
  <si>
    <t xml:space="preserve">https://arxiv.org/pdf/2107.02946.pdf</t>
  </si>
  <si>
    <t xml:space="preserve">they used only LIGO sensitivity and frequency range</t>
  </si>
  <si>
    <t xml:space="preserve">https://arxiv.org/pdf/2111.14355.pdf</t>
  </si>
  <si>
    <t xml:space="preserve">refering only to LIGO stuff</t>
  </si>
  <si>
    <t xml:space="preserve">https://arxiv.org/pdf/2202.05164.pdf</t>
  </si>
  <si>
    <t xml:space="preserve">https://arxiv.org/pdf/2202.08661.pdf</t>
  </si>
  <si>
    <t xml:space="preserve">pag.1:"It has been verified by observing the gravitational waves by LIGO in the recent past [1]"</t>
  </si>
  <si>
    <t xml:space="preserve">https://arxiv.org/pdf/2209.01359.pdf</t>
  </si>
  <si>
    <t xml:space="preserve">pag.1:"The era of gravitational-wave (GW) astronomy has begun with the detection of the first GW signal GW150914 from the merger of binary black holes (BBHs) by the Advanced LIGO interferometers Abbott et al. (2016). "</t>
  </si>
  <si>
    <t xml:space="preserve">https://arxiv.org/pdf/2209.01840.pdf</t>
  </si>
  <si>
    <t xml:space="preserve">https://arxiv.org/pdf/2209.02272.pdf</t>
  </si>
  <si>
    <t xml:space="preserve">pag.1:"As the black hole merger detected in the Laser Interferometer Gravitational-Wave Observatory (LIGO) event in 2015 was unexpectedly massive [1], it rejuvenated the idea of primordial black holes (PBHs) [2–4]."</t>
  </si>
  <si>
    <t xml:space="preserve">https://arxiv.org/pdf/2209.02673.pdf</t>
  </si>
  <si>
    <t xml:space="preserve">pag.1:"The direct detection of gravitational wave (GW) in 2015 by the Laser Interferometer GravitationalWave Observatory (LIGO) opened up a new era of GW research and provided researchers with neverbefore-seen data that allows insights into the cosmic events  hat produce such signals [1]"</t>
  </si>
  <si>
    <t xml:space="preserve">used only LIGO data</t>
  </si>
  <si>
    <t xml:space="preserve">pag.1:"The first attempt to investigate the anisotropies of the SGWB was made by Ref. [21] in the case of ground-based interferometers (i.e., LIGO), which has been also considered for space-based interferometers [22], and pulsar timing arrays [23, 24]."</t>
  </si>
  <si>
    <t xml:space="preserve">they used "i.e. LIGO", I don't know if it's a minimal issue or not</t>
  </si>
  <si>
    <t xml:space="preserve">https://arxiv.org/pdf/2209.02728.pdf</t>
  </si>
  <si>
    <t xml:space="preserve">pag.14:"Lastly, there has been recent interest in the hypothesis that dark matter is comprised of primordial black holes, originally suggested by Hawking 1971 and rejuvenated by the LIGO gravitational wave discoveries."</t>
  </si>
  <si>
    <t xml:space="preserve">https://arxiv.org/pdf/2209.02863.pdf</t>
  </si>
  <si>
    <t xml:space="preserve">lvk collaboration paper</t>
  </si>
  <si>
    <t xml:space="preserve">https://arxiv.org/pdf/2209.03004.pdf</t>
  </si>
  <si>
    <t xml:space="preserve">https://arxiv.org/pdf/2209.03135.pdf</t>
  </si>
  <si>
    <t xml:space="preserve">pag1:"It has been seven years since Advanced LIGO detected the first gravitational-wave (GW) event GW150914 [1] on September 14th, 2015. During these seven years, Advanced LIGO and Advanced Virgo have continuously moved towards their design sensitivities [2–5], and have performed three observation runs (O1, O2, and O3)."</t>
  </si>
  <si>
    <t xml:space="preserve">the first sentence of the paper is an issue but then they cited always Virgo correctly, maybe we could close an eye. I report here the two first sentences of the paper to have a look</t>
  </si>
  <si>
    <t xml:space="preserve">https://arxiv.org/pdf/2209.03536.pdf</t>
  </si>
  <si>
    <t xml:space="preserve">LIGO sensitivity and aLIGO features</t>
  </si>
  <si>
    <t xml:space="preserve">https://arxiv.org/pdf/2209.03585.pdf</t>
  </si>
  <si>
    <t xml:space="preserve">https://arxiv.org/pdf/2209.03790.pdf</t>
  </si>
  <si>
    <t xml:space="preserve">pag.8:"On September 14th, 2015, the first gravitational-wave signal from a coalescing binaryblack-hole was detected by the Laser Interferometer Gravitational-Wave Observatory (LIGO), and reported by the LIGO Scientific Collaboration (LSC) [3, 10, 2]." ; pag.11:"...such as proposed for events like GW190521 in the third LIGO observing run [83, 188, 51]."</t>
  </si>
  <si>
    <t xml:space="preserve">This is a PhD thesis, don't know if we want to report the issue or not</t>
  </si>
  <si>
    <t xml:space="preserve">P1: "... with GW squeezing recently bounded using LIGO observations...", P2: "Detectors like LIGO, a variant of the Michelson interferometer...", P3: "... the dynamics of a single-mode GW populated by a macroscopic mean number of gravitons, such as the ones detectable by LIGO."</t>
  </si>
  <si>
    <t xml:space="preserve">This paper is plenty of wrong sentences like these ones</t>
  </si>
  <si>
    <t xml:space="preserve">09-13</t>
  </si>
  <si>
    <t xml:space="preserve">P1: "... a gravitational-wave signal would likely still be undetectable with advanced LIGO at design sensitivity...", P2: "... current detector sensitivities make it unlikely that such a signal would be observable to relevant distances, with most emission models predicting a horizon distance of ∼ 1 - 2 Mpc for advanced LIGO at design sensitivity... "</t>
  </si>
  <si>
    <t xml:space="preserve">https://arxiv.org/pdf/2209.04060.pdf</t>
  </si>
  <si>
    <t xml:space="preserve">P1: "... next-to-leading order dynamics from gravitational-wave (GW) events detected by the Laser Interferometer GW Observatory (LIGO;... ", P2: "... crucial difference between LIGO and mHz binary sources... "</t>
  </si>
  <si>
    <t xml:space="preserve">https://arxiv.org/pdf/2209.04452.pdf</t>
  </si>
  <si>
    <t xml:space="preserve">They correctly mention Virgo once out of 28 mentions to LIGO. The paper is about a characterization method that they seem to apply only to LIGO. It can be write but I know that any characterization method can be apply to any LVK interferometer. It seems a LIGO paper, but it is strange they about to talk about other IFOs in LVK.</t>
  </si>
  <si>
    <t xml:space="preserve">https://arxiv.org/pdf/2209.04735.pdf</t>
  </si>
  <si>
    <t xml:space="preserve">https://arxiv.org/pdf/2209.04783.pdf</t>
  </si>
  <si>
    <t xml:space="preserve">P11: "These experiments roughly cover the scales from 10^{−20} m (the scale of the current LHC and LIGO experiments),..."</t>
  </si>
  <si>
    <t xml:space="preserve">It should say "the LVK experiments" or similar</t>
  </si>
  <si>
    <t xml:space="preserve">https://arxiv.org/pdf/2209.04970.pdf</t>
  </si>
  <si>
    <t xml:space="preserve">They refer to only LIGO in a couple of plots to show the sensitivy curve of a LIGO detector. Probably the plots are wrong because they tag the curve as LISA and they don't specify which LIGO instrument they plot.Regarding Virgo visibility, I think it is right.</t>
  </si>
  <si>
    <t xml:space="preserve">09-14</t>
  </si>
  <si>
    <t xml:space="preserve">https://arxiv.org/pdf/2203.08831.pdf</t>
  </si>
  <si>
    <t xml:space="preserve">https://arxiv.org/pdf/2209.05674.pdf</t>
  </si>
  <si>
    <t xml:space="preserve">P2: "There are various reasons why LIGO’s black hole distribution seemed curious", P1: "While the majority of LIGO’s events are within that range,...", P1: "Early LIGO events showed spin statistics different from what’s expected for astrophyscial black holes."</t>
  </si>
  <si>
    <t xml:space="preserve">https://arxiv.org/pdf/2209.05766.pdf</t>
  </si>
  <si>
    <t xml:space="preserve">https://arxiv.org/pdf/2209.05938.pdf</t>
  </si>
  <si>
    <t xml:space="preserve">P1: "The first convincing evidence to prove the existence of BHs in astronomical observations is the Laser-Interferometer Gravitational Wave-Observatory (LIGO) found that the gravitational wave emission from the coalescence of two BHs "</t>
  </si>
  <si>
    <t xml:space="preserve">They only refer to the observation of the first GW</t>
  </si>
  <si>
    <t xml:space="preserve">09-15</t>
  </si>
  <si>
    <t xml:space="preserve">https://arxiv.org/pdf/1910.01063.pdf</t>
  </si>
  <si>
    <t xml:space="preserve">P1: "Advanced LIGO have detected gravitational waves (GWs) from compact binary mergers.", P6: "It is useful and much easier to do follow-up observations and to identify the EM counterpart than the case of LIGO observation."</t>
  </si>
  <si>
    <t xml:space="preserve">https://arxiv.org/pdf/2206.13588.pdf</t>
  </si>
  <si>
    <t xml:space="preserve">P1: "The interpretation of the GW150914 signal in this theory also shows that LIGO’s findings do not violate the mass gap, contrary to usual claims.", P2: "One of the greatest discoveries of the past few years was the detection of gravitational waves by LIGO.", P3: "LIGO’s data has been interpreted using general relativity, ..."</t>
  </si>
  <si>
    <t xml:space="preserve">They only use the data of GW150914. That's why they only refer to LIGO.</t>
  </si>
  <si>
    <t xml:space="preserve">https://arxiv.org/pdf/2209.06459.pdf</t>
  </si>
  <si>
    <t xml:space="preserve">https://arxiv.org/pdf/2209.06531.pdf</t>
  </si>
  <si>
    <t xml:space="preserve">09-16</t>
  </si>
  <si>
    <t xml:space="preserve">https://arxiv.org/pdf/2109.14838.pdf</t>
  </si>
  <si>
    <t xml:space="preserve">https://arxiv.org/pdf/2209.06978.pdf</t>
  </si>
  <si>
    <t xml:space="preserve">https://arxiv.org/pdf/2209.07049.pdf</t>
  </si>
  <si>
    <t xml:space="preserve">emails sent by Livia on 12.10.22</t>
  </si>
  <si>
    <t xml:space="preserve">09-19</t>
  </si>
  <si>
    <t xml:space="preserve">https://arxiv.org/pdf/2209.06978.pdf#page=1&amp;search=ligo%20virgo</t>
  </si>
  <si>
    <t xml:space="preserve">https://arxiv.org/pdf/2209.07543.pdf#page=1&amp;search=ligo%20virgo</t>
  </si>
  <si>
    <t xml:space="preserve">09-20</t>
  </si>
  <si>
    <t xml:space="preserve">https://arxiv.org/pdf/2202.02181.pdf#page=6&amp;search=ligo%20virgo</t>
  </si>
  <si>
    <t xml:space="preserve">https://arxiv.org/pdf/2209.08215.pdf#page=19&amp;search=ligo%20virgo</t>
  </si>
  <si>
    <t xml:space="preserve">https://arxiv.org/pdf/2209.08265.pdf#page=2&amp;search=ligo%20virgo</t>
  </si>
  <si>
    <t xml:space="preserve">https://arxiv.org/pdf/2209.08540.pdf#page=8&amp;search=ligo%20virgo</t>
  </si>
  <si>
    <t xml:space="preserve">evolution that could help explain the large masses inferred from LIGO gravitational wave detections of black hole mergers [13].</t>
  </si>
  <si>
    <t xml:space="preserve">This should be anyway ok: the paper could cite the results of all the catalogs (and so, report the Virgo contribution as well), but it's referring to another paper including GW150914 only</t>
  </si>
  <si>
    <t xml:space="preserve">https://arxiv.org/pdf/2209.08585.pdf#page=7&amp;search=ligo%20virgo</t>
  </si>
  <si>
    <t xml:space="preserve">to explain the LIGO events.</t>
  </si>
  <si>
    <t xml:space="preserve">The sentence has no references so generally speaking the paper could be okay saying that the reference is only to the firsts events: but in the references the GWTC-1 TGR paper is reported, so I suppose he's referring at least to O2 events, then Virgo contribution should be reported </t>
  </si>
  <si>
    <t xml:space="preserve">https://arxiv.org/pdf/2209.08654.pdf#page=14&amp;search=ligo%20virgo</t>
  </si>
  <si>
    <t xml:space="preserve">during the LIGO Fourth Observing run (O4)</t>
  </si>
  <si>
    <t xml:space="preserve">This should be more an error of writing (or maybe I'm wrong, this is not an issue at all), because from the text the paper is clearly referring to LIGO only (and that's ok) but in citing the O4 run it should say "the LIGO-Virgo-KAGRA Fourth Observing Run)</t>
  </si>
  <si>
    <t xml:space="preserve">https://arxiv.org/pdf/2209.09071.pdf#page=6&amp;search=ligo%20virgo</t>
  </si>
  <si>
    <t xml:space="preserve">the LIGO Livingston O2 run</t>
  </si>
  <si>
    <t xml:space="preserve">Same as above, the paper is referring to LIGO Livingston data during O2 run, but in these terms maybe it's not correct</t>
  </si>
  <si>
    <t xml:space="preserve">09-21</t>
  </si>
  <si>
    <t xml:space="preserve">https://arxiv.org/pdf/2206.08234.pdf#page=2&amp;search=ligo%20virgo</t>
  </si>
  <si>
    <t xml:space="preserve">https://arxiv.org/pdf/2209.09252.pdf#page=7&amp;search=ligo%20virgo</t>
  </si>
  <si>
    <t xml:space="preserve">conﬁrmed BNS detections identiﬁed by the LIGO collaboration over an observing span of less than two years (Abbott et al. 2021) ; Table 1 falls short of the current LIGO detection rate.</t>
  </si>
  <si>
    <t xml:space="preserve">References to O3 quoting LIGO only</t>
  </si>
  <si>
    <t xml:space="preserve">https://arxiv.org/pdf/2209.09256.pdf#page=1&amp;search=ligo%20virgo</t>
  </si>
  <si>
    <t xml:space="preserve">with ≈ 0.1 − 10 detectable events expected during LIGO observing run O4 ; To estimate the expected number of detectable GW events in LIGO observing run O4 ; the number of detectable cocoon-powered GW events per year in the upcoming LIGO observing run O4 ; the latter case been the true rate, then such events were likely detectable in previous LIGO runs. ; The number of detectable cocoon-powered GW events in one year of LIGO observing run O4 ; detected during LIGO observing run O3 </t>
  </si>
  <si>
    <t xml:space="preserve">Clearly referring to O4 and O3 quoting LIGO only; also in other spots the paper is referring ambigously to LIGO only, e.g. " This raises the exciting possibility that existing LIGO data already contains cocoon-powered GW signals." : this could be ok in principle (referring to L1 and H1 data only) but I suppose it's very likely that the paper is referring to the whole LIGO-Virgo data, and so that Virgo should be quoted as well</t>
  </si>
  <si>
    <t xml:space="preserve">https://arxiv.org/pdf/2209.09272.pdf#page=1&amp;search=ligo%20virgo</t>
  </si>
  <si>
    <t xml:space="preserve">are the dominant gravitational wave sources for the Laser Interferometer Gravitational-wave Observatory (LIGO) (Abbott et al. 2016a,b; Chen et al. 2018; Han et al. 2020; Langer et al. 2020).</t>
  </si>
  <si>
    <t xml:space="preserve">Virgo could have been quoted as well, but I suppose this is not an issue</t>
  </si>
  <si>
    <t xml:space="preserve">https://arxiv.org/pdf/2209.09273.pdf#page=5&amp;search=ligo%20virgo</t>
  </si>
  <si>
    <t xml:space="preserve">09-22</t>
  </si>
  <si>
    <t xml:space="preserve">https://arxiv.org/pdf/2209.09907.pdf#page=1&amp;search=ligo%20virgo</t>
  </si>
  <si>
    <t xml:space="preserve">Diﬀerent constraints on fPBH were set by the comparison between the BH merger rates detected by LIGO and the ones predicted by PBH models</t>
  </si>
  <si>
    <t xml:space="preserve">The paper is quoting another paper (https://arxiv.org/pdf/1807.02084.pdf) referencing to GW170817, so Virgo should be reported</t>
  </si>
  <si>
    <t xml:space="preserve">https://arxiv.org/pdf/2209.09994.pdf#page=1&amp;search=ligo%20virgo</t>
  </si>
  <si>
    <t xml:space="preserve">https://arxiv.org/pdf/2209.10089.pdf#page=3&amp;search=ligo%20virgo</t>
  </si>
  <si>
    <t xml:space="preserve">09-23</t>
  </si>
  <si>
    <t xml:space="preserve">https://arxiv.org/pdf/2105.05960.pdf#page=6&amp;search=ligo%20virgo</t>
  </si>
  <si>
    <t xml:space="preserve">https://arxiv.org/pdf/2205.01696.pdf#page=2&amp;search=ligo%20virgo</t>
  </si>
  <si>
    <t xml:space="preserve">black hole merger events reported by LIGO [71–77]</t>
  </si>
  <si>
    <t xml:space="preserve">Quoting papers referring to Virgo data also, so Virgo contribution should be reported</t>
  </si>
  <si>
    <t xml:space="preserve">emails sent by Livia on 28 Oct,2022</t>
  </si>
  <si>
    <t xml:space="preserve">09-26</t>
  </si>
  <si>
    <t xml:space="preserve">https://arxiv.org/pdf/2110.15643.pdf</t>
  </si>
  <si>
    <t xml:space="preserve">pag.11(Glossary):"GW150914 The gravitational wave event which occurred 14/09/2015. The first GW event by LIGO [1]. 1, 12" ; pag.13:"So slightly in fact that the only reason we know about it is thanks to the effort of the Laser Interferometer Gravitational-Wave Observatory (LIGO), who measured this faint strain in their detectors. After careful testing and retesting, LIGO published their results on the 11th of February 2016 [1]."</t>
  </si>
  <si>
    <t xml:space="preserve">it's a master's thesis but still Virgo doesn't appear anywhere</t>
  </si>
  <si>
    <t xml:space="preserve">https://arxiv.org/pdf/2209.11288.pdf</t>
  </si>
  <si>
    <t xml:space="preserve">pag.3:"Also, it needs to be mentioned that the chirp signals from the LIGO events agrees to a great extent with the log-normal distribution."</t>
  </si>
  <si>
    <t xml:space="preserve">only LIGO events?</t>
  </si>
  <si>
    <t xml:space="preserve">https://arxiv.org/pdf/2209.11298.pdf</t>
  </si>
  <si>
    <t xml:space="preserve">https://arxiv.org/pdf/2209.11476.pdf</t>
  </si>
  <si>
    <t xml:space="preserve">https://arxiv.org/pdf/2209.11726.pdf</t>
  </si>
  <si>
    <t xml:space="preserve">refering to LIGO features, sensitivities and so on</t>
  </si>
  <si>
    <t xml:space="preserve">pag.3:" the bounds from Big-Bang Nucleosynthesis (BBN) and LIGO [63, 64]" ; pag.11:"Notice also that the predicted amplitude could be large at higher frequencies, and saturate the BBN bound on effective neutrino species [63] as well as the constraint on the SGWB by the LIGO [64]. "</t>
  </si>
  <si>
    <t xml:space="preserve">they are talking about "LIGO bounds" but in the paper that they cited is a paper from LIGO and Virgo collaboration</t>
  </si>
  <si>
    <t xml:space="preserve">https://arxiv.org/pdf/2209.11941.pdf</t>
  </si>
  <si>
    <t xml:space="preserve">https://arxiv.org/pdf/2209.12415.pdf</t>
  </si>
  <si>
    <t xml:space="preserve">pag.2:"Hence, PBHs are a good candidate in explaining the origin of the black holes that cannot be formed in standard astrophysical processes, for instance, the intermediate mass black holes as recently observed by LIGO [38, 39]." ; </t>
  </si>
  <si>
    <t xml:space="preserve">https://arxiv.org/pdf/2209.12418.pdf</t>
  </si>
  <si>
    <t xml:space="preserve">09-28</t>
  </si>
  <si>
    <t xml:space="preserve">https://arxiv.org/pdf/2109.07566.pdf</t>
  </si>
  <si>
    <t xml:space="preserve">advanced LIGO (maybe to add to the exceptions)</t>
  </si>
  <si>
    <t xml:space="preserve">citation as "LIGO Scientific Collaboration et al."</t>
  </si>
  <si>
    <t xml:space="preserve">"LIGO Algorith Library" (maybe to add to the exceptions)</t>
  </si>
  <si>
    <t xml:space="preserve">https://arxiv.org/pdf/2209.12911.pdf</t>
  </si>
  <si>
    <t xml:space="preserve">pag.1:" The past O1 to O3 runs of the Laser Interferometer Gravitational-wave Observatory (LIGO) [1–11] have revealed two unexpected characteristics of most of the detected binary black hole (BBH) mergers: the high masses (larger than 20 M_x005F_x000c_) and low effective spi"</t>
  </si>
  <si>
    <t xml:space="preserve">but they use always LIGO/Virgo, except for the first sentence </t>
  </si>
  <si>
    <t xml:space="preserve">https://arxiv.org/pdf/2209.13004.pdf</t>
  </si>
  <si>
    <t xml:space="preserve">09-29</t>
  </si>
  <si>
    <t xml:space="preserve">pag.3(footnote 5):"...spectrum from blue to red at some frequency, in order to ensure consistency with BBN and LIGO upper limits on the Stochastic Background of Gravitational Waves [73]."</t>
  </si>
  <si>
    <t xml:space="preserve">it's only a footnote but I read the cited paper and they refered to LIGO/Virgo upper limit, not only LIGO as in this paper</t>
  </si>
  <si>
    <t xml:space="preserve">https://arxiv.org/pdf/2209.13592.pdf</t>
  </si>
  <si>
    <t xml:space="preserve">09-30</t>
  </si>
  <si>
    <t xml:space="preserve">https://arxiv.org/pdf/2105.01671.pdf</t>
  </si>
  <si>
    <t xml:space="preserve">pag.2:"The PBH scenario is very attractive as it provides possible explanations for recent observations, such as some of the binary black hole merger events reported by LIGO [71–77]"</t>
  </si>
  <si>
    <t xml:space="preserve">https://arxiv.org/pdf/2209.14509.pdf</t>
  </si>
  <si>
    <t xml:space="preserve">pag.6:" This method has been previously applied to infer the population properties of binary black holes with LIGO events from GWTC (Abbott et al. 2021b,a). In this section we infer the distribution of delay time of SMBH mergers with mock data sets of LISA GW events via hierarchical Bayesian approach, following the similar way that the binary black hole population property is inferred with LIGO events."</t>
  </si>
  <si>
    <t xml:space="preserve">emails sent by Livia on 31 Oct</t>
  </si>
  <si>
    <t xml:space="preserve">https://arxiv.org/pdf/2209.15014.pdf</t>
  </si>
  <si>
    <t xml:space="preserve">p.2: "LIGO has had enormous success in detecting the gravitational waves from astrophysical inspiraling black holes" ..masses (as it is for nonrelativistic mergers such as those detected by LIGO), even when the initial total energy E is much larger. On the other hand, if the impact</t>
  </si>
  <si>
    <t xml:space="preserve">https://arxiv.org/pdf/2209.15350.pdf</t>
  </si>
  <si>
    <t xml:space="preserve">https://arxiv.org/pdf/2209.15547.pdf</t>
  </si>
  <si>
    <t xml:space="preserve">p.3: "Following the first four binary black hole detections by Advanced LIGO, "</t>
  </si>
  <si>
    <t xml:space="preserve">Only this sentence. At other places in the text, references to Virgo, too.</t>
  </si>
  <si>
    <t xml:space="preserve">https://arxiv.org/pdf/2210.00110.pdf</t>
  </si>
  <si>
    <t xml:space="preserve">https://arxiv.org/pdf/2210.00287.pdf</t>
  </si>
  <si>
    <t xml:space="preserve">https://arxiv.org/pdf/2210.00761.pdf</t>
  </si>
  <si>
    <t xml:space="preserve">https://arxiv.org/pdf/2210.00814.pdf</t>
  </si>
  <si>
    <t xml:space="preserve">https://arxiv.org/pdf/2012.06586.pdf</t>
  </si>
  <si>
    <t xml:space="preserve">First sentence in the introduction: "Advanced LIGO directly detected gravitational waves (GWs) for the first time in 2015 from the merger of two black holes"  They cite Virgo just after and many authors are from LIGO... </t>
  </si>
  <si>
    <t xml:space="preserve">https://arxiv.org/pdf/2210.01718.pdf</t>
  </si>
  <si>
    <t xml:space="preserve">the conventional matched-filtering based detection that is currently employed at advanced LIGO (aLIGO). ...p.1:"in the scheduled O4 run of aLIGO with an enhanced sensitivity [9] and being joined by the Japanese underground detector KAGRA"</t>
  </si>
  <si>
    <t xml:space="preserve">Again: Virgo is cited before, for GW150914, but here the sentence is weird.</t>
  </si>
  <si>
    <t xml:space="preserve">https://arxiv.org/pdf/2210.01724.pdf</t>
  </si>
  <si>
    <t xml:space="preserve">p.1:"detected in some of the LIGO events [1–3], including GW150914"</t>
  </si>
  <si>
    <t xml:space="preserve">[1-3]: LVC and LVK papers</t>
  </si>
  <si>
    <t xml:space="preserve">p.1:"black hole merger detected in the Laser Interferometer Gravitational-Wave Observatory (LIGO) event in 2015"</t>
  </si>
  <si>
    <t xml:space="preserve">p.6:"properties of binary black holes with LIGO events from GWTC (Abbott et al. 2021)"</t>
  </si>
  <si>
    <t xml:space="preserve">https://arxiv.org/pdf/2210.01501.pdf</t>
  </si>
  <si>
    <t xml:space="preserve">p.9:" from the merger rate of LIGO O1 and O2 events"</t>
  </si>
  <si>
    <t xml:space="preserve">https://arxiv.org/pdf/2210.01825.pdf</t>
  </si>
  <si>
    <t xml:space="preserve">https://arxiv.org/pdf/2210.01852.pdf</t>
  </si>
  <si>
    <t xml:space="preserve">https://arxiv.org/pdf/2210.02255.pdf</t>
  </si>
  <si>
    <t xml:space="preserve">https://arxiv.org/pdf/2101.11153.pdf</t>
  </si>
  <si>
    <t xml:space="preserve">https://arxiv.org/pdf/2210.02610.pdf</t>
  </si>
  <si>
    <t xml:space="preserve">https://arxiv.org/pdf/2210.02649.pdf</t>
  </si>
  <si>
    <t xml:space="preserve">https://arxiv.org/pdf/2210.02975.pdf</t>
  </si>
  <si>
    <t xml:space="preserve">emails sent by Livia on 2Nov</t>
  </si>
  <si>
    <t xml:space="preserve">https://arxiv.org/pdf/2009.14611.pdf#page=1&amp;search=ligo%20virgo</t>
  </si>
  <si>
    <t xml:space="preserve">https://arxiv.org/pdf/2108.07276.pdf#page=1&amp;search=ligo%20virgo</t>
  </si>
  <si>
    <t xml:space="preserve">https://arxiv.org/pdf/2205.02081.pdf#page=1&amp;search=ligo%20virgo</t>
  </si>
  <si>
    <t xml:space="preserve">https://arxiv.org/pdf/2206.05292.pdf#page=9&amp;search=ligo%20virgo</t>
  </si>
  <si>
    <t xml:space="preserve">(2019) and Antoni et al. (2019) for LIGO sources</t>
  </si>
  <si>
    <t xml:space="preserve">Reference to a paper in which are discussed LIGO-Virgo results, so here Virgo should be reported as well</t>
  </si>
  <si>
    <t xml:space="preserve">https://arxiv.org/pdf/2209.15014.pdf#page=2&amp;search=ligo%20virgo</t>
  </si>
  <si>
    <t xml:space="preserve">LIGO has had enormous success in detecting the gravitational waves from astrophysical inspiraling black holes that coalesce to form a larger black hole [1, 2, 3, 4]. , wave emission is strong enough to be detected by LIGO, so that well before the ﬁnal coalescence, the two black holes are moving with nonrelativistic velocities v ≪ c , by LIGO), even when the initial total energy E is much larger. </t>
  </si>
  <si>
    <t xml:space="preserve">All the catalogs are reported here, so Virgo contribution has to be reported</t>
  </si>
  <si>
    <t xml:space="preserve">https://arxiv.org/pdf/2210.03132.pdf#page=1&amp;search=ligo%20virgo</t>
  </si>
  <si>
    <t xml:space="preserve">https://arxiv.org/pdf/2210.03476.pdf#page=3&amp;search=ligo%20virgo</t>
  </si>
  <si>
    <t xml:space="preserve">European Pulsar Timing Array (EPTA) and advanced LIGO (aLIGO) [25]. , (advanced LIGO) [25]. Our PA data constrains PR &lt; 0.28, whic</t>
  </si>
  <si>
    <t xml:space="preserve">Here is cited a paper in which results from GW170817 are reported, so Virgo has to be quoted as well</t>
  </si>
  <si>
    <t xml:space="preserve">Shin. (2019) ﬁrst proposed that the lensing eﬀect of GWs observed by advanced LIGO can probe the compact DM. There are many subsequent studies using the lensing eﬀect of GW</t>
  </si>
  <si>
    <t xml:space="preserve">https://arxiv.org/pdf/2209.11288.pdf#page=4&amp;search=ligo%20virgo</t>
  </si>
  <si>
    <t xml:space="preserve">the chirp signals from the LIGO events</t>
  </si>
  <si>
    <t xml:space="preserve">No specific reference at that point, but one of the papers ([12] Exploring Evaporating Primordial Black Holes with Gravitational Waves) reports results from O3, so Virgo should be mentioned</t>
  </si>
  <si>
    <t xml:space="preserve">https://arxiv.org/pdf/2209.14313.pdf#page=20&amp;search=ligo%20virgo</t>
  </si>
  <si>
    <t xml:space="preserve">received a large amount of attention recently due to the detection by LIGO [36]</t>
  </si>
  <si>
    <t xml:space="preserve">GW150914 paper is reported so it's ok to mention LIGO only</t>
  </si>
  <si>
    <t xml:space="preserve">https://arxiv.org/pdf/2210.03770.pdf#page=2&amp;search=ligo%20virgo</t>
  </si>
  <si>
    <t xml:space="preserve">https://arxiv.org/pdf/2210.04588.pdf#page=1&amp;search=ligo%20virgo</t>
  </si>
  <si>
    <t xml:space="preserve">https://arxiv.org/pdf/2207.00667.pdf#page=2&amp;search=ligo%20virgo</t>
  </si>
  <si>
    <t xml:space="preserve">https://arxiv.org/pdf/2209.04369.pdf#page=20&amp;search=ligo%20virgo</t>
  </si>
  <si>
    <t xml:space="preserve">similar to what is done in the context of LIGO for GR simulations.</t>
  </si>
  <si>
    <t xml:space="preserve">Generic reference to "LIGO GR simulations" which of course are well developed in Virgo as well, anyway I think there should be no mistake here</t>
  </si>
  <si>
    <t xml:space="preserve">https://arxiv.org/pdf/2210.04926.pdf#page=14&amp;search=ligo%20virgo</t>
  </si>
  <si>
    <t xml:space="preserve">https://arxiv.org/pdf/2210.05003.pdf#page=1&amp;search=ligo%20virgo</t>
  </si>
  <si>
    <t xml:space="preserve">merger events with LIGO (e.g., Abbott et al. 2016, 2019, 2021) , LIGO black hole mergers are necessarily found in very tight orbits.</t>
  </si>
  <si>
    <t xml:space="preserve">Results from all the runs are reported, so Virgo has to be quoted ; notice that the last issue reported by the software ("Early studies of massive LIGO black holes attributed the formation of these systems") should be ok because it quotes a paper about GW150914</t>
  </si>
  <si>
    <t xml:space="preserve">https://arxiv.org/pdf/2210.05040.pdf#page=6&amp;search=ligo%20virgo</t>
  </si>
  <si>
    <t xml:space="preserve">distribution of binary black holes observed during the ﬁrst and second observing runs of Advanced LIGO (Abbott et al. 2019). , given binary would produce in a single gravitational-wave observatory operating with a sensitivity comparable to that of the LIGO inteferometers during their third observing run (O3; Abbott et al.</t>
  </si>
  <si>
    <t xml:space="preserve">Results from O2 and O3 so Virgo has to be reported</t>
  </si>
  <si>
    <t xml:space="preserve">10-13</t>
  </si>
  <si>
    <t xml:space="preserve">https://arxiv.org/pdf/2109.07603.pdf#page=2&amp;search=ligo%20virgo</t>
  </si>
  <si>
    <t xml:space="preserve">So far, the scientiﬁc collaboration LIGO has been successful in detecting binary black hole and binary neutron star mergers</t>
  </si>
  <si>
    <t xml:space="preserve">The sentence is by itself suspicious ("so far" implies that it is referring to the all observing runs by LVK) but anyway a paper about GW170817 is quoted so Virgo has to be reported</t>
  </si>
  <si>
    <t xml:space="preserve">https://arxiv.org/pdf/2203.13842.pdf#page=2&amp;search=ligo%20virgo</t>
  </si>
  <si>
    <t xml:space="preserve">With the discovery of gravitational waves by LIGO, we have added a new window with which to view the universe</t>
  </si>
  <si>
    <t xml:space="preserve">https://arxiv.org/pdf/2206.03729.pdf#page=21&amp;search=ligo%20virgo</t>
  </si>
  <si>
    <t xml:space="preserve">that the LIGO signal is dominated by the inspiral phase ;  For the characteristics of the LIGO observatory, the total redshifted mass of the binary must be less than 40 M [91]</t>
  </si>
  <si>
    <t xml:space="preserve">About the first sentence, it is referring to results from O3 so Virgo has to be reported (notice that elsewhere Virgo is correctly quoted) ; the second sentence is more difficult because it seems it is referring to the same set of events as before (so, including Virgo also) but maybe the sentence by itself could be referred to LIGO only </t>
  </si>
  <si>
    <t xml:space="preserve">https://arxiv.org/pdf/2210.05686.pdf#page=5&amp;search=ligo%20virgo</t>
  </si>
  <si>
    <t xml:space="preserve">https://arxiv.org/pdf/2210.05724.pdf#page=3&amp;search=ligo%20virgo</t>
  </si>
  <si>
    <t xml:space="preserve">https://arxiv.org/pdf/2210.05934.pdf#page=9&amp;search=ligo%20virgo</t>
  </si>
  <si>
    <t xml:space="preserve">https://arxiv.org/pdf/2210.06194.pdf#page=1&amp;search=ligo%20virgo</t>
  </si>
  <si>
    <t xml:space="preserve">10-14</t>
  </si>
  <si>
    <t xml:space="preserve">https://arxiv.org/pdf/2210.06608.pdf#page=2&amp;search=ligo%20virgo</t>
  </si>
  <si>
    <t xml:space="preserve">This is due to the present era of high precision measurements which allowed the direct measurement of gravitational waves by LIGO and to the image of supermassive black holes by EHT [1, 2]</t>
  </si>
  <si>
    <t xml:space="preserve">Usual case in which the paper is generically talking about GW detections without discussing details (e.g. reporting some results about events, populations etc.), but only GW150914 is reported in references so there should be no mistake here</t>
  </si>
  <si>
    <t xml:space="preserve">https://arxiv.org/pdf/2210.07075.pdf#page=3&amp;search=ligo%20virgo</t>
  </si>
  <si>
    <t xml:space="preserve">and other future experiments – such as AION [7], MAGIS [8,9], AEDGE [10], and the Einstein Telescope (ET) [11,12] (along with the ongoing LIGO [13–15]) – collecting gravitational-wave data</t>
  </si>
  <si>
    <t xml:space="preserve">emails sent by Livia on Nov 2</t>
  </si>
  <si>
    <t xml:space="preserve">10-17</t>
  </si>
  <si>
    <t xml:space="preserve">https://arxiv.org/pdf/2210.06194.pdf</t>
  </si>
  <si>
    <t xml:space="preserve">Advanced LIGO noise transients</t>
  </si>
  <si>
    <t xml:space="preserve">https://arxiv.org/pdf/2210.07912.pdf</t>
  </si>
  <si>
    <t xml:space="preserve">they use just the settings of LIGO O3, I think it's not an issue (if you want to chekc is at the second final sentence of the abstract)</t>
  </si>
  <si>
    <t xml:space="preserve">10-18</t>
  </si>
  <si>
    <t xml:space="preserve">pag.30:"We have also shown in the figure, a best-fit region of the PBH parameter space corresponding to PBH mergers giving rise to all the observed gravitational wave signals seen at LIGO [76]."</t>
  </si>
  <si>
    <t xml:space="preserve">I checked if they are referring to a signal and data from LIGO, I am not sure but then later in the paper they mention Virgo for other signals, so I am not too sure about that</t>
  </si>
  <si>
    <t xml:space="preserve">pag8:"to current operating detectors such as LIGO [3] and MAGE"</t>
  </si>
  <si>
    <t xml:space="preserve">"such as LIGO" is it too hard to write LIGO/Virgo?</t>
  </si>
  <si>
    <t xml:space="preserve">https://arxiv.org/pdf/2210.08613.pdf</t>
  </si>
  <si>
    <t xml:space="preserve">pag7:" As such, their images of 16,000 square degrees in each exposure may greatly reduce the time between the LIGO detection and the activation of the CM if there is a sufficiently bright, early counterpart.Although designed with LIGO/Virgo/KAGRA events in mind, the CM is well equipped to handle observations of various other transient phenomena"</t>
  </si>
  <si>
    <t xml:space="preserve">they are comparing using CM only with LIGO and then with LVK</t>
  </si>
  <si>
    <t xml:space="preserve">https://arxiv.org/pdf/2210.08621.pdf</t>
  </si>
  <si>
    <t xml:space="preserve">pag.13:"Attempts to compare these events with data from LIGO gravitational detectors"</t>
  </si>
  <si>
    <t xml:space="preserve">https://arxiv.org/pdf/2210.09259.pdf</t>
  </si>
  <si>
    <t xml:space="preserve">10-19</t>
  </si>
  <si>
    <t xml:space="preserve">https://arxiv.org/pdf/2109.09718.pdf</t>
  </si>
  <si>
    <t xml:space="preserve">pag.8:"is about the detection horizonof gravitational waves from a neutron star merger for the advanced LIGO in the O4 observational run (Abbott et al. 2020)" </t>
  </si>
  <si>
    <t xml:space="preserve">https://arxiv.org/pdf/2210.09322.pdf</t>
  </si>
  <si>
    <t xml:space="preserve">pag.11:"The astronomical community still lacks an understanding of which events detected via gravitational waves (e.g., LIGO, Aasi et al. 2015; Acernese et al. 2015; Abbott et al. 2021) or neutrinos"</t>
  </si>
  <si>
    <t xml:space="preserve">"e.g. LIGO", do we have to report when they use LIGO as an example?</t>
  </si>
  <si>
    <t xml:space="preserve">https://arxiv.org/pdf/2210.09324.pdf</t>
  </si>
  <si>
    <t xml:space="preserve">only LIGO and aLIGO data</t>
  </si>
  <si>
    <t xml:space="preserve">https://arxiv.org/pdf/2210.09386.pdf</t>
  </si>
  <si>
    <t xml:space="preserve">https://arxiv.org/pdf/2210.09541.pdf</t>
  </si>
  <si>
    <r>
      <rPr>
        <sz val="11"/>
        <color rgb="FF000000"/>
        <rFont val="Arial"/>
        <family val="0"/>
      </rPr>
      <t xml:space="preserve">pag1:" It has been pointed out that if an eccentric binary merger is observed in advanced LIGO (aLIGO) [9]</t>
    </r>
    <r>
      <rPr>
        <b val="true"/>
        <sz val="11"/>
        <color rgb="FF000000"/>
        <rFont val="Arial"/>
        <family val="0"/>
      </rPr>
      <t xml:space="preserve">"</t>
    </r>
  </si>
  <si>
    <t xml:space="preserve">In all the paper they used aLIGO comparing with ET and so on...never mention Virgo but it seems weird sometime but still not an issue, except for this sentence and it's based on the [9] citation in which there is a paper on LIGO, not about the binary system.</t>
  </si>
  <si>
    <t xml:space="preserve">https://arxiv.org/pdf/2210.09592.pdf</t>
  </si>
  <si>
    <t xml:space="preserve">pag.1:"source using public data from the aLIGO’s second observing run (O2)." ; </t>
  </si>
  <si>
    <t xml:space="preserve">they used LIGO O2 data</t>
  </si>
  <si>
    <t xml:space="preserve">https://arxiv.org/pdf/2210.09737.pdf</t>
  </si>
  <si>
    <t xml:space="preserve">pag9:"as used in the analysis conducted by LIGO [6]."</t>
  </si>
  <si>
    <t xml:space="preserve">https://arxiv.org/pdf/2210.09907.pdf</t>
  </si>
  <si>
    <t xml:space="preserve">10-20</t>
  </si>
  <si>
    <t xml:space="preserve">pag1:"However, the current gravitational wave detector network LIGO-VERGO-KAGRA still has considerable uncertainties"</t>
  </si>
  <si>
    <t xml:space="preserve">typo on page 1, then there are always the citation as " the LIGO Scientific Collaboration et al.", I think there is a way to skip the citation, maybe to skip the part of the text with an hyperlink</t>
  </si>
  <si>
    <t xml:space="preserve">https://arxiv.org/pdf/2207.13531.pdf</t>
  </si>
  <si>
    <t xml:space="preserve">https://arxiv.org/pdf/2210.10622.pdf</t>
  </si>
  <si>
    <t xml:space="preserve">pag20:"And in the dense environment of the Galactic center, there could be substantially more massive BHs, e.g., M = 30 M⊙, such as have been detected in LIGO observations."</t>
  </si>
  <si>
    <t xml:space="preserve">10-21</t>
  </si>
  <si>
    <t xml:space="preserve">same problem with the paper in row 22 in this sheet. "the LIGO Scientific Collaboration et al." could be included in the non-issues group (maybe only if it's hyperlinked)</t>
  </si>
  <si>
    <t xml:space="preserve">https://arxiv.org/pdf/2210.10822.pdf</t>
  </si>
  <si>
    <t xml:space="preserve">pag.2:"The Advanced LIGO gravitational wave detectors have been collecting data since 2015 [22]."</t>
  </si>
  <si>
    <t xml:space="preserve">I think it's not a full issue, they didn't cite Virgo but they didn't say that "LIGO is the only one detector who works with GW". So I don't think we have an issue here</t>
  </si>
  <si>
    <t xml:space="preserve">emails sent by Livia on Nov 3</t>
  </si>
  <si>
    <t xml:space="preserve">10-24</t>
  </si>
  <si>
    <t xml:space="preserve">https://arxiv.org/pdf/2110.10962.pdf</t>
  </si>
  <si>
    <t xml:space="preserve">P1: "... PGWs are going to be probed at different frequency windows by means of various GWs detectors such as LIGO [3],...",  P10: "In this regard, both the ground- and space-based interferometers such as LIGO and LISA, are accounted as small detectors."</t>
  </si>
  <si>
    <t xml:space="preserve">10-25</t>
  </si>
  <si>
    <t xml:space="preserve">https://arxiv.org/pdf/1902.01974.pdf</t>
  </si>
  <si>
    <t xml:space="preserve">P3: "... estimates of the spins of remnant BHs from BH-BH merger seen by LIGO indicate very low (a ∼ 0.05) inferred spin values."</t>
  </si>
  <si>
    <t xml:space="preserve">https://arxiv.org/pdf/2010.09100.pdf</t>
  </si>
  <si>
    <t xml:space="preserve">They use LIGO as an example of a detector with shot noise</t>
  </si>
  <si>
    <t xml:space="preserve">P4: "GWs in the kilohertz band are surveyed with higher sensitivity by an upgraded Advanced LIGO (A+ [53]) and third-generation observatories"</t>
  </si>
  <si>
    <t xml:space="preserve">https://arxiv.org/pdf/2209.09273.pdf</t>
  </si>
  <si>
    <t xml:space="preserve">They only refer to LIGO mirrors.</t>
  </si>
  <si>
    <t xml:space="preserve">P14: " ... (in particular, in the LIGO O4 era; see Section 1)."</t>
  </si>
  <si>
    <t xml:space="preserve">They have a good LIGO-Virgo reference in the first page, but they refer to O4 as only LIGO.</t>
  </si>
  <si>
    <t xml:space="preserve">P24: "... with the new generation of GW detectors (the upcoming LIGO O4 and LISA), ..."</t>
  </si>
  <si>
    <t xml:space="preserve">https://arxiv.org/pdf/2210.07155.pdf</t>
  </si>
  <si>
    <t xml:space="preserve">P1: "... in single field and single-stage axion monodromy models, GWs can fall into LIGO frequencies..."</t>
  </si>
  <si>
    <t xml:space="preserve">https://arxiv.org/pdf/2210.12222.pdf</t>
  </si>
  <si>
    <t xml:space="preserve">P1: "As of the conclusion of the third observing run, the aLIGO detectors are within a factor of 2-3 of the SQL at 70 Hz ...", P5: "Such tunability could be exploited for LIGO and other interferometric experiments..."</t>
  </si>
  <si>
    <t xml:space="preserve">The paper is about quantum noise, but they refer to LIGO as the only existing interferometric detector.</t>
  </si>
  <si>
    <t xml:space="preserve">https://arxiv.org/pdf/2210.12875.pdf</t>
  </si>
  <si>
    <t xml:space="preserve">P18: "no additional coincident events were observed in the 1st (September 2015-January 2016), 2nd (November 2016-August 2017) [35] or 3rd (April 2019-March 2020) [30] LIGO Observing runs"</t>
  </si>
  <si>
    <t xml:space="preserve">https://arxiv.org/pdf/2210.13006.pdf</t>
  </si>
  <si>
    <t xml:space="preserve">Since the first detection of GWs by LIGO </t>
  </si>
  <si>
    <t xml:space="preserve">https://arxiv.org/pdf/2210.13436.pdf</t>
  </si>
  <si>
    <t xml:space="preserve">10-26</t>
  </si>
  <si>
    <t xml:space="preserve">10-27</t>
  </si>
  <si>
    <t xml:space="preserve">https://arxiv.org/pdf/2210.14400.pdf</t>
  </si>
  <si>
    <t xml:space="preserve">P4: "The physical reality of these objects was recently put to test by LIGO which is supposed to have detected the gravitational waves generated in the final stage of the in-spiraling of two black holes"</t>
  </si>
  <si>
    <t xml:space="preserve">The sentence appears in a footnote in page 4.</t>
  </si>
  <si>
    <t xml:space="preserve">10-28</t>
  </si>
  <si>
    <t xml:space="preserve">https://arxiv.org/pdf/2112.07669.pdf</t>
  </si>
  <si>
    <t xml:space="preserve">Technical paper about the training of a Machine Learning model to analysie strain data. Maybe they take only LIGO strain by choice.</t>
  </si>
  <si>
    <t xml:space="preserve">They study LIGO noise by choice but acknowledge correctly the Virgo collaboration</t>
  </si>
  <si>
    <t xml:space="preserve">Title: "Solar Diffraction of LIGO-Band Gravitational Waves", Abstract: "... an interesting opportunity with ongoing and future LIGO-band missions...", P7: "... we calculate the detectability of solar diffraction with LIGO-band missions."</t>
  </si>
  <si>
    <t xml:space="preserve">https://arxiv.org/pdf/2210.14934.pdf</t>
  </si>
  <si>
    <t xml:space="preserve">https://arxiv.org/pdf/2210.15564.pdf</t>
  </si>
  <si>
    <t xml:space="preserve">https://arxiv.org/pdf/2210.15633.pdf</t>
  </si>
  <si>
    <t xml:space="preserve">https://arxiv.org/pdf/2210.15634.pdf</t>
  </si>
  <si>
    <t xml:space="preserve">https://arxiv.org/pdf/2210.15644.pdf</t>
  </si>
  <si>
    <t xml:space="preserve">The HS-NS case of a binary star system lies also inside the shaded region provided from LIGO</t>
  </si>
  <si>
    <t xml:space="preserve">emails sent by Livia on Nov 16</t>
  </si>
  <si>
    <t xml:space="preserve">10-31</t>
  </si>
  <si>
    <t xml:space="preserve">https://arxiv.org/pdf/2002.01606.pdf#page=2&amp;search=ligo%20virgo</t>
  </si>
  <si>
    <t xml:space="preserve">The LIGO detectors have firstly observed gravitational waves (GWs) emitted by a binary black hole merger as predicted in general relativity....of the LIGO second observing run (O2) contains 99 days of clean data for searching the isotropic background</t>
  </si>
  <si>
    <t xml:space="preserve">Reference to O2 quoting LIGO only</t>
  </si>
  <si>
    <t xml:space="preserve">https://arxiv.org/pdf/2012.13101.pdf#page=1&amp;search=ligo%20virgo</t>
  </si>
  <si>
    <t xml:space="preserve">The direct detection of gravitational waves (GWs) by the advanced Laser Interferometer Gravitational-Wave Observatory (LIGO) [1] confirmed ...The third observing LIGO run (O3) has identified tens of candidate GW signals [7]</t>
  </si>
  <si>
    <t xml:space="preserve">This paper is a bit critical. These words from the title "Neutron-Star Mergers in Real LIGO Data" seems to be misleading, because at some point it is written that Virgo data about BNS are used; in many other spots the reference to "real LIGO data" (even if the sentence by itself is not so elegant), "LIGO noise" it's correct because only Livingston - Hanford data are involved; " The third observing LIGO run (O3)" is for sure wrong, as well as "real LIGO data containing all 11 GW events from O1 and O2"</t>
  </si>
  <si>
    <t xml:space="preserve">https://arxiv.org/pdf/2203.08998.pdf#page=3&amp;search=ligo%20virgo</t>
  </si>
  <si>
    <t xml:space="preserve">https://arxiv.org/pdf/2205.01555.pdf#page=7&amp;search=ligo%20virgo</t>
  </si>
  <si>
    <t xml:space="preserve">https://arxiv.org/pdf/2210.14400.pdf#page=4&amp;search=ligo%20virgo</t>
  </si>
  <si>
    <t xml:space="preserve">the physical reality of these objects was recently put to test by LIGO</t>
  </si>
  <si>
    <t xml:space="preserve">Very general reference to GWs, it's not very clear if it is refererring to GW150914 only or to all the GW observations, but maybe it's the first so this reference to LIGO only is correct</t>
  </si>
  <si>
    <t xml:space="preserve">https://arxiv.org/pdf/2210.14934.pdf#page=3&amp;search=ligo%20virgo</t>
  </si>
  <si>
    <t xml:space="preserve">https://arxiv.org/pdf/2210.15633.pdf#page=7&amp;search=ligo%20virgo</t>
  </si>
  <si>
    <t xml:space="preserve">https://arxiv.org/pdf/2210.15634.pdf#page=27&amp;search=ligo%20virgo</t>
  </si>
  <si>
    <t xml:space="preserve">https://arxiv.org/pdf/2210.15888.pdf#page=1&amp;search=ligo%20virgo</t>
  </si>
  <si>
    <t xml:space="preserve">confirmed events from the LIGO catalog ; LIGO Inferred Event Type BBH ; Additionally, the LIGO inferred component masses for GW191219 163120 and GW200210 09225</t>
  </si>
  <si>
    <t xml:space="preserve">Seems the same as paper 4 of this day but for NSBH, and same are the errors: " NSBH mergers in real LIGO data" it seems they used LIGO-Virgo data ; "LIGO catalog" it's for sure referring to all the catalogs, "LIGO Inferred Event Type BBH" refers to many events detected by Virgo as well (e.g. GW200210, so also the sentence "Additionally, the LIGO inferred component masses for GW191219 163120 and GW200210 09225" is wrong)</t>
  </si>
  <si>
    <t xml:space="preserve">https://arxiv.org/pdf/2210.16305.pdf#page=16&amp;search=ligo%20virgo</t>
  </si>
  <si>
    <t xml:space="preserve">https://arxiv.org/pdf/2204.12874.pdf#page=4&amp;search=ligo%20virgo</t>
  </si>
  <si>
    <t xml:space="preserve">https://arxiv.org/pdf/2210.12875.pdf#page=18&amp;search=ligo%20virgo</t>
  </si>
  <si>
    <t xml:space="preserve">https://arxiv.org/pdf/2210.16313.pdf#page=6&amp;search=ligo%20virgo</t>
  </si>
  <si>
    <t xml:space="preserve">https://arxiv.org/pdf/2210.16331.pdf#page=1&amp;search=ligo%20virgo</t>
  </si>
  <si>
    <t xml:space="preserve">https://arxiv.org/pdf/2210.16366.pdf#page=18&amp;search=ligo%20virgo</t>
  </si>
  <si>
    <t xml:space="preserve">https://arxiv.org/pdf/2210.16462.pdf#page=1&amp;search=ligo%20virgo</t>
  </si>
  <si>
    <t xml:space="preserve">The intermediate mass black hole range ... with populations in this range postulated to be responsible for some of the LIGO binary merger detected events ; the LIGO spectrum of detected binary mergers [17–29] ; CMB bound on IMBH pose problems for the PBH interpretation of LIGO events ;  the parameter space for PBH LIGO binary progenitors ; Table 1 label and caption ; LIGO population of PBH ; For the proposed LIGO PBH ; LIGO population is formed at higher temperatures ; LIGO PBH population and the other SMBH seeds. ; Figure 3 caption and label ;  (higher mass) merger events detected by LIGO ;  LIGO and SMBH seed populations, showing our results in Fig. 3</t>
  </si>
  <si>
    <t xml:space="preserve">Seems to refer to results from all the observing runs (in particular to GW190521), so Virgo should be quoted</t>
  </si>
  <si>
    <t xml:space="preserve">https://arxiv.org/pdf/2210.16479.pdf#page=1&amp;search=ligo%20virgo</t>
  </si>
  <si>
    <t xml:space="preserve">https://arxiv.org/pdf/2210.17135.pdf#page=1&amp;search=ligo%20virgo</t>
  </si>
  <si>
    <t xml:space="preserve">https://arxiv.org/pdf/2210.17176.pdf#page=9&amp;search=ligo%20virgo</t>
  </si>
  <si>
    <t xml:space="preserve">we expect that PIXIE like spectral distortion experiments [87] and GW experiments including SKA, LIGO and BBO [25, 87], will significantly improve the the upper bounds</t>
  </si>
  <si>
    <t xml:space="preserve">Reference to "LIGO experiment" quoting papers that includes results from O2, but the sentence by itself doesn't quote any result, only generally says "LIGO experiment will improve this result"</t>
  </si>
  <si>
    <t xml:space="preserve">https://arxiv.org/pdf/2210.17205.pdf#page=15&amp;search=ligo%20virgo</t>
  </si>
  <si>
    <t xml:space="preserve">https://arxiv.org/pdf/2210.17433.pdf#page=1&amp;search=ligo%20virgo</t>
  </si>
  <si>
    <t xml:space="preserve">https://arxiv.org/pdf/2210.17487.pdf#page=1&amp;search=ligo%20virgo</t>
  </si>
  <si>
    <t xml:space="preserve">https://arxiv.org/pdf/2109.14225.pdf#page=9&amp;search=ligo%20virgo</t>
  </si>
  <si>
    <t xml:space="preserve">https://arxiv.org/pdf/2111.09214.pdf#page=6&amp;search=ligo%20virgo</t>
  </si>
  <si>
    <t xml:space="preserve">https://arxiv.org/pdf/2208.14117.pdf#page=3&amp;search=ligo%20virgo</t>
  </si>
  <si>
    <t xml:space="preserve">results from previous searches for binary pulsars in LIGO data (Covas &amp; Sintes 2020), (Covas et al 2022) and (Abbott et al 2021)</t>
  </si>
  <si>
    <t xml:space="preserve">Reference to O3 so Virgo should be quoted</t>
  </si>
  <si>
    <t xml:space="preserve">https://arxiv.org/pdf/2211.00422.pdf#page=13&amp;search=ligo%20virgo</t>
  </si>
  <si>
    <t xml:space="preserve">https://arxiv.org/pdf/2211.00940.pdf#page=5&amp;search=ligo%20virgo</t>
  </si>
  <si>
    <t xml:space="preserve">https://arxiv.org/pdf/2211.01272.pdf#page=1&amp;search=ligo%20virgo</t>
  </si>
  <si>
    <t xml:space="preserve">https://arxiv.org/pdf/2211.01304.pdf#page=1&amp;search=ligo%20virgo</t>
  </si>
  <si>
    <t xml:space="preserve">https://arxiv.org/pdf/2211.01321.pdf#page=13&amp;search=ligo%20virgo</t>
  </si>
  <si>
    <t xml:space="preserve">https://arxiv.org/pdf/1907.11597.pdf#page=8&amp;search=ligo%20virgo</t>
  </si>
  <si>
    <t xml:space="preserve">https://arxiv.org/pdf/2104.01897.pdf#page=8&amp;search=ligo%20virgo</t>
  </si>
  <si>
    <t xml:space="preserve">https://arxiv.org/pdf/2208.03999.pdf#page=15&amp;search=ligo%20virgo</t>
  </si>
  <si>
    <t xml:space="preserve">the subsequently formed binary black holes resulting from the tidal CHE stars may produce a detectable black hole merger rate larger than that observed by LIGO.</t>
  </si>
  <si>
    <t xml:space="preserve">There seems to be no direct reference to LIGO/Virgo papers, but it's difficult to think that this sentence is not referred to the results from the last observing runs</t>
  </si>
  <si>
    <t xml:space="preserve">https://arxiv.org/pdf/2211.01396.pdf#page=1&amp;search=ligo%20virgo</t>
  </si>
  <si>
    <t xml:space="preserve">https://arxiv.org/pdf/2211.01520.pdf#page=1&amp;search=ligo%20virgo</t>
  </si>
  <si>
    <t xml:space="preserve">https://arxiv.org/pdf/2211.01691.pdf#page=19&amp;search=ligo%20virgo</t>
  </si>
  <si>
    <t xml:space="preserve">https://arxiv.org/pdf/2211.01854.pdf#page=10&amp;search=ligo%20virgo</t>
  </si>
  <si>
    <t xml:space="preserve">https://arxiv.org/pdf/2211.01888.pdf#page=12&amp;search=ligo%20virgo</t>
  </si>
  <si>
    <t xml:space="preserve">from the equal-mass cases detected by LIGO ; </t>
  </si>
  <si>
    <t xml:space="preserve">It seems (but it's not clear) to refer to events from O2 and O3 also</t>
  </si>
  <si>
    <t xml:space="preserve">email sent by Livia on Nov 17</t>
  </si>
  <si>
    <t xml:space="preserve">https://arxiv.org/pdf/2211.02067.pdf</t>
  </si>
  <si>
    <t xml:space="preserve">pag.3:"A precise analysis in this direction from LIGO data can be found in14 "</t>
  </si>
  <si>
    <t xml:space="preserve">The cited paper is about LIGO and Virgo data</t>
  </si>
  <si>
    <t xml:space="preserve">https://arxiv.org/pdf/2211.02070.pdf</t>
  </si>
  <si>
    <t xml:space="preserve">https://arxiv.org/pdf/2211.02581.pdf</t>
  </si>
  <si>
    <t xml:space="preserve">pag.2:"This is mainly due to the present era of high precision measurements which allowed, for example, the direct measurement of gravitational waves by LIGO and the image of supermassive black holes by EHT [1, 2].</t>
  </si>
  <si>
    <t xml:space="preserve">https://arxiv.org/pdf/1904.05380.pdf</t>
  </si>
  <si>
    <t xml:space="preserve">pag.1:"The detection of gravitational wave (GW) by the LIGO interferometer fulfilled experimental verification of the last prediction from the linearized Einstein theory of general relativity[1,2]."</t>
  </si>
  <si>
    <t xml:space="preserve">later they say "Moreover, the direct detection of gravitational waves by the advanced LIGO interferometer and the advanced Virgo interferometer" but the first sentence is an issue</t>
  </si>
  <si>
    <t xml:space="preserve">https://arxiv.org/pdf/2010.12716.pdf</t>
  </si>
  <si>
    <t xml:space="preserve">they cited a work that used only LIGO parameters</t>
  </si>
  <si>
    <t xml:space="preserve">https://arxiv.org/pdf/2202.01131.pdf</t>
  </si>
  <si>
    <t xml:space="preserve">LIGO mass and heavier primordial black holes.. This not only covers the LIGO mass PBHs, but also the heavier ones ....</t>
  </si>
  <si>
    <t xml:space="preserve">refering to LIGO mass</t>
  </si>
  <si>
    <t xml:space="preserve">LIGO parameters and data</t>
  </si>
  <si>
    <t xml:space="preserve">pag.29:" The waveforms of NS–NS and NS–BH mergers are already constrained by LIGO observations of transients [406]"</t>
  </si>
  <si>
    <t xml:space="preserve">not only LIGO...but they cited everywhere LIOG/Virgo</t>
  </si>
  <si>
    <t xml:space="preserve">https://arxiv.org/pdf/2207.13489.pdf</t>
  </si>
  <si>
    <t xml:space="preserve"> pag.15:"Among these candidates PBHs [232] within the mass range 10 − 100M_x005F_x000c_ are currently been paid much attention, partially due to the binary black holes detected by LIGO which fall mostly within this range of masses..."</t>
  </si>
  <si>
    <t xml:space="preserve">I don't know if it's an issue but I think so (I don't know if ONLY LIGO detected this)</t>
  </si>
  <si>
    <t xml:space="preserve">https://arxiv.org/pdf/2211.02670.pdf</t>
  </si>
  <si>
    <t xml:space="preserve">pag.2:"The Laser Interferometer Gravitational-Wave Observatory (LIGO) is now able to detect the coalescence of neutron-star (Abbott et al. 2017) and black-hole (Abbott et al. 2016a,b) binary systems. LIGO and surveys of X-ray binary systems, however, are not sensitive to the populations of either single black holes or binary systems with wide separations."</t>
  </si>
  <si>
    <t xml:space="preserve">https://arxiv.org/pdf/2211.02714.pdf</t>
  </si>
  <si>
    <t xml:space="preserve">pag.4:"falls outside of the current LIGO 90% credibility interval... for BBH, BHNS and BNS mergers, the last two of which are compatible with the most recent LIGO estimates. "</t>
  </si>
  <si>
    <t xml:space="preserve">I don't think is an ONLY LIGO extimation</t>
  </si>
  <si>
    <t xml:space="preserve">https://arxiv.org/pdf/2211.02855.pdf</t>
  </si>
  <si>
    <t xml:space="preserve">pag.1:"The LIGO Scientific Collaboration et al. [65] reported new upper limits on the ellipticity of known pulsars. "..the third Advanced LIGO observational run (O3b) </t>
  </si>
  <si>
    <t xml:space="preserve">they cited in this way I think, it's not the publisher layout...don't know if it's an issue or not. Btw, they used only LIGO data then</t>
  </si>
  <si>
    <t xml:space="preserve">https://arxiv.org/pdf/2211.03142.pdf</t>
  </si>
  <si>
    <t xml:space="preserve">https://arxiv.org/pdf/2211.03465.pdf</t>
  </si>
  <si>
    <t xml:space="preserve">https://arxiv.org/pdf/2211.03523.pdf</t>
  </si>
  <si>
    <t xml:space="preserve">pag.4:"E ultrashort-timescale microlensing events [9], and LIGO GW events [7], respectively"</t>
  </si>
  <si>
    <t xml:space="preserve">it refers to GW150914 as a LIGO GW event (the cited paper had the same issue)</t>
  </si>
  <si>
    <t xml:space="preserve">https://arxiv.org/pdf/2206.06004.pdf</t>
  </si>
  <si>
    <t xml:space="preserve">pag.1:"During the last decade, the Advanced Laser Interferometer Gravitational-Wave Observatory (aLIGO) [1] has set in motion the era of gravitational wave astrophysics through the first direct detection of a gravitational wave [2]"</t>
  </si>
  <si>
    <t xml:space="preserve">then they used only aLIGO sensitivity and data</t>
  </si>
  <si>
    <t xml:space="preserve">https://arxiv.org/pdf/2211.04155.pdf</t>
  </si>
  <si>
    <t xml:space="preserve">using only LIGO O2 data</t>
  </si>
  <si>
    <t xml:space="preserve">https://arxiv.org/pdf/2211.04471.pdf</t>
  </si>
  <si>
    <t xml:space="preserve">pag.17:"There is observational evidence for mass gap BHs between 2−5M_x005F_x000c_ including two LIGO merger remnants, one at ∼ 3M_x005F_x000c_ (Abbott et al. 2017) and another at ∼ 3.4M_x005F_x000c_ (Abbott et al. 2020), and the ∼ 2.6M_x005F_x000c_ merger component of GW190814 (Abbott et al. 2020). " ; pag.18:"with the astrophysical black hole mass function generated from LIGO GWTC-3 results (The LIGO Scientific Collaboration et al. 2021) using their Power Law + Peak model (Abbott et al. 2021)."</t>
  </si>
  <si>
    <t xml:space="preserve">about the pag.18 is not only a LIGO result...for pag.17 issue, I read the cited paper and Virgo didn't detected the signal for the high noise, BUT it was used for parameter estimation, so I think it's an issue also the one in pag.17</t>
  </si>
  <si>
    <t xml:space="preserve">https://arxiv.org/pdf/2211.04492.pdf</t>
  </si>
  <si>
    <t xml:space="preserve">https://arxiv.org/pdf/2211.04547.pdf</t>
  </si>
  <si>
    <t xml:space="preserve">pag.2:"The Laser Interferometer Gravitational-Wave Observatory (LIGO) has already detected the GW signal of a binary black hole merger that resulted in a 150 M_x005F_x000c_ black hole (Abbott et al. 2020)..."</t>
  </si>
  <si>
    <t xml:space="preserve">https://arxiv.org/pdf/2211.04881.pdf</t>
  </si>
  <si>
    <t xml:space="preserve">pag.6(typo):"Virlo-Ligo"</t>
  </si>
  <si>
    <t xml:space="preserve">remarcable: it's the first time that I read "Virgo-LIGO" and not "LIGO-Virgo"</t>
  </si>
  <si>
    <t xml:space="preserve">https://arxiv.org/ftp/arxiv/papers/2211/2211.04991.pdf</t>
  </si>
  <si>
    <t xml:space="preserve">https://arxiv.org/pdf/2211.05250.pdf</t>
  </si>
  <si>
    <t xml:space="preserve">https://arxiv.org/pdf/2211.05760.pdf</t>
  </si>
  <si>
    <t xml:space="preserve">pag.1:"The detection of gravitational waves (GW) [1] by the Laser Interferometer Gravitational Wave Observatory (LIGO) has opened a new window on the Universe." ; pag.4:"The electromagnetic counterpart observation of GW170817 [2] is imposing a tight constraint on the low redshift value of ˜cT,A(z) at the frequencies probed by LIGO" ; pag.4:"The GW170817 observations impose the condition that the transition scale k∗ should be outside the range probed by LIGO [14, 22]."</t>
  </si>
  <si>
    <t xml:space="preserve">The cited paper [14,22] are refering to LVK data and extimation</t>
  </si>
  <si>
    <t xml:space="preserve">emails sent by Livia on 12Dec</t>
  </si>
  <si>
    <t xml:space="preserve">11-14</t>
  </si>
  <si>
    <t xml:space="preserve">P1: "The detection of gravitational waves (GWs) by LIGO [1] started a new era in astrophysics and cosmology"</t>
  </si>
  <si>
    <t xml:space="preserve">I think they should mention properly the Scientific Collaboration LVC instead of just LIGO</t>
  </si>
  <si>
    <t xml:space="preserve">https://arxiv.org/pdf/2210.16462.pdf</t>
  </si>
  <si>
    <t xml:space="preserve">P1: "...to be responsible for some of the LIGO binary merger detected events as well as the existence of supermassive black holes...", P1: "The very restrictive limits of the CMB bound on IMBH pose problems for the PBH interpretation of LIGO events...", P6: "...the hypothetical LIGO population of PBH..."</t>
  </si>
  <si>
    <t xml:space="preserve">https://arxiv.org/pdf/2211.05945.pdf</t>
  </si>
  <si>
    <t xml:space="preserve">https://arxiv.org/pdf/2211.06048.pdf</t>
  </si>
  <si>
    <t xml:space="preserve">LIGO only appear in reference 124, next to Virgo. No reference in the text of the paper</t>
  </si>
  <si>
    <t xml:space="preserve">https://arxiv.org/pdf/2210.01754.pdf</t>
  </si>
  <si>
    <t xml:space="preserve">P1: "... using public data from the aLIGO second observing run (O2)...", P2: "The search in this paper uses data from the O2 run of the aLIGO detectors in the 20–200 Hz frequency band.
"</t>
  </si>
  <si>
    <t xml:space="preserve">https://arxiv.org/pdf/2211.01854.pdf</t>
  </si>
  <si>
    <t xml:space="preserve">There are two cites to LIGO. The second one clearly refers to the LIGO Livingston interferometer, which is right. I don't see clearly what they refer to in the first cite to LIGO. If they mean a LIGO instrument, then I would turn it green.</t>
  </si>
  <si>
    <t xml:space="preserve">P1: "The detection of gravitational waves (GW) [1] by the Laser Interferometer Gravitational Wave Observatory (LIGO) has opened a new window on the Universe", P5: "The GW170817 observations impose the condition that the transition scale k should be outside the range probed by LIGO [14, 25]."</t>
  </si>
  <si>
    <t xml:space="preserve">this paper now is v4. We've already sent emails and the author has updated the paper fixing the issues in v4. This check refers to v2 but now then paper si ok, so I wil,l not send the mail</t>
  </si>
  <si>
    <t xml:space="preserve">https://arxiv.org/pdf/2211.06435.pdf</t>
  </si>
  <si>
    <t xml:space="preserve">https://arxiv.org/pdf/2211.06771.pdf</t>
  </si>
  <si>
    <t xml:space="preserve">P2: "In 2016, the Laser Interferometer Gravitational-Wave Observatory (LIGO) detected gravitational waves...", P6: "... as we find this to be roughly consistent with inferred masses of LIGO detected black holes"</t>
  </si>
  <si>
    <t xml:space="preserve">https://arxiv.org/pdf/2211.07278.pdf</t>
  </si>
  <si>
    <t xml:space="preserve">https://arxiv.org/pdf/2211.07496.pdf</t>
  </si>
  <si>
    <t xml:space="preserve">P1, abstract: "We also find that we may be able to obtain the insight into 𝛼𝜆 if a BBH with total mass &gt;= 500𝑀_x005F_x000c_ are detected by advanced LIGO (O4) or LISA.", P10: "The detection rate of BBHs with IMBHs by advanced LIGO (O4), ..."</t>
  </si>
  <si>
    <t xml:space="preserve">https://arxiv.org/pdf/2211.07584.pdf</t>
  </si>
  <si>
    <t xml:space="preserve">P1, abstract: "The distribution of LIGO black hole binaries (BBH) shows an intermediate-mass range...", P1, abstract: "The mass-function of LIGO BBHs is well-approximated by a broken power-law...", P1, abstract: "... that may be made more precise and robust with extended BBH surveys from upcoming LIGO O4-5 observations."</t>
  </si>
  <si>
    <t xml:space="preserve">https://arxiv.org/pdf/2211.07878.pdf</t>
  </si>
  <si>
    <t xml:space="preserve">P1, abstract: "Using simulated supernova signals, the properties of the Hyper-Kamiokande neutrino detector, and O3 LIGO Interferometric data...", P2: "The wavelet decomposition of the GW data, recorded at a laser interferometer like LIGO [31], is performed using the Coherent WaveBurst (cWB) algorithm...", P3: "... real laser interferometric noise from the LIGO O3 scientific run."</t>
  </si>
  <si>
    <t xml:space="preserve">https://arxiv.org/pdf/2201.08272.pdf</t>
  </si>
  <si>
    <t xml:space="preserve">P1: "... (in single field and single stage-axion monodromy models, GWs can fall into LIGO frequencies, ..."</t>
  </si>
  <si>
    <t xml:space="preserve">There is just one reference to LIGO</t>
  </si>
  <si>
    <t xml:space="preserve">https://arxiv.org/pdf/2211.08590.pdf</t>
  </si>
  <si>
    <t xml:space="preserve">https://arxiv.org/pdf/2211.08925.pdf</t>
  </si>
  <si>
    <t xml:space="preserve">https://arxiv.org/pdf/2211.09008.pdf</t>
  </si>
  <si>
    <t xml:space="preserve">P1, abstract: "... then analyze four parameters of the latest LIGO data release: ..."</t>
  </si>
  <si>
    <t xml:space="preserve">11-18</t>
  </si>
  <si>
    <t xml:space="preserve">https://arxiv.org/pdf/2211.09450.pdf</t>
  </si>
  <si>
    <t xml:space="preserve">all email sent by Livia on Dec 19</t>
  </si>
  <si>
    <t xml:space="preserve">11-28</t>
  </si>
  <si>
    <t xml:space="preserve">https://arxiv.org/pdf/2110.03096.pdf</t>
  </si>
  <si>
    <t xml:space="preserve">pag.1:" Different gravitational wave experiments, such as LIGO and the upcoming Laser Interferometer Space Antenna (LISA)"</t>
  </si>
  <si>
    <t xml:space="preserve">such as LIGO...but the cite Virgo before, not and issue for me</t>
  </si>
  <si>
    <t xml:space="preserve">pag.1:"Interest in PBHs was reinforced following the first detection of gravitational waves (GWs) by the Laser Interferometer Gravitational-Wave Observatory (LIGO) originating from the merger of two compact objects of around 30 solar masses [5]"</t>
  </si>
  <si>
    <t xml:space="preserve">https://arxiv.org/pdf/2211.13604.pdf</t>
  </si>
  <si>
    <t xml:space="preserve">https://arxiv.org/pdf/2211.13789.pdf</t>
  </si>
  <si>
    <t xml:space="preserve">LIGO data for ML and other simulations</t>
  </si>
  <si>
    <t xml:space="preserve">https://arxiv.org/pdf/2211.13988.pdf</t>
  </si>
  <si>
    <t xml:space="preserve">pag.3:"...mentioned DM models using the gravitational wave (GW) speed measurements coming from the LIGO observations [28–31]." The observation of the gravitational waves from the binary neutron star GW170817 detected in the two LIGO detectors along with its electromagnetic counterpart</t>
  </si>
  <si>
    <t xml:space="preserve">11-29</t>
  </si>
  <si>
    <t xml:space="preserve">pag.1:"Jung &amp; Shin. (2019) first proposed that the lensing effect of GWs observed by advanced LIGO can probe the compact DM."</t>
  </si>
  <si>
    <t xml:space="preserve">pag.1:"Present researches provide tests of the no-hair theorem at the ∼ 10% level by analyzing ringdown data from the Advanced LIGO detection (Isi et al. 2019; Ota &amp; Chirenti 2020)"</t>
  </si>
  <si>
    <t xml:space="preserve">https://arxiv.org/pdf/2208.09488.pdf</t>
  </si>
  <si>
    <t xml:space="preserve">they used only LIGO sensibility line</t>
  </si>
  <si>
    <t xml:space="preserve">pag.20:"LIGO/VERGO"</t>
  </si>
  <si>
    <t xml:space="preserve">typo</t>
  </si>
  <si>
    <t xml:space="preserve">https://arxiv.org/pdf/2211.14331.pdf</t>
  </si>
  <si>
    <t xml:space="preserve">refers to "LIGO band" and "LIGO scales"</t>
  </si>
  <si>
    <t xml:space="preserve">https://arxiv.org/pdf/2211.15040.pdf</t>
  </si>
  <si>
    <t xml:space="preserve">pag.1:"...and the detection of gravitational wave signals by the Laser-Interferometer Gravitational Wave-Observatory (LIGO) [8–10]"</t>
  </si>
  <si>
    <t xml:space="preserve">https://arxiv.org/pdf/2211.15097.pdf</t>
  </si>
  <si>
    <t xml:space="preserve">11-30</t>
  </si>
  <si>
    <t xml:space="preserve">https://arxiv.org/pdf/2206.14515.pdf</t>
  </si>
  <si>
    <t xml:space="preserve">https://arxiv.org/pdf/2211.15726.pdf</t>
  </si>
  <si>
    <t xml:space="preserve">pag.2:"the mechanism naturally predicts strong GWs with amplitudes within reach of LIGO [47, 48], ET [49], and CE [50]."</t>
  </si>
  <si>
    <t xml:space="preserve">the cited paper [47] is from LIGO and Virgo</t>
  </si>
  <si>
    <t xml:space="preserve">https://arxiv.org/pdf/2211.15867.pdf</t>
  </si>
  <si>
    <t xml:space="preserve">it's about LIGO scattered light</t>
  </si>
  <si>
    <t xml:space="preserve">https://arxiv.org/pdf/2211.15873.pdf</t>
  </si>
  <si>
    <t xml:space="preserve">they used only LIGO sensibility curve</t>
  </si>
  <si>
    <t xml:space="preserve">pag.2:"We have encountered practical difficulties in our own work constructing template banks for new searches in LIGO data" ; "...in our own work conducting searches for new physics in LIGO data." ; pag.13:"We are currently utilizing this tool to construct a template bank to search for objects with enhanced spin-induced quadrupoles in LIGO data [23, 24].
"</t>
  </si>
  <si>
    <t xml:space="preserve">Sometimes they used "LIGO and Virgo data" but in these cases no, is it an issue? I think so</t>
  </si>
  <si>
    <t xml:space="preserve">pag.2:"In 2015, gravitational waves from binary black holes were detected at the Laser Interferometer Gravitational-Wave Observatory (LIGO) for the first time [1], and in 2017, gravitational waves from binary neutron stars were also observed [2]. "</t>
  </si>
  <si>
    <t xml:space="preserve">https://arxiv.org/pdf/2207.00226.pdf</t>
  </si>
  <si>
    <t xml:space="preserve">pag.2:"Being a subtle DC shift to the overall GW amplitude, it has remained undetected in the past observations taken by LIGO [54]."</t>
  </si>
  <si>
    <t xml:space="preserve">The cited work is LIGO/Virgo</t>
  </si>
  <si>
    <t xml:space="preserve">https://arxiv.org/pdf/2207.10091.pdf</t>
  </si>
  <si>
    <t xml:space="preserve">pag.7:" we expect to have hundreds of BHBs in the LISA band in the Galaxy based on the LIGO detection rate [102–107]."</t>
  </si>
  <si>
    <t xml:space="preserve">I think is an issue because the rate could be from LIGO-Virgo, but in the cited papers have a lot of issues but they are not from this year. </t>
  </si>
  <si>
    <t xml:space="preserve">They used LIGO sensibility curve compared with ET</t>
  </si>
  <si>
    <t xml:space="preserve">https://arxiv.org/pdf/2211.16674.pdf</t>
  </si>
  <si>
    <t xml:space="preserve">https://arxiv.org/pdf/2211.16900.pdf</t>
  </si>
  <si>
    <t xml:space="preserve">https://arxiv.org/pdf/2211.16955.pdf</t>
  </si>
  <si>
    <t xml:space="preserve">https://arxiv.org/pdf/2211.17021.pdf</t>
  </si>
  <si>
    <t xml:space="preserve">pag.10:"In 2017, the GBM instrument of Fermi was able to detect, localize, and classify a GRB that was also registered by LIGO as a gravitational wave event"</t>
  </si>
  <si>
    <t xml:space="preserve">https://arxiv.org/pdf/2212.00052.pdf</t>
  </si>
  <si>
    <t xml:space="preserve">pag.1:"near future GW experiments like LIGO, BBO, DECIGO, CE, ET etc." ; pag21:"rs, the peak frequencies can fall within LIGO ballpark and hence can already be disfavoured by LIGO constraints [1]" ; pag.22:"we get very predictive GW spectrum at both ongoing and future experiments like LIGO, BBO, DECIGO, CE, ET etc."</t>
  </si>
  <si>
    <t xml:space="preserve">a bit of effort to write Virgo in all the experiments cited could be nice</t>
  </si>
  <si>
    <t xml:space="preserve">https://arxiv.org/pdf/2212.00163.pdf</t>
  </si>
  <si>
    <t xml:space="preserve">pag.3:"The model is calibrated to match the local (i.e. at 𝑧 = 0) merger rate density estimated by LIGO using the detected events"</t>
  </si>
  <si>
    <t xml:space="preserve">I don't know if this could be an issue</t>
  </si>
  <si>
    <t xml:space="preserve">https://arxiv.org/pdf/2212.00200.pdf</t>
  </si>
  <si>
    <t xml:space="preserve">They used only one LIGO detector forn their analysis</t>
  </si>
  <si>
    <t xml:space="preserve">https://arxiv.org/pdf/2212.00201.pdf</t>
  </si>
  <si>
    <t xml:space="preserve">pag.2:" 171 of which overlap with the first half of LIGO’s 3rd Science Run (O3a: April 1, 2019 - October 1, 2019)13"</t>
  </si>
  <si>
    <t xml:space="preserve">https://arxiv.org/pdf/2212.00425.pdf</t>
  </si>
  <si>
    <t xml:space="preserve">https://arxiv.org/pdf/2212.00462.pdf</t>
  </si>
  <si>
    <t xml:space="preserve">pag.1:"The GW originated from the merging of two binary NSs [11] and was observed not only in LIGO but also in other electromagnetic and neutrino detectors"</t>
  </si>
  <si>
    <t xml:space="preserve">https://arxiv.org/pdf/2212.00466.pdf</t>
  </si>
  <si>
    <t xml:space="preserve">pag.14:" Since genuine black holes have the property of rotation, investigating the subject in this situation can help to identify the internal structure of black holes through the data obtained from gravitational waves by LIGO [66]. "</t>
  </si>
  <si>
    <t xml:space="preserve">https://arxiv.org/pdf/2212.00747.pdf</t>
  </si>
  <si>
    <t xml:space="preserve">https://arxiv.org/pdf/2212.00775.pdf</t>
  </si>
  <si>
    <t xml:space="preserve">They used only LIGO sensibility</t>
  </si>
  <si>
    <t xml:space="preserve">emails sent by Livia on Dec 20</t>
  </si>
  <si>
    <t xml:space="preserve">https://arxiv.org/pdf/2208.03731.pdf#page=4&amp;search=ligo%20virgo</t>
  </si>
  <si>
    <t xml:space="preserve">https://arxiv.org/pdf/2206.02747.pdf#page=5&amp;search=ligo%20virgo</t>
  </si>
  <si>
    <t xml:space="preserve">https://arxiv.org/pdf/2207.01654.pdf#page=1&amp;search=ligo%20virgo</t>
  </si>
  <si>
    <t xml:space="preserve">data from the third observing run of Advanced LIGO ; data collected during the third observing run of Advanced LIGO ; RESULTS FROM THE THIRD LIGO OBSERVING RUN</t>
  </si>
  <si>
    <t xml:space="preserve">Here they are using LIGO data only (at some point is stated also "the inclusion of a third – Virgo – detector in our search will also improve our ability to discriminate glitches from true signals, further increasing our sensitivity. We leave the inclusion of further detectors in our search for further improvement" ) but the sentences, at least the first one, could be misleading, better to say "using data taken by ALIGO during O3" (note: this is a paper by LVK members)</t>
  </si>
  <si>
    <t xml:space="preserve">https://arxiv.org/pdf/2211.02581.pdf#page=2&amp;search=ligo%20virgo</t>
  </si>
  <si>
    <t xml:space="preserve">the direct measurement of gravitational waves by LIGO</t>
  </si>
  <si>
    <t xml:space="preserve">https://arxiv.org/pdf/2212.01397.pdf#page=2&amp;search=ligo%20virgo</t>
  </si>
  <si>
    <t xml:space="preserve">for interpreting gravitational wave detections like those from LIGO</t>
  </si>
  <si>
    <t xml:space="preserve">https://arxiv.org/pdf/2212.01477.pdf#page=13&amp;search=ligo%20virgo</t>
  </si>
  <si>
    <t xml:space="preserve">https://arxiv.org/pdf/2212.02026.pdf#page=1&amp;search=ligo%20virgo</t>
  </si>
  <si>
    <t xml:space="preserve">from the second observational (O2) run of LIGO-Hanford and LIGO-Livingston detectors ; real blips from the LIGO O2 run</t>
  </si>
  <si>
    <t xml:space="preserve">Same problem as paper #2</t>
  </si>
  <si>
    <t xml:space="preserve">https://arxiv.org/pdf/2212.02065.pdf#page=1&amp;search=ligo%20virgo</t>
  </si>
  <si>
    <t xml:space="preserve">(Very curious paper) it should be a study on LIGO possibilities only, as far as I've seen when needed Virgo should have been reported correctly</t>
  </si>
  <si>
    <t xml:space="preserve">https://arxiv.org/pdf/2107.02761.pdf#page=8&amp;search=ligo%20virgo</t>
  </si>
  <si>
    <t xml:space="preserve">this quantity may be too small to detect by LIGO [34]</t>
  </si>
  <si>
    <t xml:space="preserve">Nothing wrong theorethically speaking (it's a statement about LIGO possibilities using data of LIGO detectors only, here the paper about GW150914 is mentioned), but Virgo could have been reported as well</t>
  </si>
  <si>
    <t xml:space="preserve">https://arxiv.org/pdf/2203.15668.pdf#page=1&amp;search=ligo%20virgo</t>
  </si>
  <si>
    <t xml:space="preserve">after ﬁrst GW detection by LIGO [20]</t>
  </si>
  <si>
    <t xml:space="preserve">As we discussed I start to mark as red also paper mentioning LIGO only in GW150914</t>
  </si>
  <si>
    <t xml:space="preserve">https://arxiv.org/pdf/2208.01621.pdf#page=1&amp;search=ligo%20virgo</t>
  </si>
  <si>
    <t xml:space="preserve">https://arxiv.org/pdf/2210.02975.pdf#page=1&amp;search=ligo%20virgo</t>
  </si>
  <si>
    <t xml:space="preserve">Distributions of binary parameters for Advanced LIGO detections</t>
  </si>
  <si>
    <t xml:space="preserve">Virgo results are reported as well, it seems that "ALIGO" is used instead of "LHV network"</t>
  </si>
  <si>
    <t xml:space="preserve">https://arxiv.org/pdf/2211.09450.pdf#page=9&amp;search=ligo%20virgo</t>
  </si>
  <si>
    <t xml:space="preserve">https://arxiv.org/pdf/2211.13789.pdf#page=2&amp;search=ligo%20virgo</t>
  </si>
  <si>
    <t xml:space="preserve">alert of three classes of BNSs of LIGO. ;  the current data analysis pipeline of LIGO (Klimenko et al. 2016).</t>
  </si>
  <si>
    <t xml:space="preserve">For the first two statements there's the usual problem analyzed in paper 2 of day 12-06 (i.e. referring to LIGO data only but in the wrong way, as the observing runs have been made by LIGO detectors only); the third statement is for sure wrong, because the pipeline they are mentioning (i.e. cWB) have been developed with the contribution of many Virgo members </t>
  </si>
  <si>
    <t xml:space="preserve">https://arxiv.org/pdf/2212.02514.pdf#page=1&amp;search=ligo%20virgo</t>
  </si>
  <si>
    <t xml:space="preserve">LIGO Binary Black Hole Mergers ; the sub-population of LIGO progenitors of fast-spinning binary black hole merger events ; WR 20a is a LIGO progenitor source ; LIGO detectable event ; LIGO sources. ; the 44 BBH LIGO events reported in the GWTC-2 Catalogue (Abbott et al. 2021) ;  BBHs with eﬀective spins consistent with LIGO observations χeﬀ 0.65 (Abbott et al. 2021), ; LIGO events. ; BBH merger from this system to compare the angular momen- tum of the gravitational wave event to those ob- served in LIGO. We find that the angular momen- tum from the BBH WR 20a could produce is much higher than the majority of observed BBHs from LIGO. ; mergers observed in LIGO </t>
  </si>
  <si>
    <t xml:space="preserve">https://arxiv.org/pdf/2212.02650.pdf#page=3&amp;search=ligo%20virgo</t>
  </si>
  <si>
    <t xml:space="preserve">progenitors of LIGO BBH mergers (Abbott et al. 2021a)  ; the GW events observed by LIGO. </t>
  </si>
  <si>
    <t xml:space="preserve">https://arxiv.org/pdf/2205.14154.pdf#page=2&amp;search=ligo%20virgo</t>
  </si>
  <si>
    <t xml:space="preserve">LIGO catalog posterior samples ; The catalog associated with the ﬁrst part of LIGO’s third observing run (O3a) ; LIGO’s third observing run.</t>
  </si>
  <si>
    <t xml:space="preserve">https://arxiv.org/pdf/2211.15040.pdf#page=1&amp;search=ligo%20virgo</t>
  </si>
  <si>
    <t xml:space="preserve">the detection of gravitational wave signals by the Laser-Interferometer Gravitational Wave-Observatory (LIGO)</t>
  </si>
  <si>
    <t xml:space="preserve">https://arxiv.org/pdf/2212.03295.pdf#page=3&amp;search=ligo%20virgo</t>
  </si>
  <si>
    <t xml:space="preserve">a total of 56 signal injection experiments on LIGO O2 data covering GW170817</t>
  </si>
  <si>
    <t xml:space="preserve">Usual problem analyzed in paper 2 of day 12-06 (i.e. referring to LIGO data only but in the wrong way, as the observing runs have been made by LIGO detectors only)</t>
  </si>
  <si>
    <t xml:space="preserve">https://arxiv.org/pdf/2212.03403.pdf#page=8&amp;search=ligo%20virgo</t>
  </si>
  <si>
    <t xml:space="preserve">LIGO [24]</t>
  </si>
  <si>
    <t xml:space="preserve">Referring to LVK results, so Virgo should be quoted as well</t>
  </si>
  <si>
    <t xml:space="preserve">https://arxiv.org/pdf/2212.03855.pdf#page=2&amp;search=ligo%20virgo</t>
  </si>
  <si>
    <t xml:space="preserve">https://arxiv.org/pdf/2010.05354.pdf#page=4&amp;search=ligo%20virgo</t>
  </si>
  <si>
    <t xml:space="preserve">LIGO’s observations of gravitational waves</t>
  </si>
  <si>
    <t xml:space="preserve">https://arxiv.org/pdf/2212.03890.pdf#page=2&amp;search=ligo%20virgo</t>
  </si>
  <si>
    <t xml:space="preserve">LIGO has had enormous success in detecting the gravitational waves from astro- physical inspiraling black holes that coalesce to form a larger black hole [1, 2, 3, 4]. ;  wave emission is strong enough to be detected by LIGO</t>
  </si>
  <si>
    <t xml:space="preserve">https://arxiv.org/pdf/2212.03909.pdf#page=8&amp;search=ligo%20virgo</t>
  </si>
  <si>
    <t xml:space="preserve">https://arxiv.org/pdf/2212.04056.pdf#page=3&amp;search=ligo%20virgo</t>
  </si>
  <si>
    <t xml:space="preserve">emails sent by Livia on Feb 1, 2023</t>
  </si>
  <si>
    <t xml:space="preserve">https://arxiv.org/pdf/2212.04564.pdf#page=1&amp;search=ligo%20virgo</t>
  </si>
  <si>
    <t xml:space="preserve">Virgo is mentioned before LIGO</t>
  </si>
  <si>
    <t xml:space="preserve">https://arxiv.org/pdf/2212.04657.pdf#page=25&amp;search=ligo%20virgo</t>
  </si>
  <si>
    <t xml:space="preserve">https://arxiv.org/pdf/2106.05575.pdf#page=1&amp;search=ligo%20virgo</t>
  </si>
  <si>
    <t xml:space="preserve">Virgo is mentioned right after LIGO</t>
  </si>
  <si>
    <t xml:space="preserve">https://arxiv.org/pdf/2211.13604.pdf#page=5&amp;search=ligo%20virgo</t>
  </si>
  <si>
    <t xml:space="preserve">https://arxiv.org/pdf/2212.05279.pdf#page=15&amp;search=ligo%20virgo</t>
  </si>
  <si>
    <t xml:space="preserve">https://arxiv.org/pdf/2212.05516.pdf#page=3&amp;search=ligo%20virgo</t>
  </si>
  <si>
    <t xml:space="preserve">LIGO O1-O3</t>
  </si>
  <si>
    <t xml:space="preserve">From the paper I think they're using general results from the catalog and not e.g. data from LIGO detectors only, so Virgo should be quoted as well</t>
  </si>
  <si>
    <t xml:space="preserve">https://arxiv.org/pdf/2212.05594.pdf#page=27&amp;search=ligo%20virgo</t>
  </si>
  <si>
    <t xml:space="preserve">the first claimed gravitational wave detection by LIGO</t>
  </si>
  <si>
    <t xml:space="preserve">https://arxiv.org/pdf/2212.05724.pdf#page=13&amp;search=ligo%20virgo</t>
  </si>
  <si>
    <t xml:space="preserve">Y. M. thanks Professor Yanbei Chen for helpful discussions on the LIGO binary black hole detection</t>
  </si>
  <si>
    <t xml:space="preserve">https://arxiv.org/pdf/2212.05851.pdf#page=3&amp;search=ligo%20virgo</t>
  </si>
  <si>
    <t xml:space="preserve">https://arxiv.org/pdf/2212.06086.pdf#page=53&amp;search=ligo%20virgo</t>
  </si>
  <si>
    <t xml:space="preserve">Proposals to detect this quantization of the black hole horizon area via “echoes” in gravitational waves using LIGO have been discussed in the literature</t>
  </si>
  <si>
    <t xml:space="preserve">https://arxiv.org/pdf/2212.06103.pdf#page=7&amp;search=ligo%20virgo</t>
  </si>
  <si>
    <t xml:space="preserve">https://arxiv.org/pdf/2212.06120.pdf#page=1&amp;search=ligo%20virgo</t>
  </si>
  <si>
    <t xml:space="preserve">After the first direct detection of gravitational waves from merging black-hole binaries by LIGO</t>
  </si>
  <si>
    <t xml:space="preserve">https://arxiv.org/pdf/2010.06161.pdf#page=1&amp;search=ligo%20virgo</t>
  </si>
  <si>
    <t xml:space="preserve">was announced in the second half of LIGO’s third observational run, within the volume observed by LIGO, the observed LIGO rate, the inferred LIGO rate, rate inferred by LIGO data,  the required mass observed by LIGO.</t>
  </si>
  <si>
    <t xml:space="preserve">https://arxiv.org/pdf/2212.06340.pdf#page=2&amp;search=ligo%20virgo</t>
  </si>
  <si>
    <t xml:space="preserve">https://arxiv.org/pdf/2212.06622.pdf#page=1&amp;search=ligo%20virgo</t>
  </si>
  <si>
    <t xml:space="preserve">Since the first detection of GW emitted from the coa- lescence of BBHs by the Advanced LIGO,  time of LIGO O1-O3, Totally, there are 58 events from LIGO’s O1, O2, O3a and O3b runs.</t>
  </si>
  <si>
    <t xml:space="preserve">https://arxiv.org/pdf/2212.06677.pdf#page=2&amp;search=ligo%20virgo</t>
  </si>
  <si>
    <t xml:space="preserve">The observation by LIGO [1] in 2015 of gravitational waves sourced by the merger of two extra-galactic black holes</t>
  </si>
  <si>
    <t xml:space="preserve">https://arxiv.org/pdf/2212.06707.pdf#page=1&amp;search=ligo%20virgo</t>
  </si>
  <si>
    <t xml:space="preserve">LIGO binary black holes</t>
  </si>
  <si>
    <t xml:space="preserve">https://arxiv.org/pdf/2204.05741.pdf#page=1&amp;search=ligo%20virgo</t>
  </si>
  <si>
    <t xml:space="preserve">after the ﬁrst detection of a binary system by LIGO in 2015</t>
  </si>
  <si>
    <t xml:space="preserve">https://arxiv.org/pdf/2211.14331.pdf#page=23&amp;search=ligo%20virgo</t>
  </si>
  <si>
    <t xml:space="preserve">might affect observability at LIGO scales</t>
  </si>
  <si>
    <t xml:space="preserve">Indirectly quoting results from LVK and detector capabilites, so maybe this should be red</t>
  </si>
  <si>
    <t xml:space="preserve">https://arxiv.org/pdf/2212.07186.pdf#page=1&amp;search=ligo%20virgo</t>
  </si>
  <si>
    <t xml:space="preserve">GW150914 [1] was detected by the Laser Interferometer Gravitational-Wave Observatory (LIGO) in 2015</t>
  </si>
  <si>
    <t xml:space="preserve">https://arxiv.org/pdf/2212.07293.pdf#page=3&amp;search=ligo%20virgo</t>
  </si>
  <si>
    <t xml:space="preserve">In the last decade, with the observation of gravitational wave events by the LIGO Scientiﬁc Collaboration [1–6]</t>
  </si>
  <si>
    <t xml:space="preserve">https://arxiv.org/pdf/2212.07433.pdf#page=3&amp;search=ligo%20virgo</t>
  </si>
  <si>
    <t xml:space="preserve">For example, the upcoming Laser Interferometer Gravitational-Wave Observatory (LIGO) run expects to be sensitive to binary neutron star mergers out to 160-190 Mpc for the two original detectors, with the Virgo and KAGRA instruments having an even more limited range</t>
  </si>
  <si>
    <t xml:space="preserve">Even if Virgo is mentioned right after there's the idea (found also in other papers) of a "LIGO run" instead of "in the upcoming LVK run LIGO ... Virgo ... etc." so I think this is red</t>
  </si>
  <si>
    <t xml:space="preserve">https://arxiv.org/pdf/2212.07559.pdf#page=3&amp;search=ligo%20virgo</t>
  </si>
  <si>
    <t xml:space="preserve">since the first observation of gravitational waves by LIGO</t>
  </si>
  <si>
    <t xml:space="preserve">https://arxiv.org/pdf/2212.07874.pdf#page=7&amp;search=ligo%20virgo</t>
  </si>
  <si>
    <t xml:space="preserve">LIGO detection of nearer (𝑑𝐿 ∼ 200 Mpc, 𝑧 ∼ 0.05) Neutron Star mergers, if associ- ated with a relativistic jet launched towards the observer, the prospects of TeV detections will largely improve, This will also affect LIGO counterparts from the nearby universe</t>
  </si>
  <si>
    <t xml:space="preserve">Hypothesis on a possible "LIGO detection", nothing wrong about quoting LVK results but it could be better to say "LVK detection" and "LVK counterparts"</t>
  </si>
  <si>
    <t xml:space="preserve">emails sent by Livia on Feb 2, 2023</t>
  </si>
  <si>
    <t xml:space="preserve">Followup Citations</t>
  </si>
  <si>
    <t xml:space="preserve">12-19</t>
  </si>
  <si>
    <t xml:space="preserve">https://arxiv.org/pdf/2212.08185.pdf</t>
  </si>
  <si>
    <t xml:space="preserve">pag.2:"...gravitational wave signals from accretion-powered pulsars are a priority for long-baseline detectors such as the Laser Interferometer Gravitational Wave Observatory (LIGO) (Middleton et al. 2020; The LIGO Scientific Collaboration, et al. 2021)."</t>
  </si>
  <si>
    <t xml:space="preserve">"such as LIGO", citing Virgo I think it's not a bit effort</t>
  </si>
  <si>
    <t xml:space="preserve">https://arxiv.org/pdf/2212.08528.pdf</t>
  </si>
  <si>
    <t xml:space="preserve">using only LIGO data</t>
  </si>
  <si>
    <t xml:space="preserve">All 2 versions </t>
  </si>
  <si>
    <t xml:space="preserve">12-20</t>
  </si>
  <si>
    <t xml:space="preserve">https://arxiv.org/pdf/2211.01691.pdf</t>
  </si>
  <si>
    <t xml:space="preserve">not indexed</t>
  </si>
  <si>
    <t xml:space="preserve">https://arxiv.org/pdf/2212.04657.pdf</t>
  </si>
  <si>
    <t xml:space="preserve">https://arxiv.org/pdf/2212.09094.pdf</t>
  </si>
  <si>
    <t xml:space="preserve">pag.43:"Recently, especially since the first direct detection of GWs by LIGO [386], there has been growing interest also in the non-Gaussianity of the tensor mode." ; pag:83:"It was, however, pointed out that the energy scales of LIGO observations are close to the cutoff scale of dark energy/modified gravity models in the Horndeski family [65]"</t>
  </si>
  <si>
    <t xml:space="preserve">https://arxiv.org/pdf/2212.09495.pdf</t>
  </si>
  <si>
    <t xml:space="preserve">pag.43:"In the last few years, new observational opportunities have become available, including most importantly LIGO and the EHT" ; pag.45:"In contrast to the previous section, 1.7.2, constraining gravity theories from gravitational waves, e.g., through LIGO observations, or future gravitational-wave interferometers" ; pag.45:". Nevertheless, one can make contact with LIGO observations, specifically the ringdown phase of a merger signal,"</t>
  </si>
  <si>
    <t xml:space="preserve">https://arxiv.org/pdf/2212.09733.pdf</t>
  </si>
  <si>
    <t xml:space="preserve">12-21</t>
  </si>
  <si>
    <t xml:space="preserve">pag.52:"black hole mass distribution can provide percent-level constraints on H(z) at z = 0.8 within 5 years of Advanced LIGO observations (see the right panel of Fig. 19)."</t>
  </si>
  <si>
    <t xml:space="preserve">They cited always LIGO-Virgo, but in this case nope...If we want to close an eye I think it's ok</t>
  </si>
  <si>
    <t xml:space="preserve">https://arxiv.org/pdf/2212.09753.pdf</t>
  </si>
  <si>
    <t xml:space="preserve">https://arxiv.org/pdf/2212.09776.pdf</t>
  </si>
  <si>
    <t xml:space="preserve">They used only LIGO sensitivity</t>
  </si>
  <si>
    <t xml:space="preserve">https://arxiv.org/pdf/2212.10083.pdf</t>
  </si>
  <si>
    <t xml:space="preserve">technical instruments for LIGO</t>
  </si>
  <si>
    <t xml:space="preserve">https://arxiv.org/pdf/2212.10514.pdf</t>
  </si>
  <si>
    <t xml:space="preserve">They used only a_LIGO sensitivity</t>
  </si>
  <si>
    <t xml:space="preserve">12-22</t>
  </si>
  <si>
    <t xml:space="preserve">using a-LIGO for comparison</t>
  </si>
  <si>
    <t xml:space="preserve">same paper of line 6</t>
  </si>
  <si>
    <t xml:space="preserve">https://arxiv.org/pdf/2212.07186.pdf</t>
  </si>
  <si>
    <t xml:space="preserve">pag.1:"It is exciting that the gravitational wave (GW) GW150914 [1] was detected by the Laser Interferometer Gravitational-Wave Observatory (LIGO) in 2015,"</t>
  </si>
  <si>
    <t xml:space="preserve">Then they used only a-LIGO sensitivity</t>
  </si>
  <si>
    <t xml:space="preserve">https://arxiv.org/pdf/2212.10580.pdf</t>
  </si>
  <si>
    <t xml:space="preserve">pag.2:"The order of magnitude of hµν for astrophysical sources commonly falling in the LIGO band (stellar-mass black hole or neutron star mergers from..." ; pag.2:"For a typical LIGO-like event – say, a binary stellar black hole merger in the kHz..." ; pag.2:"During the first three LIGO campaigns, the strain hA of" ; pag.4:"When dealing with a LIGO-like GW event ..."</t>
  </si>
  <si>
    <t xml:space="preserve">don't know if it's an issue or not, because they could refer only to the LIGO data for the events that they are considering...don't know, I think it's an issue, for this reason I put 1 to the red column</t>
  </si>
  <si>
    <t xml:space="preserve">https://arxiv.org/pdf/2212.10691.pdf</t>
  </si>
  <si>
    <t xml:space="preserve">pag.2:"While the current population of BHs measured by LIGO indicates a small projection of component spins onto the angular momentum axis"</t>
  </si>
  <si>
    <t xml:space="preserve">https://arxiv.org/pdf/2212.10725.pdf</t>
  </si>
  <si>
    <t xml:space="preserve">https://arxiv.org/pdf/2212.10924.pdf</t>
  </si>
  <si>
    <t xml:space="preserve">LIGO sensitivity</t>
  </si>
  <si>
    <t xml:space="preserve">12-23</t>
  </si>
  <si>
    <t xml:space="preserve">LIGO data and LIGO pipelines</t>
  </si>
  <si>
    <t xml:space="preserve">https://arxiv.org/pdf/2212.11359.pdf</t>
  </si>
  <si>
    <t xml:space="preserve">https://arxiv.org/pdf/2212.11437.pdf</t>
  </si>
  <si>
    <t xml:space="preserve">pag.1:"GWs have been detected by the LIGO detectors for the first time in 2015 utilizing laser interferometry [1]"</t>
  </si>
  <si>
    <t xml:space="preserve">https://arxiv.org/ftp/arxiv/papers/2212/2212.11960.pdf</t>
  </si>
  <si>
    <t xml:space="preserve">https://arxiv.org/pdf/2212.12144.pdf</t>
  </si>
  <si>
    <t xml:space="preserve">https://arxiv.org/pdf/2212.12273.pdf</t>
  </si>
  <si>
    <t xml:space="preserve">https://arxiv.org/pdf/2212.02065.pdf</t>
  </si>
  <si>
    <t xml:space="preserve">They focus on the future detecting capabilities of LIGO. But they mention properly the contribution of Virgo to present data.</t>
  </si>
  <si>
    <t xml:space="preserve">https://arxiv.org/pdf/2212.12768.pdf</t>
  </si>
  <si>
    <t xml:space="preserve">P2: "Fortuitously, the recent discovery of gravitational waves by the LIGO Collaboration [17] has allowed the community to rule out several MG models [18–27]."</t>
  </si>
  <si>
    <t xml:space="preserve">https://arxiv.org/pdf/2212.13183.pdf</t>
  </si>
  <si>
    <t xml:space="preserve">They comment in the paper that they won't make use of Advance Virgo data.</t>
  </si>
  <si>
    <t xml:space="preserve">https://arxiv.org/pdf/2212.13433.pdf</t>
  </si>
  <si>
    <t xml:space="preserve">P7:"we use the effective surveyed time–volume [47, 48] to estimate the number of events in the LIGO’s planned O4 observation."</t>
  </si>
  <si>
    <t xml:space="preserve">https://arxiv.org/pdf/2212.13903.pdf</t>
  </si>
  <si>
    <t xml:space="preserve">emails sent byLivia on Feb 02, 2023</t>
  </si>
  <si>
    <t xml:space="preserve">https://arxiv.org/pdf/2009.06655.pdf#page=5&amp;search=ligo%20virgo</t>
  </si>
  <si>
    <t xml:space="preserve">R f mg,ligo</t>
  </si>
  <si>
    <t xml:space="preserve">Subscript name "ligo" labelling LIGO/Virgo results (as correctly reported, so maybe this should be marked as green), maybe it would have been better to use "LVK"</t>
  </si>
  <si>
    <t xml:space="preserve">https://arxiv.org/pdf/2011.02967.pdf#page=1&amp;search=ligo%20virgo</t>
  </si>
  <si>
    <t xml:space="preserve">the constraints set by LIGO</t>
  </si>
  <si>
    <t xml:space="preserve">https://arxiv.org/pdf/2212.14283.pdf#page=1&amp;search=ligo%20virgo</t>
  </si>
  <si>
    <t xml:space="preserve">reported binary black hole events of existing LIGO observing runs, GW signals from advanced LIGO noise,  background noise suppression of LIGO observations </t>
  </si>
  <si>
    <t xml:space="preserve">Note that there are many other sentences noticed by the code mentioning LIGO only, but it seems to me that these concern only data from LIGO detector: indeed, the method proposed in this paper has been applyied on LIGO data only, with few validations considering Virgo as well (which in these cases has been reported): anyway, sentences like "LIGO observing runs" are for sure to be marked as red</t>
  </si>
  <si>
    <t xml:space="preserve">https://arxiv.org/pdf/2003.04412.pdf#page=2&amp;search=ligo%20virgo</t>
  </si>
  <si>
    <t xml:space="preserve">such as recent measurements of LIGO</t>
  </si>
  <si>
    <t xml:space="preserve">Quoting GW151226 but now also these events are marked as red</t>
  </si>
  <si>
    <t xml:space="preserve">https://arxiv.org/pdf/2110.10962.pdf#page=1&amp;search=ligo%20virgo</t>
  </si>
  <si>
    <t xml:space="preserve">PGWs are going to be probed at different fre- quency windows by means of various GWs detectors such as LIGO [3], the planned laser interferometer space-based antenna (LISA) [4] and by studies on the B-mode polar- ization of the cosmic background radiation</t>
  </si>
  <si>
    <t xml:space="preserve">LVK results not directly quoted  but maybe intended in some way</t>
  </si>
  <si>
    <t xml:space="preserve">https://arxiv.org/pdf/2209.02272.pdf#page=1&amp;search=ligo%20virgo</t>
  </si>
  <si>
    <t xml:space="preserve">As the black hole merger detected in the Laser Interferometer Gravitational-Wave Observatory (LIGO) event in 2015 was unexpectedly massive</t>
  </si>
  <si>
    <t xml:space="preserve">https://arxiv.org/pdf/2209.02863.pdf#page=1&amp;search=ligo%20virgo</t>
  </si>
  <si>
    <t xml:space="preserve">in LIGO O3 Data, LIGO’s second science run, Advanced LIGO’s ﬁrst three observing runs, Advanced LIGO’s ﬁrst three observing runs</t>
  </si>
  <si>
    <t xml:space="preserve">Collaboration paper! The point is that "In this analysis, we use data from the two LIGO detectors" but I think many sentences are wrong (or not written in the right way), even if only LIGO data have been used</t>
  </si>
  <si>
    <t xml:space="preserve">https://arxiv.org/pdf/2212.12144.pdf#page=1&amp;search=ligo%20virgo</t>
  </si>
  <si>
    <t xml:space="preserve">In 2015, the first direct detection of gravitational waves was made by the Laser Interferometer Gravitational- Wave Observatory (LIGO)</t>
  </si>
  <si>
    <t xml:space="preserve">Usual sentence about GW150914</t>
  </si>
  <si>
    <t xml:space="preserve">https://arxiv.org/pdf/2301.00338.pdf#page=1&amp;search=ligo%20virgo</t>
  </si>
  <si>
    <t xml:space="preserve">https://arxiv.org/pdf/2204.12567.pdf#page=1&amp;search=ligo%20virgo</t>
  </si>
  <si>
    <t xml:space="preserve">The ﬁrst experimental detection carried out by the LIGO Collaboration [8] in 2015 was the event GW150914 [9]</t>
  </si>
  <si>
    <t xml:space="preserve">At least one LVK author</t>
  </si>
  <si>
    <t xml:space="preserve">https://arxiv.org/pdf/2207.00207.pdf#page=4&amp;search=ligo%20virgo</t>
  </si>
  <si>
    <t xml:space="preserve">https://arxiv.org/pdf/2301.00822.pdf#page=8&amp;search=ligo%20virgo</t>
  </si>
  <si>
    <t xml:space="preserve">BH mass distribution reported by LIGO, model reported by LIGO, Peak model adapted from LIGO</t>
  </si>
  <si>
    <t xml:space="preserve">https://arxiv.org/pdf/2011.03571.pdf#page=3&amp;search=ligo%20virgo</t>
  </si>
  <si>
    <t xml:space="preserve">https://arxiv.org/pdf/2203.04014.pdf#page=20&amp;search=ligo%20virgo</t>
  </si>
  <si>
    <t xml:space="preserve">https://arxiv.org/pdf/2211.11150.pdf#page=6&amp;search=ligo%20virgo</t>
  </si>
  <si>
    <t xml:space="preserve">GCs are believed to be a major contributor to the rate of dynamically formed LIGO events</t>
  </si>
  <si>
    <t xml:space="preserve">In other places Virgo correclty mentioned</t>
  </si>
  <si>
    <t xml:space="preserve">https://arxiv.org/pdf/2301.01309.pdf#page=25&amp;search=ligo%20virgo</t>
  </si>
  <si>
    <t xml:space="preserve">This possibility is ruled out by the LIGO discoveries of black hole mergers, of astrophysical black holes that had been advocated before the LIGO discoveries</t>
  </si>
  <si>
    <t xml:space="preserve">https://arxiv.org/pdf/2301.01337.pdf#page=4&amp;search=ligo%20virgo</t>
  </si>
  <si>
    <t xml:space="preserve">https://arxiv.org/pdf/2301.01365.pdf#page=9&amp;search=ligo%20virgo</t>
  </si>
  <si>
    <t xml:space="preserve">primordial black holes with the observed by LIGO masses,  the GW170729 LIGO event</t>
  </si>
  <si>
    <t xml:space="preserve">https://arxiv.org/pdf/2301.01489.pdf#page=9&amp;search=ligo%20virgo</t>
  </si>
  <si>
    <t xml:space="preserve">They used only advanced LIGO sensitivity</t>
  </si>
  <si>
    <t xml:space="preserve">https://arxiv.org/pdf/2212.06622.pdf</t>
  </si>
  <si>
    <t xml:space="preserve">pag.1:"Since the first detection of GW emitted from the coalescence of BBHs by the Advanced LIGO (Abbott et al. 2016)," ;  pag4:"Totally, there are 58 events from LIGO’s O1, O2, O3a and O3b runs." ; </t>
  </si>
  <si>
    <t xml:space="preserve">N/A</t>
  </si>
  <si>
    <t xml:space="preserve">not found</t>
  </si>
  <si>
    <t xml:space="preserve">https://arxiv.org/pdf/2301.02352.pdf</t>
  </si>
  <si>
    <t xml:space="preserve">They didn't use Virgo in their analysis but only LIGO</t>
  </si>
  <si>
    <t xml:space="preserve">https://arxiv.org/pdf/2301.02398.pdf</t>
  </si>
  <si>
    <t xml:space="preserve">https://arxiv.org/pdf/2301.02414.pdf</t>
  </si>
  <si>
    <t xml:space="preserve">pag.2:"In 2015, the detection of binary black holes merger GW150914 by the LIGO experimental cooperation signaled the first detection of gravitational waves [1],"</t>
  </si>
  <si>
    <t xml:space="preserve">https://arxiv.org/pdf/2301.02655.pdf</t>
  </si>
  <si>
    <t xml:space="preserve">https://arxiv.org/pdf/2103.12088.pdf</t>
  </si>
  <si>
    <t xml:space="preserve">pag.11:"If further analysis confirms the association or if additional associations are identified with future LIGO events,"</t>
  </si>
  <si>
    <t xml:space="preserve">but they always write LIGO/Virgo...maybe we could close an eye</t>
  </si>
  <si>
    <t xml:space="preserve">https://arxiv.org/pdf/2207.13689.pdf</t>
  </si>
  <si>
    <t xml:space="preserve">https://arxiv.org/pdf/2208.14117.pdf</t>
  </si>
  <si>
    <t xml:space="preserve">pag.3:"To ease comparisons and guide the eye, we have plotted ‘smoothened’ results from previous searches for binary pulsars in LIGO data (Covas &amp; Sintes 2020), (Covas et al. 2022) and (Abbott et al. 2021b)"</t>
  </si>
  <si>
    <t xml:space="preserve">https://arxiv.org/pdf/2301.02687.pdf</t>
  </si>
  <si>
    <t xml:space="preserve">LIGO instruments</t>
  </si>
  <si>
    <t xml:space="preserve">https://arxiv.org/pdf/2301.02775.pdf</t>
  </si>
  <si>
    <t xml:space="preserve">pag.7:"Such binary interactions have taken on new importance in the era of gravitational wave detectors (LIGO [22], LISA [23]) and ambitious transient surveys [24]."</t>
  </si>
  <si>
    <t xml:space="preserve">Maybe they could mention Virgo</t>
  </si>
  <si>
    <t xml:space="preserve">https://arxiv.org/pdf/2301.02967.pdf</t>
  </si>
  <si>
    <t xml:space="preserve">https://arxiv.org/pdf/2301.03558.pdf</t>
  </si>
  <si>
    <t xml:space="preserve">it's a LIGO paper</t>
  </si>
  <si>
    <t xml:space="preserve">https://arxiv.org/pdf/2301.03619.pdf</t>
  </si>
  <si>
    <t xml:space="preserve">They used only LIGO noise sensitivity curve</t>
  </si>
  <si>
    <t xml:space="preserve">https://arxiv.org/pdf/2301.03696.pdf</t>
  </si>
  <si>
    <t xml:space="preserve">pag.2:"and reconsidered in [32, 33] when black holes mergers were first detected by LIGO [34]."</t>
  </si>
  <si>
    <t xml:space="preserve">https://arxiv.org/pdf/2301.03969.pdf</t>
  </si>
  <si>
    <t xml:space="preserve">https://arxiv.org/pdf/2301.01365.pdf</t>
  </si>
  <si>
    <t xml:space="preserve">pag.10:"This result is in agreement with the GW170729 LIGO event produced by the binary"</t>
  </si>
  <si>
    <t xml:space="preserve">same paper in line 20</t>
  </si>
  <si>
    <t xml:space="preserve">https://arxiv.org/pdf/2301.04325.pdf</t>
  </si>
  <si>
    <t xml:space="preserve">pag.1:"Laser Interferometer Gravitational-wave Observatory (LIGO) was the first to detect gravitational wave (GW) produced by merging binary black holes on September 14, 2015 [1]."</t>
  </si>
  <si>
    <t xml:space="preserve">https://arxiv.org/pdf/2301.04457.pdf</t>
  </si>
  <si>
    <t xml:space="preserve">pag.1:"However, recent multimessenger observations by the LIGO collaboration, in the gravitational event GW170817"</t>
  </si>
  <si>
    <t xml:space="preserve">01-13</t>
  </si>
  <si>
    <t xml:space="preserve">https://arxiv.org/pdf/2109.05481.pdf</t>
  </si>
  <si>
    <t xml:space="preserve">pag.2:"Since the first direct observation of gravitational waves in 2015 [2] by the LIGO collaboration, the number of identified black holes has skyrocketed"</t>
  </si>
  <si>
    <t xml:space="preserve">https://arxiv.org/pdf/2301.05457.pdf</t>
  </si>
  <si>
    <t xml:space="preserve">This is not really a paper. It is an Astronomy Advisory Panel Roadmap of the STFC. They mention Virgo, although they focus on LIGO as their main interest.
</t>
  </si>
  <si>
    <t xml:space="preserve">https://arxiv.org/pdf/2110.07487.pdf</t>
  </si>
  <si>
    <t xml:space="preserve">This paper is about instrumentation. They refer to devices installed in LIGO.</t>
  </si>
  <si>
    <t xml:space="preserve">https://arxiv.org/pdf/2212.04056.pdf</t>
  </si>
  <si>
    <t xml:space="preserve">https://arxiv.org/pdf/2301.06093.pdf</t>
  </si>
  <si>
    <t xml:space="preserve">P1: "... generate GWs that are strong enough to be detectable by Advanced LIGO as continuous low-frequency (&lt; 1000 Hz) signal...", P2: "They concluded that LIGO-class detectors could detect Milky Way AIC events"</t>
  </si>
  <si>
    <t xml:space="preserve">https://arxiv.org/pdf/2301.06117.pdf</t>
  </si>
  <si>
    <t xml:space="preserve">https://arxiv.org/pdf/2301.06120.pdf</t>
  </si>
  <si>
    <t xml:space="preserve">P1: "In 2015, the Laser Interferometer Gravitational-Wave Observatory (LIGO) observed the first gravitational wave event generated by the merger of binary BHs..."</t>
  </si>
  <si>
    <t xml:space="preserve">https://arxiv.org/pdf/2301.06221.pdf</t>
  </si>
  <si>
    <t xml:space="preserve">https://arxiv.org/pdf/2301.06243.pdf</t>
  </si>
  <si>
    <t xml:space="preserve">https://arxiv.org/pdf/2301.06325.pdf</t>
  </si>
  <si>
    <t xml:space="preserve">P2: "Bounds on graviton’s mass are deduced from gravitational waves detected in LIGO [6], but graviton in the classical context of gravitational waves..."</t>
  </si>
  <si>
    <t xml:space="preserve">https://arxiv.org/pdf/2301.06402.pdf</t>
  </si>
  <si>
    <t xml:space="preserve">P7: "... are potential progenitors of some galactic systems and gravitational-wave sources in the LIGO and/or LISA bands."</t>
  </si>
  <si>
    <t xml:space="preserve">https://arxiv.org/pdf/2301.06630.pdf</t>
  </si>
  <si>
    <t xml:space="preserve">https://arxiv.org/pdf/2301.06639.pdf</t>
  </si>
  <si>
    <t xml:space="preserve">https://arxiv.org/pdf/2301.06705.pdf</t>
  </si>
  <si>
    <t xml:space="preserve">P1: "... the first GW detections of BBH mergers [39] made by Advanced LIGO [40–43] allowed the measurement of QNMs from real GW events..."</t>
  </si>
  <si>
    <t xml:space="preserve">https://arxiv.org/pdf/2301.06751.pdf</t>
  </si>
  <si>
    <t xml:space="preserve">Title: "Search for gravitational-wave bursts in LIGO data at the Schenberg antenna
sensitivity range", P1: "we can get some indication from the third observing run (O3) data of the LIGO detectors.", P1: "In this context, analyzing the O3 data of LIGO within the Schenberg bandwidth..."</t>
  </si>
  <si>
    <t xml:space="preserve">https://arxiv.org/pdf/2301.06879.pdf</t>
  </si>
  <si>
    <t xml:space="preserve">P4: "For the first observation of LIGO [4], instead of taking α = 32/5, which gave complex individual masses...", P4: "... when Newtonian theory is employed to understand the LIGO data.", </t>
  </si>
  <si>
    <t xml:space="preserve">https://arxiv.org/pdf/2301.06888.pdf</t>
  </si>
  <si>
    <t xml:space="preserve">P2: "... from mergers of black holes or neutron stars that would be detectable by LIGO, particular methods of simplification...", P2: "However, binaries in the frequency range of LISA have significantly wider orbits than those detectable by LIGO,..."</t>
  </si>
  <si>
    <t xml:space="preserve">P11: "Indeed, on August 17, 2017, LIGO detected its first binary NS (BNS) merger, GW170817...", P12: "LIGO reported detections of the first NS-BH mergers in its O3 observing run..."</t>
  </si>
  <si>
    <t xml:space="preserve">https://arxiv.org/pdf/2209.15066.pdf</t>
  </si>
  <si>
    <t xml:space="preserve">https://arxiv.org/pdf/2301.07253.pdf</t>
  </si>
  <si>
    <t xml:space="preserve">https://arxiv.org/pdf/2301.07456.pdf</t>
  </si>
  <si>
    <t xml:space="preserve">https://arxiv.org/pdf/2301.07522.pdf</t>
  </si>
  <si>
    <t xml:space="preserve">This paper is about the LIGO-India project.</t>
  </si>
  <si>
    <t xml:space="preserve">https://arxiv.org/pdf/2212.05516.pdf</t>
  </si>
  <si>
    <t xml:space="preserve">https://arxiv.org/pdf/2301.08200.pdf</t>
  </si>
  <si>
    <t xml:space="preserve">The paper is about optical cavities similar to the LIGO ones</t>
  </si>
  <si>
    <t xml:space="preserve">01-23</t>
  </si>
  <si>
    <t xml:space="preserve">https://arxiv.org/pdf/2012.00529.pdf</t>
  </si>
  <si>
    <t xml:space="preserve">p.1 : "2016, the first direct detection of gravitational waves (GWs) from the merger of two black holes was reported by LIGO"</t>
  </si>
  <si>
    <t xml:space="preserve">https://arxiv.org/pdf/2301.08331.pdf</t>
  </si>
  <si>
    <t xml:space="preserve">p.15: " For transient astrophysical events that correspond to high frequency GWs such as those detected by LIGO,"</t>
  </si>
  <si>
    <t xml:space="preserve">https://arxiv.org/pdf/2301.08699.pdf</t>
  </si>
  <si>
    <t xml:space="preserve">p.16: "the observation of merging black holes with masses of 30M by LIGO [59] has directed interest to this order of magnitude for PBHs as DM"</t>
  </si>
  <si>
    <t xml:space="preserve">https://arxiv.org/pdf/2301.08736.pdf</t>
  </si>
  <si>
    <t xml:space="preserve">https://arxiv.org/pdf/2105.03485.pdf</t>
  </si>
  <si>
    <t xml:space="preserve">https://arxiv.org/pdf/2205.12286.pdf</t>
  </si>
  <si>
    <t xml:space="preserve">p.2: "Fortuitously, the recent discovery of gravitational waves by the LIGO Collaboration"</t>
  </si>
  <si>
    <t xml:space="preserve">https://arxiv.org/pdf/2301.08754.pdf</t>
  </si>
  <si>
    <t xml:space="preserve">https://arxiv.org/pdf/2301.08763.pdf</t>
  </si>
  <si>
    <t xml:space="preserve">https://arxiv.org/pdf/2301.09387.pdf</t>
  </si>
  <si>
    <t xml:space="preserve">https://arxiv.org/pdf/2301.10019.pdf</t>
  </si>
  <si>
    <t xml:space="preserve">https://arxiv.org/pdf/2301.10036.pdf</t>
  </si>
  <si>
    <t xml:space="preserve">Abstract: "We study the first gravitational wave, GW150914, detected by advanced LIGO"</t>
  </si>
  <si>
    <t xml:space="preserve">https://arxiv.org/pdf/2301.10204.pdf</t>
  </si>
  <si>
    <t xml:space="preserve">p.5: "within the range of masses where LIGO has discovered binary BH"</t>
  </si>
  <si>
    <t xml:space="preserve">Virgo is cited OK in the introduction</t>
  </si>
  <si>
    <t xml:space="preserve">https://arxiv.org/pdf/2301.10340.pdf</t>
  </si>
  <si>
    <t xml:space="preserve">p.1 : " the initial LIGO detection of GW150914"</t>
  </si>
  <si>
    <t xml:space="preserve">https://arxiv.org/pdf/2301.10491.pdf</t>
  </si>
  <si>
    <t xml:space="preserve">https://arxiv.org/pdf/2210.12834.pdf</t>
  </si>
  <si>
    <t xml:space="preserve">https://arxiv.org/pdf/2301.10836.pdf</t>
  </si>
  <si>
    <t xml:space="preserve">(Note: plots are below)</t>
  </si>
  <si>
    <t xml:space="preserve">avg/week</t>
  </si>
  <si>
    <t xml:space="preserve">total</t>
  </si>
  <si>
    <t xml:space="preserve">n. of weeks</t>
  </si>
  <si>
    <t xml:space="preserve">sheet name</t>
  </si>
  <si>
    <t xml:space="preserve">checked papers</t>
  </si>
  <si>
    <t xml:space="preserve">red papers</t>
  </si>
  <si>
    <t xml:space="preserve">ratio</t>
  </si>
  <si>
    <t xml:space="preserve">WEEK</t>
  </si>
  <si>
    <t xml:space="preserve">Processed preprints</t>
  </si>
  <si>
    <t xml:space="preserve">Papers mention LIGO</t>
  </si>
  <si>
    <t xml:space="preserve">Papers with alerts</t>
  </si>
  <si>
    <t xml:space="preserve">Occurrences of LIGO word</t>
  </si>
  <si>
    <t xml:space="preserve">Occurrences of VIRGO word</t>
  </si>
  <si>
    <t xml:space="preserve">Red papers</t>
  </si>
  <si>
    <t xml:space="preserve">Corrected papers</t>
  </si>
  <si>
    <t xml:space="preserve">Ratio</t>
  </si>
  <si>
    <t xml:space="preserve">Citations Google Scholar</t>
  </si>
  <si>
    <t xml:space="preserve">Citations Web of Science</t>
  </si>
  <si>
    <t xml:space="preserve">Partially corrected</t>
  </si>
  <si>
    <t xml:space="preserve">Not corrected</t>
  </si>
  <si>
    <t xml:space="preserve">red/mentioning LIGO</t>
  </si>
  <si>
    <t xml:space="preserve">Nov 15-19, 2021</t>
  </si>
  <si>
    <t xml:space="preserve">Dec 06-10, 2021</t>
  </si>
  <si>
    <t xml:space="preserve">Dec 13-17, 2021</t>
  </si>
  <si>
    <t xml:space="preserve">Jan 17-21, 2022</t>
  </si>
  <si>
    <t xml:space="preserve">Jan 24-28, 2022</t>
  </si>
  <si>
    <t xml:space="preserve">Jan 31 - Feb 4, 2022</t>
  </si>
  <si>
    <t xml:space="preserve">Feb 7-11, 2022</t>
  </si>
  <si>
    <t xml:space="preserve">Feb 14-18, 2022</t>
  </si>
  <si>
    <t xml:space="preserve">Feb 21-25, 2022</t>
  </si>
  <si>
    <t xml:space="preserve">Feb 28- Mar 4, 2022</t>
  </si>
  <si>
    <t xml:space="preserve">Mar 7-11, 2022</t>
  </si>
  <si>
    <t xml:space="preserve">Mar 14-18, 2022</t>
  </si>
  <si>
    <t xml:space="preserve">Mar 21-25, 2022</t>
  </si>
  <si>
    <t xml:space="preserve">Mar 28-Apr 1, 2022</t>
  </si>
  <si>
    <t xml:space="preserve">Apr 4-Apr 8, 2022</t>
  </si>
  <si>
    <t xml:space="preserve">Apr 11-15, 2022</t>
  </si>
  <si>
    <t xml:space="preserve">Apr 18-22, 2022</t>
  </si>
  <si>
    <t xml:space="preserve">We end here the follow up analysis</t>
  </si>
  <si>
    <t xml:space="preserve">Apr 25-29</t>
  </si>
  <si>
    <t xml:space="preserve">May 2-6, 2022 </t>
  </si>
  <si>
    <t xml:space="preserve">Total</t>
  </si>
  <si>
    <t xml:space="preserve">May 9-13, 2022</t>
  </si>
  <si>
    <t xml:space="preserve">May 16-20, 2022</t>
  </si>
  <si>
    <t xml:space="preserve">May 23-27, 2022</t>
  </si>
  <si>
    <t xml:space="preserve">May 30-Jun 3, 2022</t>
  </si>
  <si>
    <t xml:space="preserve">Jun 6-Jun 10</t>
  </si>
  <si>
    <t xml:space="preserve">June 13-17, 2022</t>
  </si>
  <si>
    <t xml:space="preserve">June 20-24</t>
  </si>
  <si>
    <t xml:space="preserve">June 27 - July 1, 2022</t>
  </si>
  <si>
    <t xml:space="preserve">July 4-8, 2022</t>
  </si>
  <si>
    <t xml:space="preserve">July 11-15, 2022</t>
  </si>
  <si>
    <t xml:space="preserve">July 18-22</t>
  </si>
  <si>
    <t xml:space="preserve">July 25 - 29, 2022</t>
  </si>
  <si>
    <t xml:space="preserve">Aug 01-05, 2022</t>
  </si>
  <si>
    <t xml:space="preserve">Aug 08 - 12, 2022</t>
  </si>
  <si>
    <t xml:space="preserve">Aug 15 - 19, 2022</t>
  </si>
  <si>
    <t xml:space="preserve">Aug 22-26, 2022</t>
  </si>
  <si>
    <t xml:space="preserve">Aug 29-Sep 2</t>
  </si>
  <si>
    <t xml:space="preserve">Sep 05 - 09, 2022</t>
  </si>
  <si>
    <t xml:space="preserve">Sep 12 - 16, 2022</t>
  </si>
  <si>
    <t xml:space="preserve">Sep 19 - 23, 2022</t>
  </si>
  <si>
    <t xml:space="preserve">Sep 26 - 30, 2022</t>
  </si>
  <si>
    <t xml:space="preserve">Oct 3 - 7, 2022</t>
  </si>
  <si>
    <t xml:space="preserve">Oct 10 - 14, 2022</t>
  </si>
  <si>
    <t xml:space="preserve">Oct 17 - 21, 2022</t>
  </si>
  <si>
    <t xml:space="preserve">Oct 24 - 28, 2022</t>
  </si>
  <si>
    <t xml:space="preserve">Oct 31 - Nov 4, 2022</t>
  </si>
  <si>
    <t xml:space="preserve">Nov 7 - 11, 2022</t>
  </si>
  <si>
    <t xml:space="preserve">Nov 14 - 18, 2022</t>
  </si>
  <si>
    <t xml:space="preserve">Nov 28 - Dec 2, 2022</t>
  </si>
  <si>
    <t xml:space="preserve">Dec 5 - 9, 2022</t>
  </si>
  <si>
    <t xml:space="preserve">Dec 12 - 16, 2022</t>
  </si>
  <si>
    <t xml:space="preserve">Dec 19 - 23, 2022</t>
  </si>
  <si>
    <t xml:space="preserve">Dec 26 - 30, 2022</t>
  </si>
  <si>
    <t xml:space="preserve">Jan 2 - 6, 2023</t>
  </si>
  <si>
    <t xml:space="preserve">Jan 9 - 13, 2023</t>
  </si>
  <si>
    <t xml:space="preserve">Jan 16 - 20, 2023</t>
  </si>
  <si>
    <t xml:space="preserve">Jan 23 - 27, 2023</t>
  </si>
</sst>
</file>

<file path=xl/styles.xml><?xml version="1.0" encoding="utf-8"?>
<styleSheet xmlns="http://schemas.openxmlformats.org/spreadsheetml/2006/main">
  <numFmts count="4">
    <numFmt numFmtId="164" formatCode="General"/>
    <numFmt numFmtId="165" formatCode="D\-M"/>
    <numFmt numFmtId="166" formatCode="DD\-MM"/>
    <numFmt numFmtId="167" formatCode="DD/MM/YYYY"/>
  </numFmts>
  <fonts count="58">
    <font>
      <sz val="10"/>
      <color rgb="FF000000"/>
      <name val="Arial"/>
      <family val="0"/>
    </font>
    <font>
      <sz val="10"/>
      <name val="Arial"/>
      <family val="0"/>
    </font>
    <font>
      <sz val="10"/>
      <name val="Arial"/>
      <family val="0"/>
    </font>
    <font>
      <sz val="10"/>
      <name val="Arial"/>
      <family val="0"/>
    </font>
    <font>
      <b val="true"/>
      <sz val="24"/>
      <color rgb="FF000000"/>
      <name val="Arial"/>
      <family val="0"/>
    </font>
    <font>
      <sz val="18"/>
      <color rgb="FF000000"/>
      <name val="Arial"/>
      <family val="0"/>
    </font>
    <font>
      <sz val="12"/>
      <color rgb="FF000000"/>
      <name val="Arial"/>
      <family val="0"/>
    </font>
    <font>
      <sz val="10"/>
      <color rgb="FF333333"/>
      <name val="Arial"/>
      <family val="0"/>
    </font>
    <font>
      <i val="true"/>
      <sz val="10"/>
      <color rgb="FF808080"/>
      <name val="Arial"/>
      <family val="0"/>
    </font>
    <font>
      <u val="single"/>
      <sz val="10"/>
      <color rgb="FF0000EE"/>
      <name val="Arial"/>
      <family val="0"/>
    </font>
    <font>
      <sz val="10"/>
      <color rgb="FF006600"/>
      <name val="Arial"/>
      <family val="0"/>
    </font>
    <font>
      <sz val="10"/>
      <color rgb="FF996600"/>
      <name val="Arial"/>
      <family val="0"/>
    </font>
    <font>
      <sz val="10"/>
      <color rgb="FFCC0000"/>
      <name val="Arial"/>
      <family val="0"/>
    </font>
    <font>
      <b val="true"/>
      <sz val="10"/>
      <color rgb="FFFFFFFF"/>
      <name val="Arial"/>
      <family val="0"/>
    </font>
    <font>
      <b val="true"/>
      <sz val="10"/>
      <color rgb="FF000000"/>
      <name val="Arial"/>
      <family val="0"/>
    </font>
    <font>
      <sz val="10"/>
      <color rgb="FFFFFFFF"/>
      <name val="Arial"/>
      <family val="0"/>
    </font>
    <font>
      <sz val="11"/>
      <color rgb="FF000000"/>
      <name val="Arial"/>
      <family val="0"/>
    </font>
    <font>
      <sz val="8"/>
      <color rgb="FF000000"/>
      <name val="Arial"/>
      <family val="0"/>
    </font>
    <font>
      <u val="single"/>
      <sz val="8"/>
      <color rgb="FF0000FF"/>
      <name val="Arial"/>
      <family val="0"/>
    </font>
    <font>
      <b val="true"/>
      <u val="single"/>
      <sz val="8"/>
      <color rgb="FF0000FF"/>
      <name val="Arial"/>
      <family val="0"/>
    </font>
    <font>
      <b val="true"/>
      <sz val="8"/>
      <color rgb="FF000000"/>
      <name val="Arial"/>
      <family val="0"/>
    </font>
    <font>
      <b val="true"/>
      <sz val="8"/>
      <color rgb="FF000000"/>
      <name val="Times New Roman"/>
      <family val="0"/>
    </font>
    <font>
      <b val="true"/>
      <u val="single"/>
      <sz val="8"/>
      <color rgb="FF1155CC"/>
      <name val="Arial"/>
      <family val="0"/>
    </font>
    <font>
      <sz val="8"/>
      <color rgb="FF000000"/>
      <name val="Times New Roman"/>
      <family val="0"/>
    </font>
    <font>
      <u val="single"/>
      <sz val="8"/>
      <color rgb="FF1155CC"/>
      <name val="Arial"/>
      <family val="0"/>
    </font>
    <font>
      <u val="single"/>
      <sz val="11"/>
      <color rgb="FF0000FF"/>
      <name val="Cambria"/>
      <family val="0"/>
    </font>
    <font>
      <b val="true"/>
      <u val="single"/>
      <sz val="11"/>
      <color rgb="FF0000FF"/>
      <name val="Cambria"/>
      <family val="0"/>
    </font>
    <font>
      <b val="true"/>
      <sz val="11"/>
      <color rgb="FF000000"/>
      <name val="Arial"/>
      <family val="0"/>
    </font>
    <font>
      <u val="single"/>
      <sz val="11"/>
      <color rgb="FF1155CC"/>
      <name val="Cambria"/>
      <family val="0"/>
    </font>
    <font>
      <sz val="14"/>
      <color rgb="FF000000"/>
      <name val="Arial"/>
      <family val="0"/>
    </font>
    <font>
      <u val="single"/>
      <sz val="11"/>
      <color rgb="FF1155CC"/>
      <name val="Arial"/>
      <family val="0"/>
    </font>
    <font>
      <u val="single"/>
      <sz val="11"/>
      <color rgb="FF1A0DAB"/>
      <name val="Arial"/>
      <family val="0"/>
    </font>
    <font>
      <sz val="11"/>
      <color rgb="FF1A0DAB"/>
      <name val="Arial"/>
      <family val="0"/>
    </font>
    <font>
      <sz val="9"/>
      <color rgb="FF000000"/>
      <name val="Arial"/>
      <family val="0"/>
    </font>
    <font>
      <u val="single"/>
      <sz val="9"/>
      <color rgb="FF000000"/>
      <name val="Arial"/>
      <family val="0"/>
    </font>
    <font>
      <sz val="11"/>
      <color rgb="FF000000"/>
      <name val="Roboto"/>
      <family val="0"/>
    </font>
    <font>
      <sz val="11"/>
      <color rgb="FF000000"/>
      <name val="CMR10"/>
      <family val="0"/>
    </font>
    <font>
      <u val="single"/>
      <sz val="9"/>
      <color rgb="FF0000FF"/>
      <name val="Arial"/>
      <family val="0"/>
    </font>
    <font>
      <sz val="11"/>
      <color rgb="FFF7981D"/>
      <name val="Arial"/>
      <family val="0"/>
    </font>
    <font>
      <u val="single"/>
      <sz val="11"/>
      <color rgb="FF000000"/>
      <name val="Arial"/>
      <family val="0"/>
    </font>
    <font>
      <sz val="11"/>
      <color rgb="FF000000"/>
      <name val="Inconsolata"/>
      <family val="0"/>
    </font>
    <font>
      <sz val="11"/>
      <color rgb="FFFF3333"/>
      <name val="Inconsolata"/>
      <family val="0"/>
    </font>
    <font>
      <u val="single"/>
      <sz val="11"/>
      <color rgb="FF000000"/>
      <name val="Cambria"/>
      <family val="0"/>
    </font>
    <font>
      <b val="true"/>
      <sz val="11"/>
      <color rgb="FFFF3333"/>
      <name val="Arial"/>
      <family val="0"/>
    </font>
    <font>
      <sz val="11"/>
      <color rgb="FFFF3333"/>
      <name val="Arial"/>
      <family val="0"/>
    </font>
    <font>
      <sz val="9"/>
      <color rgb="FFF4B400"/>
      <name val="&quot;Google Sans Mono&quot;"/>
      <family val="0"/>
    </font>
    <font>
      <u val="single"/>
      <sz val="11"/>
      <color rgb="FF0000FF"/>
      <name val="Arial"/>
      <family val="0"/>
    </font>
    <font>
      <sz val="11"/>
      <color rgb="FFFF0000"/>
      <name val="Arial"/>
      <family val="0"/>
    </font>
    <font>
      <sz val="11"/>
      <color rgb="FF000000"/>
      <name val="NimbusRomNo9L"/>
      <family val="0"/>
    </font>
    <font>
      <sz val="9"/>
      <color rgb="FF000000"/>
      <name val="NimbusRomNo9L"/>
      <family val="0"/>
    </font>
    <font>
      <sz val="11"/>
      <color rgb="FF000000"/>
      <name val="SFRM1095"/>
      <family val="0"/>
    </font>
    <font>
      <sz val="14"/>
      <color rgb="FF252525"/>
      <name val="Lora"/>
      <family val="0"/>
    </font>
    <font>
      <b val="true"/>
      <sz val="8"/>
      <color rgb="FF000000"/>
      <name val="Calibri"/>
      <family val="0"/>
    </font>
    <font>
      <sz val="8"/>
      <color rgb="FF000000"/>
      <name val="Calibri"/>
      <family val="0"/>
    </font>
    <font>
      <sz val="9"/>
      <color rgb="FF7E3794"/>
      <name val="&quot;Google Sans Mono&quot;"/>
      <family val="0"/>
    </font>
    <font>
      <sz val="10"/>
      <color rgb="FF000000"/>
      <name val="Arial"/>
      <family val="2"/>
    </font>
    <font>
      <sz val="16"/>
      <color rgb="FF000000"/>
      <name val="Arial"/>
      <family val="2"/>
    </font>
    <font>
      <sz val="10"/>
      <color rgb="FF1A1A1A"/>
      <name val="Arial"/>
      <family val="2"/>
    </font>
  </fonts>
  <fills count="27">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FF0000"/>
      </patternFill>
    </fill>
    <fill>
      <patternFill patternType="solid">
        <fgColor rgb="FF000000"/>
        <bgColor rgb="FF1A1A1A"/>
      </patternFill>
    </fill>
    <fill>
      <patternFill patternType="solid">
        <fgColor rgb="FF808080"/>
        <bgColor rgb="FF8B8B8B"/>
      </patternFill>
    </fill>
    <fill>
      <patternFill patternType="solid">
        <fgColor rgb="FFDDDDDD"/>
        <bgColor rgb="FFF3F3F3"/>
      </patternFill>
    </fill>
    <fill>
      <patternFill patternType="solid">
        <fgColor rgb="FF00CC00"/>
        <bgColor rgb="FF00FF00"/>
      </patternFill>
    </fill>
    <fill>
      <patternFill patternType="solid">
        <fgColor rgb="FFFF3333"/>
        <bgColor rgb="FFEA4335"/>
      </patternFill>
    </fill>
    <fill>
      <patternFill patternType="solid">
        <fgColor rgb="FFFFF200"/>
        <bgColor rgb="FFFFFF00"/>
      </patternFill>
    </fill>
    <fill>
      <patternFill patternType="solid">
        <fgColor rgb="FFFFFF00"/>
        <bgColor rgb="FFFFF200"/>
      </patternFill>
    </fill>
    <fill>
      <patternFill patternType="solid">
        <fgColor rgb="FF00FFFF"/>
        <bgColor rgb="FF00FFFF"/>
      </patternFill>
    </fill>
    <fill>
      <patternFill patternType="solid">
        <fgColor rgb="FF46BDC6"/>
        <bgColor rgb="FF34A853"/>
      </patternFill>
    </fill>
    <fill>
      <patternFill patternType="solid">
        <fgColor rgb="FFFFFFFF"/>
        <bgColor rgb="FFF3F3F3"/>
      </patternFill>
    </fill>
    <fill>
      <patternFill patternType="solid">
        <fgColor rgb="FF34A853"/>
        <bgColor rgb="FF46BDC6"/>
      </patternFill>
    </fill>
    <fill>
      <patternFill patternType="solid">
        <fgColor rgb="FFFBBC04"/>
        <bgColor rgb="FFF4B400"/>
      </patternFill>
    </fill>
    <fill>
      <patternFill patternType="solid">
        <fgColor rgb="FFEA4335"/>
        <bgColor rgb="FFFF3333"/>
      </patternFill>
    </fill>
    <fill>
      <patternFill patternType="solid">
        <fgColor rgb="FF4285F4"/>
        <bgColor rgb="FF666699"/>
      </patternFill>
    </fill>
    <fill>
      <patternFill patternType="solid">
        <fgColor rgb="FFFF6D01"/>
        <bgColor rgb="FFF7981D"/>
      </patternFill>
    </fill>
    <fill>
      <patternFill patternType="solid">
        <fgColor rgb="FFFF0000"/>
        <bgColor rgb="FFCC0000"/>
      </patternFill>
    </fill>
    <fill>
      <patternFill patternType="solid">
        <fgColor rgb="FFF7981D"/>
        <bgColor rgb="FFF4B400"/>
      </patternFill>
    </fill>
    <fill>
      <patternFill patternType="solid">
        <fgColor rgb="FFFF00FF"/>
        <bgColor rgb="FFFF00FF"/>
      </patternFill>
    </fill>
    <fill>
      <patternFill patternType="solid">
        <fgColor rgb="FFBDBDBD"/>
        <bgColor rgb="FFB7B7B7"/>
      </patternFill>
    </fill>
    <fill>
      <patternFill patternType="solid">
        <fgColor rgb="FFF3F3F3"/>
        <bgColor rgb="FFFFFFFF"/>
      </patternFill>
    </fill>
    <fill>
      <patternFill patternType="solid">
        <fgColor rgb="FF00FF00"/>
        <bgColor rgb="FF00CC00"/>
      </patternFill>
    </fill>
  </fills>
  <borders count="51">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ck"/>
      <right/>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right/>
      <top/>
      <bottom style="medium"/>
      <diagonal/>
    </border>
    <border diagonalUp="false" diagonalDown="false">
      <left style="medium">
        <color rgb="FF4285F4"/>
      </left>
      <right/>
      <top style="medium">
        <color rgb="FF4285F4"/>
      </top>
      <bottom style="medium">
        <color rgb="FF4285F4"/>
      </bottom>
      <diagonal/>
    </border>
    <border diagonalUp="false" diagonalDown="false">
      <left/>
      <right style="medium">
        <color rgb="FF4285F4"/>
      </right>
      <top style="medium">
        <color rgb="FF4285F4"/>
      </top>
      <bottom style="medium">
        <color rgb="FF4285F4"/>
      </bottom>
      <diagonal/>
    </border>
    <border diagonalUp="false" diagonalDown="false">
      <left style="medium"/>
      <right style="medium"/>
      <top style="medium"/>
      <bottom style="medium"/>
      <diagonal/>
    </border>
    <border diagonalUp="false" diagonalDown="false">
      <left style="medium"/>
      <right/>
      <top/>
      <botto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bottom style="thin"/>
      <diagonal/>
    </border>
    <border diagonalUp="false" diagonalDown="false">
      <left style="medium"/>
      <right style="medium"/>
      <top/>
      <bottom style="thin"/>
      <diagonal/>
    </border>
    <border diagonalUp="false" diagonalDown="false">
      <left/>
      <right style="medium"/>
      <top/>
      <bottom style="thin"/>
      <diagonal/>
    </border>
    <border diagonalUp="false" diagonalDown="false">
      <left/>
      <right/>
      <top/>
      <bottom style="thin"/>
      <diagonal/>
    </border>
    <border diagonalUp="false" diagonalDown="false">
      <left style="medium"/>
      <right/>
      <top/>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medium"/>
      <top style="thin"/>
      <bottom/>
      <diagonal/>
    </border>
    <border diagonalUp="false" diagonalDown="false">
      <left style="medium"/>
      <right style="medium"/>
      <top style="thin"/>
      <bottom/>
      <diagonal/>
    </border>
    <border diagonalUp="false" diagonalDown="false">
      <left/>
      <right/>
      <top style="thin"/>
      <bottom/>
      <diagonal/>
    </border>
    <border diagonalUp="false" diagonalDown="false">
      <left/>
      <right style="medium">
        <color rgb="FF4285F4"/>
      </right>
      <top/>
      <bottom style="medium">
        <color rgb="FF4285F4"/>
      </bottom>
      <diagonal/>
    </border>
    <border diagonalUp="false" diagonalDown="false">
      <left/>
      <right style="medium"/>
      <top style="medium"/>
      <bottom/>
      <diagonal/>
    </border>
    <border diagonalUp="false" diagonalDown="false">
      <left/>
      <right/>
      <top style="medium"/>
      <bottom/>
      <diagonal/>
    </border>
    <border diagonalUp="false" diagonalDown="false">
      <left style="medium"/>
      <right style="medium"/>
      <top style="medium"/>
      <bottom/>
      <diagonal/>
    </border>
    <border diagonalUp="false" diagonalDown="false">
      <left style="medium"/>
      <right/>
      <top style="medium"/>
      <bottom/>
      <diagonal/>
    </border>
    <border diagonalUp="false" diagonalDown="false">
      <left/>
      <right style="medium">
        <color rgb="FF4285F4"/>
      </right>
      <top/>
      <bottom/>
      <diagonal/>
    </border>
    <border diagonalUp="false" diagonalDown="false">
      <left/>
      <right/>
      <top style="medium">
        <color rgb="FF4285F4"/>
      </top>
      <bottom style="medium">
        <color rgb="FF4285F4"/>
      </bottom>
      <diagonal/>
    </border>
    <border diagonalUp="false" diagonalDown="false">
      <left/>
      <right style="thick"/>
      <top/>
      <bottom/>
      <diagonal/>
    </border>
    <border diagonalUp="false" diagonalDown="false">
      <left/>
      <right style="thick"/>
      <top/>
      <bottom style="medium"/>
      <diagonal/>
    </border>
    <border diagonalUp="false" diagonalDown="false">
      <left/>
      <right style="medium"/>
      <top style="thick"/>
      <bottom/>
      <diagonal/>
    </border>
    <border diagonalUp="false" diagonalDown="false">
      <left/>
      <right/>
      <top style="thick"/>
      <bottom/>
      <diagonal/>
    </border>
    <border diagonalUp="false" diagonalDown="false">
      <left/>
      <right style="thick"/>
      <top style="thick"/>
      <bottom/>
      <diagonal/>
    </border>
    <border diagonalUp="false" diagonalDown="false">
      <left/>
      <right style="medium"/>
      <top style="thin"/>
      <bottom style="medium"/>
      <diagonal/>
    </border>
    <border diagonalUp="false" diagonalDown="false">
      <left style="thick"/>
      <right style="thick"/>
      <top style="thick"/>
      <bottom/>
      <diagonal/>
    </border>
    <border diagonalUp="false" diagonalDown="false">
      <left style="thick"/>
      <right style="thick"/>
      <top/>
      <bottom style="thick"/>
      <diagonal/>
    </border>
    <border diagonalUp="false" diagonalDown="false">
      <left style="medium"/>
      <right/>
      <top/>
      <bottom style="thick"/>
      <diagonal/>
    </border>
    <border diagonalUp="false" diagonalDown="false">
      <left/>
      <right/>
      <top/>
      <bottom style="thick"/>
      <diagonal/>
    </border>
    <border diagonalUp="false" diagonalDown="false">
      <left style="thick"/>
      <right/>
      <top style="thick"/>
      <bottom/>
      <diagonal/>
    </border>
    <border diagonalUp="false" diagonalDown="false">
      <left style="thick"/>
      <right style="thick"/>
      <top/>
      <bottom/>
      <diagonal/>
    </border>
    <border diagonalUp="false" diagonalDown="false">
      <left style="thick"/>
      <right/>
      <top/>
      <bottom style="thick"/>
      <diagonal/>
    </border>
    <border diagonalUp="false" diagonalDown="false">
      <left/>
      <right style="thick"/>
      <top/>
      <bottom style="thick"/>
      <diagonal/>
    </border>
    <border diagonalUp="false" diagonalDown="false">
      <left style="medium"/>
      <right style="thin"/>
      <top style="medium"/>
      <bottom style="medium"/>
      <diagonal/>
    </border>
    <border diagonalUp="false" diagonalDown="false">
      <left/>
      <right style="thin"/>
      <top style="medium"/>
      <bottom style="medium"/>
      <diagonal/>
    </border>
    <border diagonalUp="false" diagonalDown="false">
      <left/>
      <right style="thin"/>
      <top/>
      <bottom/>
      <diagonal/>
    </border>
    <border diagonalUp="false" diagonalDown="false">
      <left style="thick"/>
      <right style="thin"/>
      <top/>
      <bottom/>
      <diagonal/>
    </border>
    <border diagonalUp="false" diagonalDown="false">
      <left style="medium"/>
      <right style="thick"/>
      <top/>
      <bottom/>
      <diagonal/>
    </border>
    <border diagonalUp="false" diagonalDown="false">
      <left style="thick"/>
      <right/>
      <top style="thick"/>
      <bottom style="thick"/>
      <diagonal/>
    </border>
    <border diagonalUp="false" diagonalDown="false">
      <left style="medium"/>
      <right/>
      <top style="thin"/>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423">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right" vertical="bottom" textRotation="0" wrapText="false" indent="0" shrinkToFit="false"/>
      <protection locked="true" hidden="false"/>
    </xf>
    <xf numFmtId="164" fontId="18" fillId="0" borderId="0" xfId="0" applyFont="true" applyBorder="false" applyAlignment="true" applyProtection="false">
      <alignment horizontal="left" vertical="bottom" textRotation="0" wrapText="false" indent="0" shrinkToFit="false"/>
      <protection locked="true" hidden="false"/>
    </xf>
    <xf numFmtId="164" fontId="17" fillId="9"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20" fillId="10" borderId="0" xfId="0" applyFont="true" applyBorder="false" applyAlignment="true" applyProtection="false">
      <alignment horizontal="left" vertical="bottom" textRotation="0" wrapText="false" indent="0" shrinkToFit="false"/>
      <protection locked="true" hidden="false"/>
    </xf>
    <xf numFmtId="164" fontId="21" fillId="1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17" fillId="11" borderId="0" xfId="0" applyFont="true" applyBorder="false" applyAlignment="true" applyProtection="false">
      <alignment horizontal="left" vertical="bottom" textRotation="0" wrapText="false" indent="0" shrinkToFit="false"/>
      <protection locked="true" hidden="false"/>
    </xf>
    <xf numFmtId="164" fontId="17" fillId="12" borderId="0" xfId="0" applyFont="true" applyBorder="false" applyAlignment="true" applyProtection="false">
      <alignment horizontal="left" vertical="bottom" textRotation="0" wrapText="false" indent="0" shrinkToFit="false"/>
      <protection locked="true" hidden="false"/>
    </xf>
    <xf numFmtId="164" fontId="23" fillId="12" borderId="0" xfId="0" applyFont="true" applyBorder="false" applyAlignment="true" applyProtection="false">
      <alignment horizontal="left" vertical="bottom" textRotation="0" wrapText="false" indent="0" shrinkToFit="false"/>
      <protection locked="true" hidden="false"/>
    </xf>
    <xf numFmtId="164" fontId="24" fillId="0" borderId="0" xfId="0" applyFont="true" applyBorder="false" applyAlignment="true" applyProtection="false">
      <alignment horizontal="left"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16" fillId="9" borderId="0" xfId="0" applyFont="true" applyBorder="false" applyAlignment="false" applyProtection="false">
      <alignment horizontal="general" vertical="bottom" textRotation="0" wrapText="false" indent="0" shrinkToFit="false"/>
      <protection locked="true" hidden="false"/>
    </xf>
    <xf numFmtId="164" fontId="16" fillId="11" borderId="0" xfId="0" applyFont="true" applyBorder="false" applyAlignment="true" applyProtection="false">
      <alignment horizontal="general" vertical="bottom" textRotation="0" wrapText="false" indent="0" shrinkToFit="false"/>
      <protection locked="true" hidden="false"/>
    </xf>
    <xf numFmtId="164" fontId="16" fillId="9"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27" fillId="10" borderId="0" xfId="0" applyFont="true" applyBorder="false" applyAlignment="true" applyProtection="false">
      <alignment horizontal="general" vertical="bottom" textRotation="0" wrapText="false" indent="0" shrinkToFit="false"/>
      <protection locked="true" hidden="false"/>
    </xf>
    <xf numFmtId="164" fontId="28" fillId="0" borderId="0" xfId="0" applyFont="true" applyBorder="false" applyAlignment="true" applyProtection="false">
      <alignment horizontal="general" vertical="bottom" textRotation="0" wrapText="false" indent="0" shrinkToFit="false"/>
      <protection locked="true" hidden="false"/>
    </xf>
    <xf numFmtId="164" fontId="16" fillId="13" borderId="0" xfId="0" applyFont="true" applyBorder="true" applyAlignment="true" applyProtection="false">
      <alignment horizontal="general" vertical="bottom" textRotation="0" wrapText="false" indent="0" shrinkToFit="false"/>
      <protection locked="true" hidden="false"/>
    </xf>
    <xf numFmtId="164" fontId="16" fillId="13" borderId="0" xfId="0" applyFont="true" applyBorder="false" applyAlignment="true" applyProtection="false">
      <alignment horizontal="general" vertical="bottom" textRotation="0" wrapText="false" indent="0" shrinkToFit="false"/>
      <protection locked="true" hidden="false"/>
    </xf>
    <xf numFmtId="164" fontId="27" fillId="14" borderId="0" xfId="0" applyFont="true" applyBorder="false" applyAlignment="true" applyProtection="false">
      <alignment horizontal="general" vertical="bottom" textRotation="0" wrapText="false" indent="0" shrinkToFit="false"/>
      <protection locked="true" hidden="false"/>
    </xf>
    <xf numFmtId="164" fontId="16" fillId="15" borderId="0" xfId="0" applyFont="true" applyBorder="false" applyAlignment="true" applyProtection="false">
      <alignment horizontal="general" vertical="bottom" textRotation="0" wrapText="false" indent="0" shrinkToFit="false"/>
      <protection locked="true" hidden="false"/>
    </xf>
    <xf numFmtId="164" fontId="24" fillId="15" borderId="0" xfId="0" applyFont="true" applyBorder="false" applyAlignment="true" applyProtection="false">
      <alignment horizontal="left" vertical="bottom" textRotation="0" wrapText="false" indent="0" shrinkToFit="false"/>
      <protection locked="true" hidden="false"/>
    </xf>
    <xf numFmtId="164" fontId="24" fillId="9" borderId="0" xfId="0" applyFont="true" applyBorder="false" applyAlignment="true" applyProtection="false">
      <alignment horizontal="left" vertical="bottom" textRotation="0" wrapText="false" indent="0" shrinkToFit="false"/>
      <protection locked="true" hidden="false"/>
    </xf>
    <xf numFmtId="164" fontId="17" fillId="15"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25" fillId="11"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25" fillId="9" borderId="0" xfId="0" applyFont="true" applyBorder="false" applyAlignment="true" applyProtection="false">
      <alignment horizontal="general" vertical="bottom" textRotation="0" wrapText="false" indent="0" shrinkToFit="false"/>
      <protection locked="true" hidden="false"/>
    </xf>
    <xf numFmtId="164" fontId="16" fillId="15" borderId="0" xfId="0" applyFont="true" applyBorder="false" applyAlignment="false" applyProtection="false">
      <alignment horizontal="general" vertical="bottom" textRotation="0" wrapText="false" indent="0" shrinkToFit="false"/>
      <protection locked="true" hidden="false"/>
    </xf>
    <xf numFmtId="164" fontId="25" fillId="10" borderId="0" xfId="0" applyFont="true" applyBorder="false" applyAlignment="tru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general" vertical="bottom" textRotation="0" wrapText="false" indent="0" shrinkToFit="false"/>
      <protection locked="true" hidden="false"/>
    </xf>
    <xf numFmtId="165" fontId="16" fillId="0" borderId="0" xfId="0" applyFont="true" applyBorder="false" applyAlignment="true" applyProtection="false">
      <alignment horizontal="general" vertical="bottom" textRotation="0" wrapText="false" indent="0" shrinkToFit="false"/>
      <protection locked="true" hidden="false"/>
    </xf>
    <xf numFmtId="164" fontId="30" fillId="15" borderId="0" xfId="0" applyFont="true" applyBorder="false" applyAlignment="true" applyProtection="false">
      <alignment horizontal="general" vertical="bottom" textRotation="0" wrapText="false" indent="0" shrinkToFit="false"/>
      <protection locked="true" hidden="false"/>
    </xf>
    <xf numFmtId="164" fontId="28" fillId="10" borderId="0" xfId="0" applyFont="true" applyBorder="false" applyAlignment="true" applyProtection="false">
      <alignment horizontal="general" vertical="bottom" textRotation="0" wrapText="false" indent="0" shrinkToFit="false"/>
      <protection locked="true" hidden="false"/>
    </xf>
    <xf numFmtId="166" fontId="17" fillId="0" borderId="0" xfId="0" applyFont="true" applyBorder="false" applyAlignment="true" applyProtection="false">
      <alignment horizontal="right" vertical="bottom" textRotation="0" wrapText="false" indent="0" shrinkToFit="false"/>
      <protection locked="true" hidden="false"/>
    </xf>
    <xf numFmtId="166" fontId="16" fillId="0" borderId="0" xfId="0" applyFont="true" applyBorder="false" applyAlignment="true" applyProtection="false">
      <alignment horizontal="general" vertical="bottom" textRotation="0" wrapText="false" indent="0" shrinkToFit="false"/>
      <protection locked="true" hidden="false"/>
    </xf>
    <xf numFmtId="167" fontId="16" fillId="0" borderId="0" xfId="0" applyFont="true" applyBorder="false" applyAlignment="true" applyProtection="false">
      <alignment horizontal="general" vertical="bottom" textRotation="0" wrapText="false" indent="0" shrinkToFit="false"/>
      <protection locked="true" hidden="false"/>
    </xf>
    <xf numFmtId="164" fontId="16" fillId="11" borderId="0" xfId="0" applyFont="true" applyBorder="false" applyAlignment="false" applyProtection="false">
      <alignment horizontal="general" vertical="bottom" textRotation="0" wrapText="false" indent="0" shrinkToFit="false"/>
      <protection locked="true" hidden="false"/>
    </xf>
    <xf numFmtId="164" fontId="16" fillId="10" borderId="0" xfId="0" applyFont="true" applyBorder="false" applyAlignment="true" applyProtection="false">
      <alignment horizontal="general" vertical="bottom" textRotation="0" wrapText="false" indent="0" shrinkToFit="false"/>
      <protection locked="true" hidden="false"/>
    </xf>
    <xf numFmtId="164" fontId="28" fillId="11" borderId="0" xfId="0" applyFont="true" applyBorder="false" applyAlignment="true" applyProtection="false">
      <alignment horizontal="general" vertical="bottom" textRotation="0" wrapText="false" indent="0" shrinkToFit="false"/>
      <protection locked="true" hidden="false"/>
    </xf>
    <xf numFmtId="164" fontId="30" fillId="0" borderId="2" xfId="0" applyFont="true" applyBorder="true" applyAlignment="tru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right" vertical="bottom" textRotation="0" wrapText="false" indent="0" shrinkToFit="false"/>
      <protection locked="true" hidden="false"/>
    </xf>
    <xf numFmtId="164" fontId="27" fillId="0" borderId="0" xfId="0" applyFont="true" applyBorder="false" applyAlignment="true" applyProtection="false">
      <alignment horizontal="general" vertical="bottom" textRotation="0" wrapText="false" indent="0" shrinkToFit="false"/>
      <protection locked="true" hidden="false"/>
    </xf>
    <xf numFmtId="164" fontId="27" fillId="0" borderId="2" xfId="0" applyFont="true" applyBorder="true" applyAlignment="true" applyProtection="false">
      <alignment horizontal="general" vertical="bottom" textRotation="0" wrapText="false" indent="0" shrinkToFit="false"/>
      <protection locked="true" hidden="false"/>
    </xf>
    <xf numFmtId="164" fontId="30" fillId="0" borderId="0" xfId="0" applyFont="true" applyBorder="false" applyAlignment="true" applyProtection="false">
      <alignment horizontal="general" vertical="bottom" textRotation="0" wrapText="false" indent="0" shrinkToFit="false"/>
      <protection locked="true" hidden="false"/>
    </xf>
    <xf numFmtId="164" fontId="31" fillId="15" borderId="0" xfId="0" applyFont="true" applyBorder="false" applyAlignment="true" applyProtection="false">
      <alignment horizontal="general" vertical="bottom" textRotation="0" wrapText="false" indent="0" shrinkToFit="false"/>
      <protection locked="true" hidden="false"/>
    </xf>
    <xf numFmtId="164" fontId="32" fillId="15"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8" fillId="16" borderId="0" xfId="0" applyFont="true" applyBorder="false" applyAlignment="true" applyProtection="false">
      <alignment horizontal="general" vertical="bottom" textRotation="0" wrapText="false" indent="0" shrinkToFit="false"/>
      <protection locked="true" hidden="false"/>
    </xf>
    <xf numFmtId="164" fontId="33" fillId="15" borderId="0" xfId="0" applyFont="true" applyBorder="false" applyAlignment="true" applyProtection="false">
      <alignment horizontal="general" vertical="bottom" textRotation="0" wrapText="false" indent="0" shrinkToFit="false"/>
      <protection locked="true" hidden="false"/>
    </xf>
    <xf numFmtId="164" fontId="33" fillId="0" borderId="0" xfId="0" applyFont="true" applyBorder="false" applyAlignment="true" applyProtection="false">
      <alignment horizontal="general" vertical="bottom" textRotation="0" wrapText="false" indent="0" shrinkToFit="false"/>
      <protection locked="true" hidden="false"/>
    </xf>
    <xf numFmtId="164" fontId="28" fillId="9" borderId="0" xfId="0" applyFont="true" applyBorder="false" applyAlignment="true" applyProtection="false">
      <alignment horizontal="general" vertical="bottom" textRotation="0" wrapText="false" indent="0" shrinkToFit="false"/>
      <protection locked="true" hidden="false"/>
    </xf>
    <xf numFmtId="164" fontId="34" fillId="10" borderId="0" xfId="0" applyFont="true" applyBorder="false" applyAlignment="true" applyProtection="false">
      <alignment horizontal="general" vertical="bottom" textRotation="0" wrapText="false" indent="0" shrinkToFit="false"/>
      <protection locked="true" hidden="false"/>
    </xf>
    <xf numFmtId="164" fontId="35" fillId="15" borderId="0" xfId="0" applyFont="true" applyBorder="false" applyAlignment="true" applyProtection="false">
      <alignment horizontal="general" vertical="bottom" textRotation="0" wrapText="false" indent="0" shrinkToFit="false"/>
      <protection locked="true" hidden="false"/>
    </xf>
    <xf numFmtId="164" fontId="28" fillId="17" borderId="0" xfId="0" applyFont="true" applyBorder="false" applyAlignment="true" applyProtection="false">
      <alignment horizontal="general" vertical="bottom" textRotation="0" wrapText="false" indent="0" shrinkToFit="false"/>
      <protection locked="true" hidden="false"/>
    </xf>
    <xf numFmtId="164" fontId="28" fillId="18" borderId="0" xfId="0" applyFont="true" applyBorder="false" applyAlignment="true" applyProtection="false">
      <alignment horizontal="general" vertical="bottom" textRotation="0" wrapText="false" indent="0" shrinkToFit="false"/>
      <protection locked="true" hidden="false"/>
    </xf>
    <xf numFmtId="164" fontId="25" fillId="17" borderId="0" xfId="0" applyFont="true" applyBorder="false" applyAlignment="true" applyProtection="false">
      <alignment horizontal="general" vertical="bottom" textRotation="0" wrapText="false" indent="0" shrinkToFit="false"/>
      <protection locked="true" hidden="false"/>
    </xf>
    <xf numFmtId="164" fontId="25" fillId="18" borderId="0" xfId="0" applyFont="true" applyBorder="false" applyAlignment="true" applyProtection="false">
      <alignment horizontal="general" vertical="bottom" textRotation="0" wrapText="false" indent="0" shrinkToFit="false"/>
      <protection locked="true" hidden="false"/>
    </xf>
    <xf numFmtId="164" fontId="36" fillId="0" borderId="0" xfId="0" applyFont="true" applyBorder="false" applyAlignment="true" applyProtection="false">
      <alignment horizontal="general" vertical="bottom" textRotation="0" wrapText="false" indent="0" shrinkToFit="false"/>
      <protection locked="true" hidden="false"/>
    </xf>
    <xf numFmtId="164" fontId="37" fillId="9" borderId="0" xfId="0" applyFont="true" applyBorder="false" applyAlignment="true" applyProtection="false">
      <alignment horizontal="general" vertical="bottom" textRotation="0" wrapText="false" indent="0" shrinkToFit="false"/>
      <protection locked="true" hidden="false"/>
    </xf>
    <xf numFmtId="164" fontId="38" fillId="0" borderId="0" xfId="0" applyFont="true" applyBorder="false" applyAlignment="false" applyProtection="false">
      <alignment horizontal="general" vertical="bottom" textRotation="0" wrapText="false" indent="0" shrinkToFit="false"/>
      <protection locked="true" hidden="false"/>
    </xf>
    <xf numFmtId="164" fontId="16" fillId="13" borderId="3" xfId="0" applyFont="true" applyBorder="true" applyAlignment="true" applyProtection="false">
      <alignment horizontal="general" vertical="bottom" textRotation="0" wrapText="false" indent="0" shrinkToFit="false"/>
      <protection locked="true" hidden="false"/>
    </xf>
    <xf numFmtId="164" fontId="16" fillId="13" borderId="4" xfId="0" applyFont="true" applyBorder="true" applyAlignment="true" applyProtection="false">
      <alignment horizontal="general" vertical="bottom" textRotation="0" wrapText="false" indent="0" shrinkToFit="false"/>
      <protection locked="true" hidden="false"/>
    </xf>
    <xf numFmtId="164" fontId="16" fillId="13" borderId="5" xfId="0" applyFont="true" applyBorder="true" applyAlignment="true" applyProtection="false">
      <alignment horizontal="general" vertical="bottom" textRotation="0" wrapText="false" indent="0" shrinkToFit="false"/>
      <protection locked="true" hidden="false"/>
    </xf>
    <xf numFmtId="164" fontId="16" fillId="0" borderId="6" xfId="0" applyFont="true" applyBorder="true" applyAlignment="true" applyProtection="false">
      <alignment horizontal="general" vertical="bottom" textRotation="0" wrapText="false" indent="0" shrinkToFit="false"/>
      <protection locked="true" hidden="false"/>
    </xf>
    <xf numFmtId="164" fontId="16" fillId="0" borderId="7" xfId="0" applyFont="true" applyBorder="true" applyAlignment="true" applyProtection="false">
      <alignment horizontal="general" vertical="bottom" textRotation="0" wrapText="false" indent="0" shrinkToFit="false"/>
      <protection locked="true" hidden="false"/>
    </xf>
    <xf numFmtId="164" fontId="16" fillId="0" borderId="8" xfId="0" applyFont="true" applyBorder="true" applyAlignment="false" applyProtection="false">
      <alignment horizontal="general" vertical="bottom" textRotation="0" wrapText="false" indent="0" shrinkToFit="false"/>
      <protection locked="true" hidden="false"/>
    </xf>
    <xf numFmtId="164" fontId="16" fillId="0" borderId="6" xfId="0" applyFont="true" applyBorder="true" applyAlignment="false" applyProtection="false">
      <alignment horizontal="general" vertical="bottom" textRotation="0" wrapText="false" indent="0" shrinkToFit="false"/>
      <protection locked="true" hidden="false"/>
    </xf>
    <xf numFmtId="164" fontId="16" fillId="0" borderId="3" xfId="0" applyFont="true" applyBorder="true" applyAlignment="true" applyProtection="false">
      <alignment horizontal="general" vertical="bottom" textRotation="0" wrapText="false" indent="0" shrinkToFit="false"/>
      <protection locked="true" hidden="false"/>
    </xf>
    <xf numFmtId="164" fontId="16" fillId="0" borderId="9" xfId="0" applyFont="true" applyBorder="true" applyAlignment="true" applyProtection="false">
      <alignment horizontal="general" vertical="bottom" textRotation="0" wrapText="false" indent="0" shrinkToFit="false"/>
      <protection locked="true" hidden="false"/>
    </xf>
    <xf numFmtId="164" fontId="16" fillId="15" borderId="9" xfId="0" applyFont="true" applyBorder="true" applyAlignment="true" applyProtection="false">
      <alignment horizontal="general" vertical="bottom" textRotation="0" wrapText="false" indent="0" shrinkToFit="false"/>
      <protection locked="true" hidden="false"/>
    </xf>
    <xf numFmtId="164" fontId="16" fillId="0" borderId="5" xfId="0" applyFont="true" applyBorder="true" applyAlignment="true" applyProtection="false">
      <alignment horizontal="general" vertical="bottom" textRotation="0" wrapText="false" indent="0" shrinkToFit="false"/>
      <protection locked="true" hidden="false"/>
    </xf>
    <xf numFmtId="164" fontId="16" fillId="0" borderId="4" xfId="0" applyFont="true" applyBorder="true" applyAlignment="true" applyProtection="false">
      <alignment horizontal="general" vertical="bottom" textRotation="0" wrapText="false" indent="0" shrinkToFit="false"/>
      <protection locked="true" hidden="false"/>
    </xf>
    <xf numFmtId="164" fontId="16" fillId="0" borderId="4" xfId="0" applyFont="true" applyBorder="true" applyAlignment="false" applyProtection="false">
      <alignment horizontal="general" vertical="bottom" textRotation="0" wrapText="false" indent="0" shrinkToFit="false"/>
      <protection locked="true" hidden="false"/>
    </xf>
    <xf numFmtId="164" fontId="16" fillId="0" borderId="10" xfId="0" applyFont="true" applyBorder="true" applyAlignment="true" applyProtection="false">
      <alignment horizontal="general" vertical="bottom" textRotation="0" wrapText="false" indent="0" shrinkToFit="false"/>
      <protection locked="true" hidden="false"/>
    </xf>
    <xf numFmtId="164" fontId="16" fillId="0" borderId="11" xfId="0" applyFont="true" applyBorder="true" applyAlignment="true" applyProtection="false">
      <alignment horizontal="right" vertical="bottom" textRotation="0" wrapText="false" indent="0" shrinkToFit="false"/>
      <protection locked="true" hidden="false"/>
    </xf>
    <xf numFmtId="164" fontId="16" fillId="0" borderId="11" xfId="0" applyFont="true" applyBorder="true" applyAlignment="true" applyProtection="false">
      <alignment horizontal="general" vertical="bottom" textRotation="0" wrapText="false" indent="0" shrinkToFit="false"/>
      <protection locked="true" hidden="false"/>
    </xf>
    <xf numFmtId="164" fontId="16" fillId="0" borderId="11" xfId="0" applyFont="true" applyBorder="true" applyAlignment="false" applyProtection="false">
      <alignment horizontal="general" vertical="bottom" textRotation="0" wrapText="false" indent="0" shrinkToFit="false"/>
      <protection locked="true" hidden="false"/>
    </xf>
    <xf numFmtId="164" fontId="16" fillId="9" borderId="12" xfId="0" applyFont="true" applyBorder="true" applyAlignment="false" applyProtection="false">
      <alignment horizontal="general" vertical="bottom" textRotation="0" wrapText="false" indent="0" shrinkToFit="false"/>
      <protection locked="true" hidden="false"/>
    </xf>
    <xf numFmtId="164" fontId="16" fillId="0" borderId="10" xfId="0" applyFont="true" applyBorder="true" applyAlignment="false" applyProtection="false">
      <alignment horizontal="general" vertical="bottom" textRotation="0" wrapText="false" indent="0" shrinkToFit="false"/>
      <protection locked="true" hidden="false"/>
    </xf>
    <xf numFmtId="164" fontId="39" fillId="15" borderId="0" xfId="0" applyFont="true" applyBorder="false" applyAlignment="true" applyProtection="false">
      <alignment horizontal="general" vertical="bottom" textRotation="0" wrapText="false" indent="0" shrinkToFit="false"/>
      <protection locked="true" hidden="false"/>
    </xf>
    <xf numFmtId="164" fontId="16" fillId="0" borderId="13" xfId="0" applyFont="true" applyBorder="true" applyAlignment="true" applyProtection="false">
      <alignment horizontal="general" vertical="bottom" textRotation="0" wrapText="false" indent="0" shrinkToFit="false"/>
      <protection locked="true" hidden="false"/>
    </xf>
    <xf numFmtId="164" fontId="16" fillId="0" borderId="14" xfId="0" applyFont="true" applyBorder="true" applyAlignment="false" applyProtection="false">
      <alignment horizontal="general" vertical="bottom" textRotation="0" wrapText="false" indent="0" shrinkToFit="false"/>
      <protection locked="true" hidden="false"/>
    </xf>
    <xf numFmtId="164" fontId="16" fillId="0" borderId="14" xfId="0" applyFont="true" applyBorder="true" applyAlignment="true" applyProtection="false">
      <alignment horizontal="general" vertical="bottom" textRotation="0" wrapText="false" indent="0" shrinkToFit="false"/>
      <protection locked="true" hidden="false"/>
    </xf>
    <xf numFmtId="164" fontId="16" fillId="9" borderId="15" xfId="0" applyFont="true" applyBorder="true" applyAlignment="false" applyProtection="false">
      <alignment horizontal="general" vertical="bottom" textRotation="0" wrapText="false" indent="0" shrinkToFit="false"/>
      <protection locked="true" hidden="false"/>
    </xf>
    <xf numFmtId="164" fontId="16" fillId="0" borderId="16" xfId="0" applyFont="true" applyBorder="true" applyAlignment="false" applyProtection="false">
      <alignment horizontal="general" vertical="bottom" textRotation="0" wrapText="false" indent="0" shrinkToFit="false"/>
      <protection locked="true" hidden="false"/>
    </xf>
    <xf numFmtId="164" fontId="16" fillId="0" borderId="13" xfId="0" applyFont="true" applyBorder="true" applyAlignment="false" applyProtection="false">
      <alignment horizontal="general" vertical="bottom" textRotation="0" wrapText="false" indent="0" shrinkToFit="false"/>
      <protection locked="true" hidden="false"/>
    </xf>
    <xf numFmtId="166" fontId="16" fillId="0" borderId="11" xfId="0" applyFont="true" applyBorder="true" applyAlignment="true" applyProtection="false">
      <alignment horizontal="general" vertical="bottom" textRotation="0" wrapText="false" indent="0" shrinkToFit="false"/>
      <protection locked="true" hidden="false"/>
    </xf>
    <xf numFmtId="164" fontId="28" fillId="11" borderId="12" xfId="0" applyFont="true" applyBorder="true" applyAlignment="true" applyProtection="false">
      <alignment horizontal="general" vertical="bottom" textRotation="0" wrapText="false" indent="0" shrinkToFit="false"/>
      <protection locked="true" hidden="false"/>
    </xf>
    <xf numFmtId="164" fontId="40" fillId="15" borderId="0" xfId="0" applyFont="true" applyBorder="false" applyAlignment="true" applyProtection="false">
      <alignment horizontal="general" vertical="bottom" textRotation="0" wrapText="false" indent="0" shrinkToFit="false"/>
      <protection locked="true" hidden="false"/>
    </xf>
    <xf numFmtId="164" fontId="40" fillId="15" borderId="10" xfId="0" applyFont="true" applyBorder="true" applyAlignment="true" applyProtection="false">
      <alignment horizontal="general" vertical="bottom" textRotation="0" wrapText="false" indent="0" shrinkToFit="false"/>
      <protection locked="true" hidden="false"/>
    </xf>
    <xf numFmtId="164" fontId="25" fillId="11" borderId="12" xfId="0" applyFont="true" applyBorder="true" applyAlignment="true" applyProtection="false">
      <alignment horizontal="general" vertical="bottom" textRotation="0" wrapText="false" indent="0" shrinkToFit="false"/>
      <protection locked="true" hidden="false"/>
    </xf>
    <xf numFmtId="164" fontId="25" fillId="10" borderId="12" xfId="0" applyFont="true" applyBorder="true" applyAlignment="true" applyProtection="false">
      <alignment horizontal="general" vertical="bottom" textRotation="0" wrapText="false" indent="0" shrinkToFit="false"/>
      <protection locked="true" hidden="false"/>
    </xf>
    <xf numFmtId="164" fontId="41" fillId="15" borderId="0" xfId="0" applyFont="true" applyBorder="false" applyAlignment="true" applyProtection="false">
      <alignment horizontal="general" vertical="bottom" textRotation="0" wrapText="false" indent="0" shrinkToFit="false"/>
      <protection locked="true" hidden="false"/>
    </xf>
    <xf numFmtId="164" fontId="41" fillId="15" borderId="10" xfId="0" applyFont="true" applyBorder="true" applyAlignment="true" applyProtection="false">
      <alignment horizontal="general" vertical="bottom" textRotation="0" wrapText="false" indent="0" shrinkToFit="false"/>
      <protection locked="true" hidden="false"/>
    </xf>
    <xf numFmtId="164" fontId="28" fillId="10" borderId="12" xfId="0" applyFont="true" applyBorder="true" applyAlignment="true" applyProtection="false">
      <alignment horizontal="general" vertical="bottom" textRotation="0" wrapText="false" indent="0" shrinkToFit="false"/>
      <protection locked="true" hidden="false"/>
    </xf>
    <xf numFmtId="164" fontId="25" fillId="9" borderId="12" xfId="0" applyFont="true" applyBorder="true" applyAlignment="true" applyProtection="false">
      <alignment horizontal="general" vertical="bottom" textRotation="0" wrapText="false" indent="0" shrinkToFit="false"/>
      <protection locked="true" hidden="false"/>
    </xf>
    <xf numFmtId="164" fontId="16" fillId="0" borderId="17" xfId="0" applyFont="true" applyBorder="true" applyAlignment="true" applyProtection="false">
      <alignment horizontal="general" vertical="bottom" textRotation="0" wrapText="false" indent="0" shrinkToFit="false"/>
      <protection locked="true" hidden="false"/>
    </xf>
    <xf numFmtId="164" fontId="16" fillId="0" borderId="18" xfId="0" applyFont="true" applyBorder="true" applyAlignment="false" applyProtection="false">
      <alignment horizontal="general" vertical="bottom" textRotation="0" wrapText="false" indent="0" shrinkToFit="false"/>
      <protection locked="true" hidden="false"/>
    </xf>
    <xf numFmtId="164" fontId="16" fillId="0" borderId="18" xfId="0" applyFont="true" applyBorder="true" applyAlignment="true" applyProtection="false">
      <alignment horizontal="general" vertical="bottom" textRotation="0" wrapText="false" indent="0" shrinkToFit="false"/>
      <protection locked="true" hidden="false"/>
    </xf>
    <xf numFmtId="164" fontId="25" fillId="10" borderId="19" xfId="0" applyFont="true" applyBorder="true" applyAlignment="true" applyProtection="false">
      <alignment horizontal="general" vertical="bottom" textRotation="0" wrapText="false" indent="0" shrinkToFit="false"/>
      <protection locked="true" hidden="false"/>
    </xf>
    <xf numFmtId="164" fontId="41" fillId="15" borderId="6" xfId="0" applyFont="true" applyBorder="true" applyAlignment="true" applyProtection="false">
      <alignment horizontal="general" vertical="bottom" textRotation="0" wrapText="false" indent="0" shrinkToFit="false"/>
      <protection locked="true" hidden="false"/>
    </xf>
    <xf numFmtId="164" fontId="41" fillId="15" borderId="17"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right" vertical="bottom" textRotation="0" wrapText="false" indent="0" shrinkToFit="false"/>
      <protection locked="true" hidden="false"/>
    </xf>
    <xf numFmtId="164" fontId="16" fillId="0" borderId="19" xfId="0" applyFont="true" applyBorder="true" applyAlignment="true" applyProtection="false">
      <alignment horizontal="general" vertical="bottom" textRotation="0" wrapText="false" indent="0" shrinkToFit="false"/>
      <protection locked="true" hidden="false"/>
    </xf>
    <xf numFmtId="164" fontId="16" fillId="15" borderId="18" xfId="0" applyFont="true" applyBorder="true" applyAlignment="true" applyProtection="false">
      <alignment horizontal="general" vertical="bottom" textRotation="0" wrapText="false" indent="0" shrinkToFit="false"/>
      <protection locked="true" hidden="false"/>
    </xf>
    <xf numFmtId="164" fontId="16" fillId="0" borderId="12" xfId="0" applyFont="true" applyBorder="true" applyAlignment="true" applyProtection="false">
      <alignment horizontal="general" vertical="bottom" textRotation="0" wrapText="false" indent="0" shrinkToFit="false"/>
      <protection locked="true" hidden="false"/>
    </xf>
    <xf numFmtId="164" fontId="16" fillId="9" borderId="11" xfId="0" applyFont="true" applyBorder="true" applyAlignment="true" applyProtection="false">
      <alignment horizontal="general" vertical="bottom" textRotation="0" wrapText="false" indent="0" shrinkToFit="false"/>
      <protection locked="true" hidden="false"/>
    </xf>
    <xf numFmtId="164" fontId="16" fillId="9" borderId="11" xfId="0" applyFont="true" applyBorder="true" applyAlignment="false" applyProtection="false">
      <alignment horizontal="general" vertical="bottom" textRotation="0" wrapText="false" indent="0" shrinkToFit="false"/>
      <protection locked="true" hidden="false"/>
    </xf>
    <xf numFmtId="164" fontId="16" fillId="0" borderId="20" xfId="0" applyFont="true" applyBorder="true" applyAlignment="true" applyProtection="false">
      <alignment horizontal="general" vertical="bottom" textRotation="0" wrapText="false" indent="0" shrinkToFit="false"/>
      <protection locked="true" hidden="false"/>
    </xf>
    <xf numFmtId="164" fontId="16" fillId="0" borderId="21" xfId="0" applyFont="true" applyBorder="true" applyAlignment="true" applyProtection="false">
      <alignment horizontal="right" vertical="bottom" textRotation="0" wrapText="false" indent="0" shrinkToFit="false"/>
      <protection locked="true" hidden="false"/>
    </xf>
    <xf numFmtId="164" fontId="16" fillId="0" borderId="21" xfId="0" applyFont="true" applyBorder="true" applyAlignment="true" applyProtection="false">
      <alignment horizontal="general" vertical="bottom" textRotation="0" wrapText="false" indent="0" shrinkToFit="false"/>
      <protection locked="true" hidden="false"/>
    </xf>
    <xf numFmtId="164" fontId="16" fillId="9" borderId="21" xfId="0" applyFont="true" applyBorder="true" applyAlignment="false" applyProtection="false">
      <alignment horizontal="general" vertical="bottom" textRotation="0" wrapText="false" indent="0" shrinkToFit="false"/>
      <protection locked="true" hidden="false"/>
    </xf>
    <xf numFmtId="164" fontId="16" fillId="0" borderId="22" xfId="0" applyFont="true" applyBorder="true" applyAlignment="false" applyProtection="false">
      <alignment horizontal="general" vertical="bottom" textRotation="0" wrapText="false" indent="0" shrinkToFit="false"/>
      <protection locked="true" hidden="false"/>
    </xf>
    <xf numFmtId="164" fontId="42" fillId="11" borderId="11" xfId="0" applyFont="true" applyBorder="true" applyAlignment="true" applyProtection="false">
      <alignment horizontal="general" vertical="bottom" textRotation="0" wrapText="false" indent="0" shrinkToFit="false"/>
      <protection locked="true" hidden="false"/>
    </xf>
    <xf numFmtId="164" fontId="25" fillId="9" borderId="11" xfId="0" applyFont="true" applyBorder="true" applyAlignment="true" applyProtection="false">
      <alignment horizontal="general" vertical="bottom" textRotation="0" wrapText="false" indent="0" shrinkToFit="false"/>
      <protection locked="true" hidden="false"/>
    </xf>
    <xf numFmtId="164" fontId="16" fillId="0" borderId="15" xfId="0" applyFont="true" applyBorder="true" applyAlignment="true" applyProtection="false">
      <alignment horizontal="general" vertical="bottom" textRotation="0" wrapText="false" indent="0" shrinkToFit="false"/>
      <protection locked="true" hidden="false"/>
    </xf>
    <xf numFmtId="164" fontId="16" fillId="0" borderId="14" xfId="0" applyFont="true" applyBorder="true" applyAlignment="true" applyProtection="false">
      <alignment horizontal="right" vertical="bottom" textRotation="0" wrapText="false" indent="0" shrinkToFit="false"/>
      <protection locked="true" hidden="false"/>
    </xf>
    <xf numFmtId="164" fontId="25" fillId="11" borderId="14" xfId="0" applyFont="true" applyBorder="true" applyAlignment="true" applyProtection="false">
      <alignment horizontal="general" vertical="bottom" textRotation="0" wrapText="false" indent="0" shrinkToFit="false"/>
      <protection locked="true" hidden="false"/>
    </xf>
    <xf numFmtId="164" fontId="16" fillId="0" borderId="16" xfId="0" applyFont="true" applyBorder="true" applyAlignment="true" applyProtection="false">
      <alignment horizontal="general" vertical="bottom" textRotation="0" wrapText="false" indent="0" shrinkToFit="false"/>
      <protection locked="true" hidden="false"/>
    </xf>
    <xf numFmtId="164" fontId="25" fillId="10" borderId="11" xfId="0" applyFont="true" applyBorder="true" applyAlignment="true" applyProtection="false">
      <alignment horizontal="general" vertical="bottom" textRotation="0" wrapText="false" indent="0" shrinkToFit="false"/>
      <protection locked="true" hidden="false"/>
    </xf>
    <xf numFmtId="164" fontId="16" fillId="11" borderId="10" xfId="0" applyFont="true" applyBorder="true" applyAlignment="true" applyProtection="false">
      <alignment horizontal="general" vertical="bottom" textRotation="0" wrapText="false" indent="0" shrinkToFit="false"/>
      <protection locked="true" hidden="false"/>
    </xf>
    <xf numFmtId="164" fontId="16" fillId="9" borderId="14" xfId="0" applyFont="true" applyBorder="true" applyAlignment="false" applyProtection="false">
      <alignment horizontal="general" vertical="bottom" textRotation="0" wrapText="false" indent="0" shrinkToFit="false"/>
      <protection locked="true" hidden="false"/>
    </xf>
    <xf numFmtId="164" fontId="16" fillId="0" borderId="6" xfId="0" applyFont="true" applyBorder="true" applyAlignment="true" applyProtection="false">
      <alignment horizontal="right" vertical="bottom" textRotation="0" wrapText="false" indent="0" shrinkToFit="false"/>
      <protection locked="true" hidden="false"/>
    </xf>
    <xf numFmtId="164" fontId="16" fillId="0" borderId="18" xfId="0" applyFont="true" applyBorder="true" applyAlignment="true" applyProtection="false">
      <alignment horizontal="right" vertical="bottom" textRotation="0" wrapText="false" indent="0" shrinkToFit="false"/>
      <protection locked="true" hidden="false"/>
    </xf>
    <xf numFmtId="164" fontId="16" fillId="9" borderId="18" xfId="0" applyFont="true" applyBorder="true" applyAlignment="false" applyProtection="false">
      <alignment horizontal="general" vertical="bottom" textRotation="0" wrapText="false" indent="0" shrinkToFit="false"/>
      <protection locked="true" hidden="false"/>
    </xf>
    <xf numFmtId="164" fontId="16" fillId="0" borderId="17" xfId="0" applyFont="true" applyBorder="true" applyAlignment="false" applyProtection="false">
      <alignment horizontal="general" vertical="bottom" textRotation="0" wrapText="false" indent="0" shrinkToFit="false"/>
      <protection locked="true" hidden="false"/>
    </xf>
    <xf numFmtId="164" fontId="16" fillId="0" borderId="23" xfId="0" applyFont="true" applyBorder="true" applyAlignment="false" applyProtection="false">
      <alignment horizontal="general" vertical="bottom" textRotation="0" wrapText="false" indent="0" shrinkToFit="false"/>
      <protection locked="true" hidden="false"/>
    </xf>
    <xf numFmtId="164" fontId="28" fillId="9" borderId="11" xfId="0" applyFont="true" applyBorder="true" applyAlignment="true" applyProtection="false">
      <alignment horizontal="general" vertical="bottom" textRotation="0" wrapText="false" indent="0" shrinkToFit="false"/>
      <protection locked="true" hidden="false"/>
    </xf>
    <xf numFmtId="164" fontId="28" fillId="11" borderId="11"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general" vertical="bottom" textRotation="0" wrapText="false" indent="0" shrinkToFit="false"/>
      <protection locked="true" hidden="false"/>
    </xf>
    <xf numFmtId="164" fontId="28" fillId="10" borderId="11" xfId="0" applyFont="true" applyBorder="true" applyAlignment="tru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general" vertical="bottom" textRotation="0" wrapText="false" indent="0" shrinkToFit="false"/>
      <protection locked="true" hidden="false"/>
    </xf>
    <xf numFmtId="164" fontId="28" fillId="10" borderId="21" xfId="0" applyFont="true" applyBorder="true" applyAlignment="true" applyProtection="false">
      <alignment horizontal="general" vertical="bottom" textRotation="0" wrapText="false" indent="0" shrinkToFit="false"/>
      <protection locked="true" hidden="false"/>
    </xf>
    <xf numFmtId="164" fontId="16" fillId="0" borderId="22" xfId="0" applyFont="true" applyBorder="true" applyAlignment="true" applyProtection="false">
      <alignment horizontal="general" vertical="bottom" textRotation="0" wrapText="false" indent="0" shrinkToFit="false"/>
      <protection locked="true" hidden="false"/>
    </xf>
    <xf numFmtId="164" fontId="28" fillId="9" borderId="14" xfId="0" applyFont="true" applyBorder="true" applyAlignment="true" applyProtection="false">
      <alignment horizontal="general" vertical="bottom" textRotation="0" wrapText="false" indent="0" shrinkToFit="false"/>
      <protection locked="true" hidden="false"/>
    </xf>
    <xf numFmtId="164" fontId="16" fillId="15" borderId="10" xfId="0" applyFont="true" applyBorder="true" applyAlignment="true" applyProtection="false">
      <alignment horizontal="general" vertical="bottom" textRotation="0" wrapText="false" indent="0" shrinkToFit="false"/>
      <protection locked="true" hidden="false"/>
    </xf>
    <xf numFmtId="164" fontId="16" fillId="0" borderId="12" xfId="0" applyFont="true" applyBorder="true" applyAlignment="true" applyProtection="false">
      <alignment horizontal="right" vertical="bottom" textRotation="0" wrapText="false" indent="0" shrinkToFit="false"/>
      <protection locked="true" hidden="false"/>
    </xf>
    <xf numFmtId="164" fontId="28" fillId="9" borderId="12" xfId="0" applyFont="true" applyBorder="true" applyAlignment="true" applyProtection="false">
      <alignment horizontal="general" vertical="bottom" textRotation="0" wrapText="false" indent="0" shrinkToFit="false"/>
      <protection locked="true" hidden="false"/>
    </xf>
    <xf numFmtId="164" fontId="16" fillId="0" borderId="12" xfId="0" applyFont="true" applyBorder="true" applyAlignment="false" applyProtection="false">
      <alignment horizontal="general" vertical="bottom" textRotation="0" wrapText="false" indent="0" shrinkToFit="false"/>
      <protection locked="true" hidden="false"/>
    </xf>
    <xf numFmtId="164" fontId="28" fillId="10" borderId="14" xfId="0" applyFont="true" applyBorder="true" applyAlignment="true" applyProtection="false">
      <alignment horizontal="general" vertical="bottom" textRotation="0" wrapText="false" indent="0" shrinkToFit="false"/>
      <protection locked="true" hidden="false"/>
    </xf>
    <xf numFmtId="164" fontId="28" fillId="9" borderId="18" xfId="0" applyFont="true" applyBorder="true" applyAlignment="true" applyProtection="false">
      <alignment horizontal="general" vertical="bottom" textRotation="0" wrapText="false" indent="0" shrinkToFit="false"/>
      <protection locked="true" hidden="false"/>
    </xf>
    <xf numFmtId="164" fontId="16" fillId="11" borderId="11" xfId="0" applyFont="true" applyBorder="true" applyAlignment="true" applyProtection="false">
      <alignment horizontal="general" vertical="bottom" textRotation="0" wrapText="false" indent="0" shrinkToFit="false"/>
      <protection locked="true" hidden="false"/>
    </xf>
    <xf numFmtId="164" fontId="16" fillId="10" borderId="11" xfId="0" applyFont="true" applyBorder="true" applyAlignment="true" applyProtection="false">
      <alignment horizontal="general" vertical="bottom" textRotation="0" wrapText="false" indent="0" shrinkToFit="false"/>
      <protection locked="true" hidden="false"/>
    </xf>
    <xf numFmtId="164" fontId="16" fillId="19" borderId="11" xfId="0" applyFont="true" applyBorder="true" applyAlignment="true" applyProtection="false">
      <alignment horizontal="general" vertical="bottom" textRotation="0" wrapText="false" indent="0" shrinkToFit="false"/>
      <protection locked="true" hidden="false"/>
    </xf>
    <xf numFmtId="166" fontId="16" fillId="0" borderId="11" xfId="0" applyFont="true" applyBorder="true" applyAlignment="true" applyProtection="false">
      <alignment horizontal="right" vertical="bottom" textRotation="0" wrapText="false" indent="0" shrinkToFit="false"/>
      <protection locked="true" hidden="false"/>
    </xf>
    <xf numFmtId="166" fontId="16" fillId="0" borderId="21" xfId="0" applyFont="true" applyBorder="true" applyAlignment="true" applyProtection="false">
      <alignment horizontal="right" vertical="bottom" textRotation="0" wrapText="false" indent="0" shrinkToFit="false"/>
      <protection locked="true" hidden="false"/>
    </xf>
    <xf numFmtId="164" fontId="28" fillId="9" borderId="21" xfId="0" applyFont="true" applyBorder="true" applyAlignment="true" applyProtection="false">
      <alignment horizontal="general" vertical="bottom" textRotation="0" wrapText="false" indent="0" shrinkToFit="false"/>
      <protection locked="true" hidden="false"/>
    </xf>
    <xf numFmtId="164" fontId="28" fillId="11" borderId="14" xfId="0" applyFont="true" applyBorder="true" applyAlignment="true" applyProtection="false">
      <alignment horizontal="general" vertical="bottom" textRotation="0" wrapText="false" indent="0" shrinkToFit="false"/>
      <protection locked="true" hidden="false"/>
    </xf>
    <xf numFmtId="166" fontId="16" fillId="0" borderId="12" xfId="0" applyFont="true" applyBorder="true" applyAlignment="true" applyProtection="false">
      <alignment horizontal="right" vertical="bottom" textRotation="0" wrapText="false" indent="0" shrinkToFit="false"/>
      <protection locked="true" hidden="false"/>
    </xf>
    <xf numFmtId="164" fontId="44" fillId="0" borderId="0" xfId="0" applyFont="true" applyBorder="false" applyAlignment="true" applyProtection="false">
      <alignment horizontal="general" vertical="bottom" textRotation="0" wrapText="false" indent="0" shrinkToFit="false"/>
      <protection locked="true" hidden="false"/>
    </xf>
    <xf numFmtId="164" fontId="16" fillId="0" borderId="19" xfId="0" applyFont="true" applyBorder="true" applyAlignment="true" applyProtection="false">
      <alignment horizontal="right" vertical="bottom" textRotation="0" wrapText="false" indent="0" shrinkToFit="false"/>
      <protection locked="true" hidden="false"/>
    </xf>
    <xf numFmtId="164" fontId="28" fillId="10" borderId="18" xfId="0" applyFont="true" applyBorder="true" applyAlignment="true" applyProtection="false">
      <alignment horizontal="general" vertical="bottom" textRotation="0" wrapText="false" indent="0" shrinkToFit="false"/>
      <protection locked="true" hidden="false"/>
    </xf>
    <xf numFmtId="164" fontId="16" fillId="0" borderId="24" xfId="0" applyFont="true" applyBorder="true" applyAlignment="true" applyProtection="false">
      <alignment horizontal="general" vertical="bottom" textRotation="0" wrapText="false" indent="0" shrinkToFit="false"/>
      <protection locked="true" hidden="false"/>
    </xf>
    <xf numFmtId="164" fontId="16" fillId="0" borderId="24" xfId="0" applyFont="true" applyBorder="true" applyAlignment="true" applyProtection="false">
      <alignment horizontal="right" vertical="bottom" textRotation="0" wrapText="false" indent="0" shrinkToFit="false"/>
      <protection locked="true" hidden="false"/>
    </xf>
    <xf numFmtId="164" fontId="16" fillId="0" borderId="25" xfId="0" applyFont="true" applyBorder="true" applyAlignment="false" applyProtection="false">
      <alignment horizontal="general" vertical="bottom" textRotation="0" wrapText="false" indent="0" shrinkToFit="false"/>
      <protection locked="true" hidden="false"/>
    </xf>
    <xf numFmtId="164" fontId="28" fillId="9" borderId="26" xfId="0" applyFont="true" applyBorder="true" applyAlignment="true" applyProtection="false">
      <alignment horizontal="general" vertical="bottom" textRotation="0" wrapText="false" indent="0" shrinkToFit="false"/>
      <protection locked="true" hidden="false"/>
    </xf>
    <xf numFmtId="164" fontId="16" fillId="0" borderId="27" xfId="0" applyFont="true" applyBorder="true" applyAlignment="false" applyProtection="false">
      <alignment horizontal="general" vertical="bottom" textRotation="0" wrapText="false" indent="0" shrinkToFit="false"/>
      <protection locked="true" hidden="false"/>
    </xf>
    <xf numFmtId="164" fontId="28" fillId="20" borderId="11" xfId="0" applyFont="true" applyBorder="true" applyAlignment="true" applyProtection="false">
      <alignment horizontal="general" vertical="bottom" textRotation="0" wrapText="false" indent="0" shrinkToFit="false"/>
      <protection locked="true" hidden="false"/>
    </xf>
    <xf numFmtId="164" fontId="16" fillId="0" borderId="25" xfId="0" applyFont="true" applyBorder="true" applyAlignment="true" applyProtection="false">
      <alignment horizontal="general" vertical="bottom" textRotation="0" wrapText="false" indent="0" shrinkToFit="false"/>
      <protection locked="true" hidden="false"/>
    </xf>
    <xf numFmtId="164" fontId="28" fillId="10" borderId="26" xfId="0" applyFont="true" applyBorder="true" applyAlignment="true" applyProtection="false">
      <alignment horizontal="general" vertical="bottom" textRotation="0" wrapText="false" indent="0" shrinkToFit="false"/>
      <protection locked="true" hidden="false"/>
    </xf>
    <xf numFmtId="164" fontId="16" fillId="14" borderId="0" xfId="0" applyFont="true" applyBorder="false" applyAlignment="true" applyProtection="false">
      <alignment horizontal="general" vertical="bottom" textRotation="0" wrapText="false" indent="0" shrinkToFit="false"/>
      <protection locked="true" hidden="false"/>
    </xf>
    <xf numFmtId="164" fontId="16" fillId="0" borderId="16" xfId="0" applyFont="true" applyBorder="true" applyAlignment="true" applyProtection="false">
      <alignment horizontal="general" vertical="bottom" textRotation="0" wrapText="true" indent="0" shrinkToFit="false"/>
      <protection locked="true" hidden="false"/>
    </xf>
    <xf numFmtId="164" fontId="45" fillId="0" borderId="0" xfId="0" applyFont="true" applyBorder="false" applyAlignment="false" applyProtection="false">
      <alignment horizontal="general" vertical="bottom" textRotation="0" wrapText="false" indent="0" shrinkToFit="false"/>
      <protection locked="true" hidden="false"/>
    </xf>
    <xf numFmtId="164" fontId="38" fillId="0" borderId="12" xfId="0" applyFont="true" applyBorder="true" applyAlignment="false" applyProtection="false">
      <alignment horizontal="general" vertical="bottom" textRotation="0" wrapText="false" indent="0" shrinkToFit="false"/>
      <protection locked="true" hidden="false"/>
    </xf>
    <xf numFmtId="164" fontId="28" fillId="18" borderId="19" xfId="0" applyFont="true" applyBorder="true" applyAlignment="true" applyProtection="false">
      <alignment horizontal="general" vertical="bottom" textRotation="0" wrapText="false" indent="0" shrinkToFit="false"/>
      <protection locked="true" hidden="false"/>
    </xf>
    <xf numFmtId="164" fontId="16" fillId="0" borderId="19" xfId="0" applyFont="true" applyBorder="true" applyAlignment="false" applyProtection="false">
      <alignment horizontal="general" vertical="bottom" textRotation="0" wrapText="false" indent="0" shrinkToFit="false"/>
      <protection locked="true" hidden="false"/>
    </xf>
    <xf numFmtId="164" fontId="28" fillId="20" borderId="12" xfId="0" applyFont="true" applyBorder="true" applyAlignment="true" applyProtection="false">
      <alignment horizontal="general" vertical="bottom" textRotation="0" wrapText="false" indent="0" shrinkToFit="false"/>
      <protection locked="true" hidden="false"/>
    </xf>
    <xf numFmtId="164" fontId="28" fillId="9" borderId="19" xfId="0" applyFont="true" applyBorder="true" applyAlignment="true" applyProtection="false">
      <alignment horizontal="general" vertical="bottom" textRotation="0" wrapText="false" indent="0" shrinkToFit="false"/>
      <protection locked="true" hidden="false"/>
    </xf>
    <xf numFmtId="164" fontId="28" fillId="10" borderId="19" xfId="0" applyFont="true" applyBorder="true" applyAlignment="true" applyProtection="false">
      <alignment horizontal="general" vertical="bottom" textRotation="0" wrapText="false" indent="0" shrinkToFit="false"/>
      <protection locked="true" hidden="false"/>
    </xf>
    <xf numFmtId="164" fontId="16" fillId="10" borderId="12" xfId="0" applyFont="true" applyBorder="true" applyAlignment="true" applyProtection="false">
      <alignment horizontal="general" vertical="bottom" textRotation="0" wrapText="false" indent="0" shrinkToFit="false"/>
      <protection locked="true" hidden="false"/>
    </xf>
    <xf numFmtId="164" fontId="28" fillId="11" borderId="21" xfId="0" applyFont="true" applyBorder="true" applyAlignment="true" applyProtection="false">
      <alignment horizontal="general" vertical="bottom" textRotation="0" wrapText="false" indent="0" shrinkToFit="false"/>
      <protection locked="true" hidden="false"/>
    </xf>
    <xf numFmtId="164" fontId="28" fillId="21" borderId="11" xfId="0" applyFont="true" applyBorder="true" applyAlignment="true" applyProtection="false">
      <alignment horizontal="general" vertical="bottom" textRotation="0" wrapText="false" indent="0" shrinkToFit="false"/>
      <protection locked="true" hidden="false"/>
    </xf>
    <xf numFmtId="164" fontId="28" fillId="18" borderId="11" xfId="0" applyFont="true" applyBorder="true" applyAlignment="true" applyProtection="false">
      <alignment horizontal="general" vertical="bottom" textRotation="0" wrapText="false" indent="0" shrinkToFit="false"/>
      <protection locked="true" hidden="false"/>
    </xf>
    <xf numFmtId="164" fontId="28" fillId="18" borderId="14" xfId="0" applyFont="true" applyBorder="true" applyAlignment="true" applyProtection="false">
      <alignment horizontal="general" vertical="bottom" textRotation="0" wrapText="false" indent="0" shrinkToFit="false"/>
      <protection locked="true" hidden="false"/>
    </xf>
    <xf numFmtId="164" fontId="46" fillId="9" borderId="12" xfId="0" applyFont="true" applyBorder="true" applyAlignment="true" applyProtection="false">
      <alignment horizontal="general" vertical="bottom" textRotation="0" wrapText="false" indent="0" shrinkToFit="false"/>
      <protection locked="true" hidden="false"/>
    </xf>
    <xf numFmtId="164" fontId="16" fillId="15" borderId="0" xfId="0" applyFont="true" applyBorder="true" applyAlignment="true" applyProtection="false">
      <alignment horizontal="general" vertical="bottom" textRotation="0" wrapText="false" indent="0" shrinkToFit="false"/>
      <protection locked="true" hidden="false"/>
    </xf>
    <xf numFmtId="164" fontId="43" fillId="0" borderId="10" xfId="0" applyFont="true" applyBorder="true" applyAlignment="true" applyProtection="false">
      <alignment horizontal="general" vertical="bottom" textRotation="0" wrapText="false" indent="0" shrinkToFit="false"/>
      <protection locked="true" hidden="false"/>
    </xf>
    <xf numFmtId="164" fontId="28" fillId="22" borderId="11" xfId="0" applyFont="true" applyBorder="true" applyAlignment="true" applyProtection="false">
      <alignment horizontal="general" vertical="bottom" textRotation="0" wrapText="false" indent="0" shrinkToFit="false"/>
      <protection locked="true" hidden="false"/>
    </xf>
    <xf numFmtId="166" fontId="16" fillId="0" borderId="17" xfId="0" applyFont="true" applyBorder="true" applyAlignment="true" applyProtection="false">
      <alignment horizontal="general" vertical="bottom" textRotation="0" wrapText="false" indent="0" shrinkToFit="false"/>
      <protection locked="true" hidden="false"/>
    </xf>
    <xf numFmtId="166" fontId="16" fillId="0" borderId="10" xfId="0" applyFont="true" applyBorder="true" applyAlignment="true" applyProtection="false">
      <alignment horizontal="general" vertical="bottom" textRotation="0" wrapText="false" indent="0" shrinkToFit="false"/>
      <protection locked="true" hidden="false"/>
    </xf>
    <xf numFmtId="164" fontId="16" fillId="0" borderId="10" xfId="0" applyFont="true" applyBorder="true" applyAlignment="true" applyProtection="false">
      <alignment horizontal="right" vertical="bottom" textRotation="0" wrapText="false" indent="0" shrinkToFit="false"/>
      <protection locked="true" hidden="false"/>
    </xf>
    <xf numFmtId="164" fontId="28" fillId="10" borderId="17" xfId="0" applyFont="true" applyBorder="true" applyAlignment="true" applyProtection="false">
      <alignment horizontal="general" vertical="bottom" textRotation="0" wrapText="false" indent="0" shrinkToFit="false"/>
      <protection locked="true" hidden="false"/>
    </xf>
    <xf numFmtId="164" fontId="16" fillId="0" borderId="10" xfId="0" applyFont="true" applyBorder="true" applyAlignment="true" applyProtection="false">
      <alignment horizontal="left" vertical="bottom" textRotation="0" wrapText="false" indent="0" shrinkToFit="false"/>
      <protection locked="true" hidden="false"/>
    </xf>
    <xf numFmtId="164" fontId="16" fillId="23" borderId="6" xfId="0" applyFont="true" applyBorder="true" applyAlignment="true" applyProtection="false">
      <alignment horizontal="general" vertical="bottom" textRotation="0" wrapText="false" indent="0" shrinkToFit="false"/>
      <protection locked="true" hidden="false"/>
    </xf>
    <xf numFmtId="164" fontId="47" fillId="0" borderId="16" xfId="0" applyFont="true" applyBorder="true" applyAlignment="true" applyProtection="false">
      <alignment horizontal="general" vertical="bottom" textRotation="0" wrapText="false" indent="0" shrinkToFit="false"/>
      <protection locked="true" hidden="false"/>
    </xf>
    <xf numFmtId="164" fontId="44" fillId="0" borderId="0" xfId="0" applyFont="true" applyBorder="true" applyAlignment="true" applyProtection="false">
      <alignment horizontal="general" vertical="bottom" textRotation="0" wrapText="false" indent="0" shrinkToFit="false"/>
      <protection locked="true" hidden="false"/>
    </xf>
    <xf numFmtId="164" fontId="47" fillId="0" borderId="0" xfId="0" applyFont="true" applyBorder="false" applyAlignment="true" applyProtection="false">
      <alignment horizontal="general" vertical="bottom" textRotation="0" wrapText="false" indent="0" shrinkToFit="false"/>
      <protection locked="true" hidden="false"/>
    </xf>
    <xf numFmtId="164" fontId="46" fillId="10" borderId="12" xfId="0" applyFont="true" applyBorder="true" applyAlignment="true" applyProtection="false">
      <alignment horizontal="general" vertical="bottom" textRotation="0" wrapText="false" indent="0" shrinkToFit="false"/>
      <protection locked="true" hidden="false"/>
    </xf>
    <xf numFmtId="164" fontId="47" fillId="0" borderId="12" xfId="0" applyFont="true" applyBorder="true" applyAlignment="true" applyProtection="false">
      <alignment horizontal="general" vertical="bottom" textRotation="0" wrapText="false" indent="0" shrinkToFit="false"/>
      <protection locked="true" hidden="false"/>
    </xf>
    <xf numFmtId="164" fontId="44" fillId="0" borderId="6" xfId="0" applyFont="true" applyBorder="true" applyAlignment="true" applyProtection="false">
      <alignment horizontal="general" vertical="bottom" textRotation="0" wrapText="false" indent="0" shrinkToFit="false"/>
      <protection locked="true" hidden="false"/>
    </xf>
    <xf numFmtId="166" fontId="16" fillId="0" borderId="22" xfId="0" applyFont="true" applyBorder="true" applyAlignment="true" applyProtection="false">
      <alignment horizontal="general" vertical="bottom" textRotation="0" wrapText="false" indent="0" shrinkToFit="false"/>
      <protection locked="true" hidden="false"/>
    </xf>
    <xf numFmtId="164" fontId="25" fillId="9" borderId="22" xfId="0" applyFont="true" applyBorder="true" applyAlignment="true" applyProtection="false">
      <alignment horizontal="general" vertical="bottom" textRotation="0" wrapText="false" indent="0" shrinkToFit="false"/>
      <protection locked="true" hidden="false"/>
    </xf>
    <xf numFmtId="164" fontId="27" fillId="15" borderId="0" xfId="0" applyFont="true" applyBorder="false" applyAlignment="true" applyProtection="false">
      <alignment horizontal="general" vertical="bottom" textRotation="0" wrapText="false" indent="0" shrinkToFit="false"/>
      <protection locked="true" hidden="false"/>
    </xf>
    <xf numFmtId="164" fontId="28" fillId="9" borderId="17" xfId="0" applyFont="true" applyBorder="true" applyAlignment="true" applyProtection="false">
      <alignment horizontal="general" vertical="bottom" textRotation="0" wrapText="false" indent="0" shrinkToFit="false"/>
      <protection locked="true" hidden="false"/>
    </xf>
    <xf numFmtId="164" fontId="30" fillId="0" borderId="18" xfId="0" applyFont="true" applyBorder="true" applyAlignment="true" applyProtection="false">
      <alignment horizontal="general" vertical="bottom" textRotation="0" wrapText="false" indent="0" shrinkToFit="false"/>
      <protection locked="true" hidden="false"/>
    </xf>
    <xf numFmtId="164" fontId="35" fillId="15" borderId="10" xfId="0" applyFont="true" applyBorder="true" applyAlignment="true" applyProtection="false">
      <alignment horizontal="general" vertical="bottom" textRotation="0" wrapText="false" indent="0" shrinkToFit="false"/>
      <protection locked="true" hidden="false"/>
    </xf>
    <xf numFmtId="164" fontId="38" fillId="0" borderId="19" xfId="0" applyFont="true" applyBorder="true" applyAlignment="true" applyProtection="false">
      <alignment horizontal="right" vertical="bottom" textRotation="0" wrapText="false" indent="0" shrinkToFit="false"/>
      <protection locked="true" hidden="false"/>
    </xf>
    <xf numFmtId="164" fontId="16" fillId="13" borderId="4" xfId="0" applyFont="true" applyBorder="true" applyAlignment="true" applyProtection="false">
      <alignment horizontal="right" vertical="bottom" textRotation="0" wrapText="false" indent="0" shrinkToFit="false"/>
      <protection locked="true" hidden="false"/>
    </xf>
    <xf numFmtId="164" fontId="16" fillId="0" borderId="28" xfId="0" applyFont="true" applyBorder="true" applyAlignment="true" applyProtection="false">
      <alignment horizontal="general" vertical="bottom" textRotation="0" wrapText="false" indent="0" shrinkToFit="false"/>
      <protection locked="true" hidden="false"/>
    </xf>
    <xf numFmtId="164" fontId="16" fillId="0" borderId="29" xfId="0" applyFont="true" applyBorder="true" applyAlignment="true" applyProtection="false">
      <alignment horizontal="general" vertical="bottom" textRotation="0" wrapText="false" indent="0" shrinkToFit="false"/>
      <protection locked="true" hidden="false"/>
    </xf>
    <xf numFmtId="164" fontId="16" fillId="0" borderId="23" xfId="0" applyFont="true" applyBorder="true" applyAlignment="true" applyProtection="false">
      <alignment horizontal="general" vertical="bottom" textRotation="0" wrapText="false" indent="0" shrinkToFit="false"/>
      <protection locked="true" hidden="false"/>
    </xf>
    <xf numFmtId="164" fontId="16" fillId="15" borderId="19" xfId="0" applyFont="true" applyBorder="true" applyAlignment="true" applyProtection="false">
      <alignment horizontal="general" vertical="bottom" textRotation="0" wrapText="false" indent="0" shrinkToFit="false"/>
      <protection locked="true" hidden="false"/>
    </xf>
    <xf numFmtId="164" fontId="30" fillId="9" borderId="12" xfId="0" applyFont="true" applyBorder="true" applyAlignment="true" applyProtection="false">
      <alignment horizontal="general" vertical="bottom" textRotation="0" wrapText="false" indent="0" shrinkToFit="false"/>
      <protection locked="true" hidden="false"/>
    </xf>
    <xf numFmtId="164" fontId="30" fillId="11" borderId="19" xfId="0" applyFont="true" applyBorder="true" applyAlignment="true" applyProtection="false">
      <alignment horizontal="general" vertical="bottom" textRotation="0" wrapText="false" indent="0" shrinkToFit="false"/>
      <protection locked="true" hidden="false"/>
    </xf>
    <xf numFmtId="164" fontId="30" fillId="10" borderId="12" xfId="0" applyFont="true" applyBorder="true" applyAlignment="true" applyProtection="false">
      <alignment horizontal="general" vertical="bottom" textRotation="0" wrapText="false" indent="0" shrinkToFit="false"/>
      <protection locked="true" hidden="false"/>
    </xf>
    <xf numFmtId="164" fontId="30" fillId="9" borderId="19" xfId="0" applyFont="true" applyBorder="true" applyAlignment="true" applyProtection="false">
      <alignment horizontal="general" vertical="bottom" textRotation="0" wrapText="false" indent="0" shrinkToFit="false"/>
      <protection locked="true" hidden="false"/>
    </xf>
    <xf numFmtId="164" fontId="16" fillId="9" borderId="12" xfId="0" applyFont="true" applyBorder="true" applyAlignment="true" applyProtection="false">
      <alignment horizontal="general" vertical="bottom" textRotation="0" wrapText="false" indent="0" shrinkToFit="false"/>
      <protection locked="true" hidden="false"/>
    </xf>
    <xf numFmtId="164" fontId="16" fillId="11" borderId="12" xfId="0" applyFont="true" applyBorder="true" applyAlignment="true" applyProtection="false">
      <alignment horizontal="general" vertical="bottom" textRotation="0" wrapText="false" indent="0" shrinkToFit="false"/>
      <protection locked="true" hidden="false"/>
    </xf>
    <xf numFmtId="164" fontId="16" fillId="19" borderId="12" xfId="0" applyFont="true" applyBorder="true" applyAlignment="true" applyProtection="false">
      <alignment horizontal="general" vertical="bottom" textRotation="0" wrapText="false" indent="0" shrinkToFit="false"/>
      <protection locked="true" hidden="false"/>
    </xf>
    <xf numFmtId="164" fontId="16" fillId="0" borderId="30" xfId="0" applyFont="true" applyBorder="true" applyAlignment="false" applyProtection="false">
      <alignment horizontal="general" vertical="bottom" textRotation="0" wrapText="false" indent="0" shrinkToFit="false"/>
      <protection locked="true" hidden="false"/>
    </xf>
    <xf numFmtId="164" fontId="16" fillId="0" borderId="31" xfId="0" applyFont="true" applyBorder="true" applyAlignment="false" applyProtection="false">
      <alignment horizontal="general" vertical="bottom" textRotation="0" wrapText="false" indent="0" shrinkToFit="false"/>
      <protection locked="true" hidden="false"/>
    </xf>
    <xf numFmtId="164" fontId="16" fillId="0" borderId="32" xfId="0" applyFont="true" applyBorder="true" applyAlignment="true" applyProtection="false">
      <alignment horizontal="general" vertical="bottom" textRotation="0" wrapText="false" indent="0" shrinkToFit="false"/>
      <protection locked="true" hidden="false"/>
    </xf>
    <xf numFmtId="164" fontId="28" fillId="9" borderId="32" xfId="0" applyFont="true" applyBorder="true" applyAlignment="true" applyProtection="false">
      <alignment horizontal="general" vertical="bottom" textRotation="0" wrapText="false" indent="0" shrinkToFit="false"/>
      <protection locked="true" hidden="false"/>
    </xf>
    <xf numFmtId="164" fontId="16" fillId="0" borderId="33" xfId="0" applyFont="true" applyBorder="true" applyAlignment="false" applyProtection="false">
      <alignment horizontal="general" vertical="bottom" textRotation="0" wrapText="false" indent="0" shrinkToFit="false"/>
      <protection locked="true" hidden="false"/>
    </xf>
    <xf numFmtId="164" fontId="16" fillId="0" borderId="32" xfId="0" applyFont="true" applyBorder="true" applyAlignment="false" applyProtection="false">
      <alignment horizontal="general" vertical="bottom" textRotation="0" wrapText="false" indent="0" shrinkToFit="false"/>
      <protection locked="true" hidden="false"/>
    </xf>
    <xf numFmtId="164" fontId="16" fillId="0" borderId="33" xfId="0" applyFont="true" applyBorder="true" applyAlignment="true" applyProtection="false">
      <alignment horizontal="general" vertical="bottom" textRotation="0" wrapText="false" indent="0" shrinkToFit="false"/>
      <protection locked="true" hidden="false"/>
    </xf>
    <xf numFmtId="164" fontId="16" fillId="0" borderId="34" xfId="0" applyFont="true" applyBorder="true" applyAlignment="false" applyProtection="false">
      <alignment horizontal="general" vertical="bottom" textRotation="0" wrapText="false" indent="0" shrinkToFit="false"/>
      <protection locked="true" hidden="false"/>
    </xf>
    <xf numFmtId="164" fontId="35" fillId="15" borderId="33"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16" fillId="0" borderId="10" xfId="0" applyFont="true" applyBorder="true" applyAlignment="true" applyProtection="false">
      <alignment horizontal="right" vertical="bottom" textRotation="0" wrapText="false" indent="0" shrinkToFit="false"/>
      <protection locked="true" hidden="false"/>
    </xf>
    <xf numFmtId="164" fontId="16" fillId="0" borderId="27" xfId="0" applyFont="true" applyBorder="true" applyAlignment="true" applyProtection="false">
      <alignment horizontal="general" vertical="bottom" textRotation="0" wrapText="false" indent="0" shrinkToFit="false"/>
      <protection locked="true" hidden="false"/>
    </xf>
    <xf numFmtId="166" fontId="16" fillId="0" borderId="10" xfId="0" applyFont="true" applyBorder="true" applyAlignment="true" applyProtection="false">
      <alignment horizontal="left" vertical="bottom" textRotation="0" wrapText="false" indent="0" shrinkToFit="false"/>
      <protection locked="true" hidden="false"/>
    </xf>
    <xf numFmtId="166" fontId="16" fillId="0" borderId="17" xfId="0" applyFont="true" applyBorder="true" applyAlignment="true" applyProtection="false">
      <alignment horizontal="left" vertical="bottom" textRotation="0" wrapText="false" indent="0" shrinkToFit="false"/>
      <protection locked="true" hidden="false"/>
    </xf>
    <xf numFmtId="164" fontId="46" fillId="11" borderId="12" xfId="0" applyFont="true" applyBorder="true" applyAlignment="true" applyProtection="false">
      <alignment horizontal="general" vertical="bottom" textRotation="0" wrapText="false" indent="0" shrinkToFit="false"/>
      <protection locked="true" hidden="false"/>
    </xf>
    <xf numFmtId="166" fontId="16" fillId="0" borderId="19" xfId="0" applyFont="true" applyBorder="true" applyAlignment="true" applyProtection="false">
      <alignment horizontal="right" vertical="bottom" textRotation="0" wrapText="false" indent="0" shrinkToFit="false"/>
      <protection locked="true" hidden="false"/>
    </xf>
    <xf numFmtId="164" fontId="28" fillId="10" borderId="6" xfId="0" applyFont="true" applyBorder="true" applyAlignment="true" applyProtection="false">
      <alignment horizontal="general" vertical="bottom" textRotation="0" wrapText="false" indent="0" shrinkToFit="false"/>
      <protection locked="true" hidden="false"/>
    </xf>
    <xf numFmtId="164" fontId="28" fillId="9" borderId="6" xfId="0" applyFont="true" applyBorder="true" applyAlignment="true" applyProtection="false">
      <alignment horizontal="general" vertical="bottom" textRotation="0" wrapText="false" indent="0" shrinkToFit="false"/>
      <protection locked="true" hidden="false"/>
    </xf>
    <xf numFmtId="166" fontId="16" fillId="0" borderId="0" xfId="0" applyFont="true" applyBorder="false" applyAlignment="true" applyProtection="false">
      <alignment horizontal="right" vertical="bottom" textRotation="0" wrapText="false" indent="0" shrinkToFit="false"/>
      <protection locked="true" hidden="false"/>
    </xf>
    <xf numFmtId="164" fontId="28" fillId="10" borderId="32" xfId="0" applyFont="true" applyBorder="true" applyAlignment="true" applyProtection="false">
      <alignment horizontal="general" vertical="bottom" textRotation="0" wrapText="false" indent="0" shrinkToFit="false"/>
      <protection locked="true" hidden="false"/>
    </xf>
    <xf numFmtId="164" fontId="38" fillId="24" borderId="0" xfId="0" applyFont="true" applyBorder="false" applyAlignment="false" applyProtection="false">
      <alignment horizontal="general" vertical="bottom" textRotation="0" wrapText="false" indent="0" shrinkToFit="false"/>
      <protection locked="true" hidden="false"/>
    </xf>
    <xf numFmtId="164" fontId="16" fillId="24" borderId="3" xfId="0" applyFont="true" applyBorder="true" applyAlignment="true" applyProtection="false">
      <alignment horizontal="general" vertical="bottom" textRotation="0" wrapText="false" indent="0" shrinkToFit="false"/>
      <protection locked="true" hidden="false"/>
    </xf>
    <xf numFmtId="164" fontId="16" fillId="24" borderId="4" xfId="0" applyFont="true" applyBorder="true" applyAlignment="true" applyProtection="false">
      <alignment horizontal="general" vertical="bottom" textRotation="0" wrapText="false" indent="0" shrinkToFit="false"/>
      <protection locked="true" hidden="false"/>
    </xf>
    <xf numFmtId="164" fontId="16" fillId="24" borderId="0" xfId="0" applyFont="true" applyBorder="false" applyAlignment="true" applyProtection="false">
      <alignment horizontal="general" vertical="bottom" textRotation="0" wrapText="false" indent="0" shrinkToFit="false"/>
      <protection locked="true" hidden="false"/>
    </xf>
    <xf numFmtId="164" fontId="16" fillId="24" borderId="7" xfId="0" applyFont="true" applyBorder="true" applyAlignment="true" applyProtection="false">
      <alignment horizontal="general" vertical="bottom" textRotation="0" wrapText="false" indent="0" shrinkToFit="false"/>
      <protection locked="true" hidden="false"/>
    </xf>
    <xf numFmtId="164" fontId="16" fillId="24" borderId="8" xfId="0" applyFont="true" applyBorder="true" applyAlignment="false" applyProtection="false">
      <alignment horizontal="general" vertical="bottom" textRotation="0" wrapText="false" indent="0" shrinkToFit="false"/>
      <protection locked="true" hidden="false"/>
    </xf>
    <xf numFmtId="164" fontId="16" fillId="24" borderId="23" xfId="0" applyFont="true" applyBorder="true" applyAlignment="false" applyProtection="false">
      <alignment horizontal="general" vertical="bottom" textRotation="0" wrapText="false" indent="0" shrinkToFit="false"/>
      <protection locked="true" hidden="false"/>
    </xf>
    <xf numFmtId="164" fontId="16" fillId="24" borderId="0" xfId="0" applyFont="true" applyBorder="false" applyAlignment="false" applyProtection="false">
      <alignment horizontal="general" vertical="bottom" textRotation="0" wrapText="false" indent="0" shrinkToFit="false"/>
      <protection locked="true" hidden="false"/>
    </xf>
    <xf numFmtId="164" fontId="16" fillId="15" borderId="6" xfId="0" applyFont="true" applyBorder="true" applyAlignment="true" applyProtection="false">
      <alignment horizontal="general" vertical="bottom" textRotation="0" wrapText="false" indent="0" shrinkToFit="false"/>
      <protection locked="true" hidden="false"/>
    </xf>
    <xf numFmtId="164" fontId="16" fillId="15" borderId="6" xfId="0" applyFont="true" applyBorder="true" applyAlignment="false" applyProtection="false">
      <alignment horizontal="general" vertical="bottom" textRotation="0" wrapText="false" indent="0" shrinkToFit="false"/>
      <protection locked="true" hidden="false"/>
    </xf>
    <xf numFmtId="164" fontId="16" fillId="15" borderId="17" xfId="0" applyFont="true" applyBorder="true" applyAlignment="true" applyProtection="false">
      <alignment horizontal="general" vertical="bottom" textRotation="0" wrapText="false" indent="0" shrinkToFit="false"/>
      <protection locked="true" hidden="false"/>
    </xf>
    <xf numFmtId="164" fontId="16" fillId="25" borderId="12" xfId="0" applyFont="true" applyBorder="true" applyAlignment="true" applyProtection="false">
      <alignment horizontal="general" vertical="bottom" textRotation="0" wrapText="false" indent="0" shrinkToFit="false"/>
      <protection locked="true" hidden="false"/>
    </xf>
    <xf numFmtId="166" fontId="16" fillId="25" borderId="0" xfId="0" applyFont="true" applyBorder="false" applyAlignment="true" applyProtection="false">
      <alignment horizontal="right" vertical="bottom" textRotation="0" wrapText="false" indent="0" shrinkToFit="false"/>
      <protection locked="true" hidden="false"/>
    </xf>
    <xf numFmtId="164" fontId="16" fillId="25" borderId="11" xfId="0" applyFont="true" applyBorder="true" applyAlignment="true" applyProtection="false">
      <alignment horizontal="general" vertical="bottom" textRotation="0" wrapText="false" indent="0" shrinkToFit="false"/>
      <protection locked="true" hidden="false"/>
    </xf>
    <xf numFmtId="164" fontId="16" fillId="25" borderId="11" xfId="0" applyFont="true" applyBorder="true" applyAlignment="true" applyProtection="false">
      <alignment horizontal="right" vertical="bottom" textRotation="0" wrapText="false" indent="0" shrinkToFit="false"/>
      <protection locked="true" hidden="false"/>
    </xf>
    <xf numFmtId="164" fontId="16" fillId="25" borderId="0" xfId="0" applyFont="true" applyBorder="false" applyAlignment="false" applyProtection="false">
      <alignment horizontal="general" vertical="bottom" textRotation="0" wrapText="false" indent="0" shrinkToFit="false"/>
      <protection locked="true" hidden="false"/>
    </xf>
    <xf numFmtId="164" fontId="16" fillId="25" borderId="10" xfId="0" applyFont="true" applyBorder="true" applyAlignment="true" applyProtection="false">
      <alignment horizontal="general" vertical="bottom" textRotation="0" wrapText="false" indent="0" shrinkToFit="false"/>
      <protection locked="true" hidden="false"/>
    </xf>
    <xf numFmtId="164" fontId="16" fillId="15" borderId="12" xfId="0" applyFont="true" applyBorder="true" applyAlignment="true" applyProtection="false">
      <alignment horizontal="general" vertical="bottom" textRotation="0" wrapText="false" indent="0" shrinkToFit="false"/>
      <protection locked="true" hidden="false"/>
    </xf>
    <xf numFmtId="166" fontId="16" fillId="15" borderId="0" xfId="0" applyFont="true" applyBorder="false" applyAlignment="true" applyProtection="false">
      <alignment horizontal="right" vertical="bottom" textRotation="0" wrapText="false" indent="0" shrinkToFit="false"/>
      <protection locked="true" hidden="false"/>
    </xf>
    <xf numFmtId="164" fontId="16" fillId="15" borderId="11" xfId="0" applyFont="true" applyBorder="true" applyAlignment="true" applyProtection="false">
      <alignment horizontal="general" vertical="bottom" textRotation="0" wrapText="false" indent="0" shrinkToFit="false"/>
      <protection locked="true" hidden="false"/>
    </xf>
    <xf numFmtId="164" fontId="16" fillId="15" borderId="11" xfId="0" applyFont="true" applyBorder="true" applyAlignment="true" applyProtection="false">
      <alignment horizontal="right" vertical="bottom" textRotation="0" wrapText="false" indent="0" shrinkToFit="false"/>
      <protection locked="true" hidden="false"/>
    </xf>
    <xf numFmtId="164" fontId="16" fillId="25" borderId="0" xfId="0" applyFont="true" applyBorder="false" applyAlignment="true" applyProtection="false">
      <alignment horizontal="general" vertical="bottom" textRotation="0" wrapText="false" indent="0" shrinkToFit="false"/>
      <protection locked="true" hidden="false"/>
    </xf>
    <xf numFmtId="164" fontId="16" fillId="25" borderId="15" xfId="0" applyFont="true" applyBorder="true" applyAlignment="true" applyProtection="false">
      <alignment horizontal="general" vertical="bottom" textRotation="0" wrapText="false" indent="0" shrinkToFit="false"/>
      <protection locked="true" hidden="false"/>
    </xf>
    <xf numFmtId="164" fontId="16" fillId="25" borderId="14" xfId="0" applyFont="true" applyBorder="true" applyAlignment="true" applyProtection="false">
      <alignment horizontal="general" vertical="bottom" textRotation="0" wrapText="false" indent="0" shrinkToFit="false"/>
      <protection locked="true" hidden="false"/>
    </xf>
    <xf numFmtId="164" fontId="16" fillId="25" borderId="14" xfId="0" applyFont="true" applyBorder="true" applyAlignment="true" applyProtection="false">
      <alignment horizontal="right" vertical="bottom" textRotation="0" wrapText="false" indent="0" shrinkToFit="false"/>
      <protection locked="true" hidden="false"/>
    </xf>
    <xf numFmtId="164" fontId="16" fillId="25" borderId="16" xfId="0" applyFont="true" applyBorder="true" applyAlignment="true" applyProtection="false">
      <alignment horizontal="general" vertical="bottom" textRotation="0" wrapText="false" indent="0" shrinkToFit="false"/>
      <protection locked="true" hidden="false"/>
    </xf>
    <xf numFmtId="164" fontId="16" fillId="25" borderId="16" xfId="0" applyFont="true" applyBorder="true" applyAlignment="false" applyProtection="false">
      <alignment horizontal="general" vertical="bottom" textRotation="0" wrapText="false" indent="0" shrinkToFit="false"/>
      <protection locked="true" hidden="false"/>
    </xf>
    <xf numFmtId="164" fontId="16" fillId="25" borderId="13" xfId="0" applyFont="true" applyBorder="true" applyAlignment="true" applyProtection="false">
      <alignment horizontal="general" vertical="bottom" textRotation="0" wrapText="false" indent="0" shrinkToFit="false"/>
      <protection locked="true" hidden="false"/>
    </xf>
    <xf numFmtId="164" fontId="16" fillId="15" borderId="21" xfId="0" applyFont="true" applyBorder="true" applyAlignment="true" applyProtection="false">
      <alignment horizontal="general" vertical="bottom" textRotation="0" wrapText="false" indent="0" shrinkToFit="false"/>
      <protection locked="true" hidden="false"/>
    </xf>
    <xf numFmtId="164" fontId="16" fillId="15" borderId="21" xfId="0" applyFont="true" applyBorder="true" applyAlignment="true" applyProtection="false">
      <alignment horizontal="right" vertical="bottom" textRotation="0" wrapText="false" indent="0" shrinkToFit="false"/>
      <protection locked="true" hidden="false"/>
    </xf>
    <xf numFmtId="164" fontId="16" fillId="15" borderId="22" xfId="0" applyFont="true" applyBorder="true" applyAlignment="true" applyProtection="false">
      <alignment horizontal="general" vertical="bottom" textRotation="0" wrapText="false" indent="0" shrinkToFit="false"/>
      <protection locked="true" hidden="false"/>
    </xf>
    <xf numFmtId="164" fontId="16" fillId="15" borderId="22" xfId="0" applyFont="true" applyBorder="true" applyAlignment="false" applyProtection="false">
      <alignment horizontal="general" vertical="bottom" textRotation="0" wrapText="false" indent="0" shrinkToFit="false"/>
      <protection locked="true" hidden="false"/>
    </xf>
    <xf numFmtId="166" fontId="16" fillId="25" borderId="11" xfId="0" applyFont="true" applyBorder="true" applyAlignment="true" applyProtection="false">
      <alignment horizontal="right" vertical="bottom" textRotation="0" wrapText="false" indent="0" shrinkToFit="false"/>
      <protection locked="true" hidden="false"/>
    </xf>
    <xf numFmtId="166" fontId="16" fillId="15" borderId="11" xfId="0" applyFont="true" applyBorder="true" applyAlignment="true" applyProtection="false">
      <alignment horizontal="right" vertical="bottom" textRotation="0" wrapText="false" indent="0" shrinkToFit="false"/>
      <protection locked="true" hidden="false"/>
    </xf>
    <xf numFmtId="166" fontId="16" fillId="25" borderId="14" xfId="0" applyFont="true" applyBorder="true" applyAlignment="true" applyProtection="false">
      <alignment horizontal="right" vertical="bottom" textRotation="0" wrapText="false" indent="0" shrinkToFit="false"/>
      <protection locked="true" hidden="false"/>
    </xf>
    <xf numFmtId="166" fontId="16" fillId="15" borderId="14" xfId="0" applyFont="true" applyBorder="true" applyAlignment="true" applyProtection="false">
      <alignment horizontal="right" vertical="bottom" textRotation="0" wrapText="false" indent="0" shrinkToFit="false"/>
      <protection locked="true" hidden="false"/>
    </xf>
    <xf numFmtId="164" fontId="16" fillId="15" borderId="12" xfId="0" applyFont="true" applyBorder="true" applyAlignment="true" applyProtection="false">
      <alignment horizontal="right" vertical="bottom" textRotation="0" wrapText="false" indent="0" shrinkToFit="false"/>
      <protection locked="true" hidden="false"/>
    </xf>
    <xf numFmtId="164" fontId="16" fillId="25" borderId="12" xfId="0" applyFont="true" applyBorder="true" applyAlignment="true" applyProtection="false">
      <alignment horizontal="right" vertical="bottom" textRotation="0" wrapText="false" indent="0" shrinkToFit="false"/>
      <protection locked="true" hidden="false"/>
    </xf>
    <xf numFmtId="164" fontId="16" fillId="25" borderId="12" xfId="0" applyFont="true" applyBorder="true" applyAlignment="false" applyProtection="false">
      <alignment horizontal="general" vertical="bottom" textRotation="0" wrapText="false" indent="0" shrinkToFit="false"/>
      <protection locked="true" hidden="false"/>
    </xf>
    <xf numFmtId="166" fontId="16" fillId="15" borderId="12" xfId="0" applyFont="true" applyBorder="true" applyAlignment="true" applyProtection="false">
      <alignment horizontal="right" vertical="bottom" textRotation="0" wrapText="false" indent="0" shrinkToFit="false"/>
      <protection locked="true" hidden="false"/>
    </xf>
    <xf numFmtId="166" fontId="16" fillId="25" borderId="12" xfId="0" applyFont="true" applyBorder="true" applyAlignment="true" applyProtection="false">
      <alignment horizontal="right" vertical="bottom" textRotation="0" wrapText="false" indent="0" shrinkToFit="false"/>
      <protection locked="true" hidden="false"/>
    </xf>
    <xf numFmtId="164" fontId="16" fillId="15" borderId="15" xfId="0" applyFont="true" applyBorder="true" applyAlignment="true" applyProtection="false">
      <alignment horizontal="general" vertical="bottom" textRotation="0" wrapText="false" indent="0" shrinkToFit="false"/>
      <protection locked="true" hidden="false"/>
    </xf>
    <xf numFmtId="164" fontId="16" fillId="15" borderId="14" xfId="0" applyFont="true" applyBorder="true" applyAlignment="true" applyProtection="false">
      <alignment horizontal="general" vertical="bottom" textRotation="0" wrapText="false" indent="0" shrinkToFit="false"/>
      <protection locked="true" hidden="false"/>
    </xf>
    <xf numFmtId="164" fontId="16" fillId="15" borderId="14" xfId="0" applyFont="true" applyBorder="true" applyAlignment="true" applyProtection="false">
      <alignment horizontal="right" vertical="bottom" textRotation="0" wrapText="false" indent="0" shrinkToFit="false"/>
      <protection locked="true" hidden="false"/>
    </xf>
    <xf numFmtId="164" fontId="16" fillId="15" borderId="16" xfId="0" applyFont="true" applyBorder="true" applyAlignment="true" applyProtection="false">
      <alignment horizontal="general" vertical="bottom" textRotation="0" wrapText="false" indent="0" shrinkToFit="false"/>
      <protection locked="true" hidden="false"/>
    </xf>
    <xf numFmtId="164" fontId="16" fillId="15" borderId="16" xfId="0" applyFont="true" applyBorder="true" applyAlignment="false" applyProtection="false">
      <alignment horizontal="general" vertical="bottom" textRotation="0" wrapText="false" indent="0" shrinkToFit="false"/>
      <protection locked="true" hidden="false"/>
    </xf>
    <xf numFmtId="164" fontId="16" fillId="15" borderId="13" xfId="0" applyFont="true" applyBorder="true" applyAlignment="true" applyProtection="false">
      <alignment horizontal="general" vertical="bottom" textRotation="0" wrapText="false" indent="0" shrinkToFit="false"/>
      <protection locked="true" hidden="false"/>
    </xf>
    <xf numFmtId="164" fontId="44" fillId="0" borderId="10" xfId="0" applyFont="true" applyBorder="true" applyAlignment="true" applyProtection="false">
      <alignment horizontal="general" vertical="bottom" textRotation="0" wrapText="false" indent="0" shrinkToFit="false"/>
      <protection locked="true" hidden="false"/>
    </xf>
    <xf numFmtId="164" fontId="25" fillId="10" borderId="14" xfId="0" applyFont="true" applyBorder="true" applyAlignment="true" applyProtection="false">
      <alignment horizontal="general" vertical="bottom" textRotation="0" wrapText="false" indent="0" shrinkToFit="false"/>
      <protection locked="true" hidden="false"/>
    </xf>
    <xf numFmtId="164" fontId="16" fillId="0" borderId="35" xfId="0" applyFont="true" applyBorder="true" applyAlignment="true" applyProtection="false">
      <alignment horizontal="right" vertical="bottom" textRotation="0" wrapText="false" indent="0" shrinkToFit="false"/>
      <protection locked="true" hidden="false"/>
    </xf>
    <xf numFmtId="164" fontId="25" fillId="10" borderId="16" xfId="0" applyFont="true" applyBorder="true" applyAlignment="true" applyProtection="false">
      <alignment horizontal="general" vertical="bottom" textRotation="0" wrapText="false" indent="0" shrinkToFit="false"/>
      <protection locked="true" hidden="false"/>
    </xf>
    <xf numFmtId="164" fontId="25" fillId="10" borderId="22" xfId="0" applyFont="true" applyBorder="true" applyAlignment="true" applyProtection="false">
      <alignment horizontal="general" vertical="bottom" textRotation="0" wrapText="false" indent="0" shrinkToFit="false"/>
      <protection locked="true" hidden="false"/>
    </xf>
    <xf numFmtId="164" fontId="25" fillId="9" borderId="19" xfId="0" applyFont="true" applyBorder="true" applyAlignment="true" applyProtection="false">
      <alignment horizontal="general" vertical="bottom" textRotation="0" wrapText="false" indent="0" shrinkToFit="false"/>
      <protection locked="true" hidden="false"/>
    </xf>
    <xf numFmtId="164" fontId="25" fillId="9" borderId="14" xfId="0" applyFont="true" applyBorder="true" applyAlignment="true" applyProtection="false">
      <alignment horizontal="general" vertical="bottom" textRotation="0" wrapText="false" indent="0" shrinkToFit="false"/>
      <protection locked="true" hidden="false"/>
    </xf>
    <xf numFmtId="164" fontId="38" fillId="0" borderId="0" xfId="0" applyFont="true" applyBorder="false" applyAlignment="true" applyProtection="false">
      <alignment horizontal="general" vertical="bottom" textRotation="0" wrapText="false" indent="0" shrinkToFit="false"/>
      <protection locked="true" hidden="false"/>
    </xf>
    <xf numFmtId="164" fontId="16" fillId="0" borderId="8" xfId="0" applyFont="true" applyBorder="true" applyAlignment="true" applyProtection="false">
      <alignment horizontal="general" vertical="bottom" textRotation="0" wrapText="false" indent="0" shrinkToFit="false"/>
      <protection locked="true" hidden="false"/>
    </xf>
    <xf numFmtId="166" fontId="16" fillId="0" borderId="14" xfId="0" applyFont="true" applyBorder="true" applyAlignment="true" applyProtection="false">
      <alignment horizontal="right" vertical="bottom" textRotation="0" wrapText="false" indent="0" shrinkToFit="false"/>
      <protection locked="true" hidden="false"/>
    </xf>
    <xf numFmtId="164" fontId="30" fillId="15" borderId="11" xfId="0" applyFont="true" applyBorder="true" applyAlignment="true" applyProtection="false">
      <alignment horizontal="general" vertical="bottom" textRotation="0" wrapText="false" indent="0" shrinkToFit="false"/>
      <protection locked="true" hidden="false"/>
    </xf>
    <xf numFmtId="164" fontId="28" fillId="9" borderId="36" xfId="0" applyFont="true" applyBorder="true" applyAlignment="true" applyProtection="false">
      <alignment horizontal="general" vertical="bottom" textRotation="0" wrapText="false" indent="0" shrinkToFit="false"/>
      <protection locked="true" hidden="false"/>
    </xf>
    <xf numFmtId="164" fontId="25" fillId="9" borderId="37" xfId="0" applyFont="true" applyBorder="true" applyAlignment="true" applyProtection="false">
      <alignment horizontal="general" vertical="bottom" textRotation="0" wrapText="false" indent="0" shrinkToFit="false"/>
      <protection locked="true" hidden="false"/>
    </xf>
    <xf numFmtId="164" fontId="16" fillId="0" borderId="38" xfId="0" applyFont="true" applyBorder="true" applyAlignment="true" applyProtection="false">
      <alignment horizontal="general" vertical="bottom" textRotation="0" wrapText="false" indent="0" shrinkToFit="false"/>
      <protection locked="true" hidden="false"/>
    </xf>
    <xf numFmtId="164" fontId="16" fillId="0" borderId="39" xfId="0" applyFont="true" applyBorder="true" applyAlignment="false" applyProtection="false">
      <alignment horizontal="general" vertical="bottom" textRotation="0" wrapText="false" indent="0" shrinkToFit="false"/>
      <protection locked="true" hidden="false"/>
    </xf>
    <xf numFmtId="164" fontId="16" fillId="0" borderId="40" xfId="0" applyFont="true" applyBorder="true" applyAlignment="true" applyProtection="false">
      <alignment horizontal="general" vertical="bottom" textRotation="0" wrapText="false" indent="0" shrinkToFit="false"/>
      <protection locked="true" hidden="false"/>
    </xf>
    <xf numFmtId="164" fontId="16" fillId="0" borderId="36" xfId="0" applyFont="true" applyBorder="true" applyAlignment="true" applyProtection="false">
      <alignment horizontal="general" vertical="bottom" textRotation="0" wrapText="false" indent="0" shrinkToFit="false"/>
      <protection locked="true" hidden="false"/>
    </xf>
    <xf numFmtId="164" fontId="25" fillId="9" borderId="33" xfId="0" applyFont="true" applyBorder="true" applyAlignment="true" applyProtection="false">
      <alignment horizontal="general" vertical="bottom" textRotation="0" wrapText="false" indent="0" shrinkToFit="false"/>
      <protection locked="true" hidden="false"/>
    </xf>
    <xf numFmtId="164" fontId="16" fillId="0" borderId="40" xfId="0" applyFont="true" applyBorder="true" applyAlignment="false" applyProtection="false">
      <alignment horizontal="general" vertical="bottom" textRotation="0" wrapText="false" indent="0" shrinkToFit="false"/>
      <protection locked="true" hidden="false"/>
    </xf>
    <xf numFmtId="164" fontId="16" fillId="0" borderId="41" xfId="0" applyFont="true" applyBorder="true" applyAlignment="true" applyProtection="false">
      <alignment horizontal="general" vertical="bottom" textRotation="0" wrapText="false" indent="0" shrinkToFit="false"/>
      <protection locked="true" hidden="false"/>
    </xf>
    <xf numFmtId="164" fontId="33" fillId="0" borderId="2" xfId="0" applyFont="true" applyBorder="true" applyAlignment="true" applyProtection="false">
      <alignment horizontal="general" vertical="bottom" textRotation="0" wrapText="false" indent="0" shrinkToFit="false"/>
      <protection locked="true" hidden="false"/>
    </xf>
    <xf numFmtId="164" fontId="16" fillId="0" borderId="42" xfId="0" applyFont="true" applyBorder="true" applyAlignment="true" applyProtection="false">
      <alignment horizontal="general" vertical="bottom" textRotation="0" wrapText="false" indent="0" shrinkToFit="false"/>
      <protection locked="true" hidden="false"/>
    </xf>
    <xf numFmtId="164" fontId="16" fillId="0" borderId="37" xfId="0" applyFont="true" applyBorder="true" applyAlignment="true" applyProtection="false">
      <alignment horizontal="general" vertical="bottom" textRotation="0" wrapText="false" indent="0" shrinkToFit="false"/>
      <protection locked="true" hidden="false"/>
    </xf>
    <xf numFmtId="164" fontId="28" fillId="9" borderId="39" xfId="0" applyFont="true" applyBorder="true" applyAlignment="true" applyProtection="false">
      <alignment horizontal="general" vertical="bottom" textRotation="0" wrapText="false" indent="0" shrinkToFit="false"/>
      <protection locked="true" hidden="false"/>
    </xf>
    <xf numFmtId="164" fontId="33" fillId="0" borderId="39" xfId="0" applyFont="true" applyBorder="true" applyAlignment="true" applyProtection="false">
      <alignment horizontal="general" vertical="bottom" textRotation="0" wrapText="false" indent="0" shrinkToFit="false"/>
      <protection locked="true" hidden="false"/>
    </xf>
    <xf numFmtId="164" fontId="25" fillId="10" borderId="36" xfId="0" applyFont="true" applyBorder="true" applyAlignment="true" applyProtection="false">
      <alignment horizontal="general" vertical="bottom" textRotation="0" wrapText="false" indent="0" shrinkToFit="false"/>
      <protection locked="true" hidden="false"/>
    </xf>
    <xf numFmtId="166" fontId="16" fillId="0" borderId="41" xfId="0" applyFont="true" applyBorder="true" applyAlignment="true" applyProtection="false">
      <alignment horizontal="general" vertical="bottom" textRotation="0" wrapText="false" indent="0" shrinkToFit="false"/>
      <protection locked="true" hidden="false"/>
    </xf>
    <xf numFmtId="164" fontId="28" fillId="9" borderId="41" xfId="0" applyFont="true" applyBorder="true" applyAlignment="true" applyProtection="false">
      <alignment horizontal="general" vertical="bottom" textRotation="0" wrapText="false" indent="0" shrinkToFit="false"/>
      <protection locked="true" hidden="false"/>
    </xf>
    <xf numFmtId="164" fontId="30" fillId="0" borderId="30" xfId="0" applyFont="true" applyBorder="true" applyAlignment="true" applyProtection="false">
      <alignment horizontal="general" vertical="bottom" textRotation="0" wrapText="false" indent="0" shrinkToFit="false"/>
      <protection locked="true" hidden="false"/>
    </xf>
    <xf numFmtId="164" fontId="16" fillId="0" borderId="43" xfId="0" applyFont="true" applyBorder="true" applyAlignment="false" applyProtection="false">
      <alignment horizontal="general" vertical="bottom" textRotation="0" wrapText="false" indent="0" shrinkToFit="false"/>
      <protection locked="true" hidden="false"/>
    </xf>
    <xf numFmtId="164" fontId="16" fillId="0" borderId="39" xfId="0" applyFont="true" applyBorder="true" applyAlignment="true" applyProtection="false">
      <alignment horizontal="general" vertical="bottom" textRotation="0" wrapText="false" indent="0" shrinkToFit="false"/>
      <protection locked="true" hidden="false"/>
    </xf>
    <xf numFmtId="164" fontId="16" fillId="0" borderId="40" xfId="0" applyFont="true" applyBorder="true" applyAlignment="true" applyProtection="false">
      <alignment horizontal="left"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25" fillId="9" borderId="2" xfId="0" applyFont="true" applyBorder="true" applyAlignment="true" applyProtection="false">
      <alignment horizontal="general" vertical="bottom" textRotation="0" wrapText="false" indent="0" shrinkToFit="false"/>
      <protection locked="true" hidden="false"/>
    </xf>
    <xf numFmtId="166" fontId="16" fillId="0" borderId="42" xfId="0" applyFont="true" applyBorder="true" applyAlignment="true" applyProtection="false">
      <alignment horizontal="general" vertical="bottom" textRotation="0" wrapText="false" indent="0" shrinkToFit="false"/>
      <protection locked="true" hidden="false"/>
    </xf>
    <xf numFmtId="164" fontId="25" fillId="10" borderId="42" xfId="0" applyFont="true" applyBorder="true" applyAlignment="true" applyProtection="false">
      <alignment horizontal="general" vertical="bottom" textRotation="0" wrapText="false" indent="0" shrinkToFit="false"/>
      <protection locked="true" hidden="false"/>
    </xf>
    <xf numFmtId="166" fontId="16" fillId="0" borderId="18" xfId="0" applyFont="true" applyBorder="true" applyAlignment="true" applyProtection="false">
      <alignment horizontal="right" vertical="bottom" textRotation="0" wrapText="false" indent="0" shrinkToFit="false"/>
      <protection locked="true" hidden="false"/>
    </xf>
    <xf numFmtId="164" fontId="25" fillId="9" borderId="6" xfId="0" applyFont="true" applyBorder="true" applyAlignment="true" applyProtection="false">
      <alignment horizontal="general" vertical="bottom" textRotation="0" wrapText="false" indent="0" shrinkToFit="false"/>
      <protection locked="true" hidden="false"/>
    </xf>
    <xf numFmtId="164" fontId="25" fillId="21" borderId="0" xfId="0" applyFont="true" applyBorder="false" applyAlignment="true" applyProtection="false">
      <alignment horizontal="general" vertical="bottom" textRotation="0" wrapText="false" indent="0" shrinkToFit="false"/>
      <protection locked="true" hidden="false"/>
    </xf>
    <xf numFmtId="164" fontId="25" fillId="12" borderId="0" xfId="0" applyFont="true" applyBorder="false" applyAlignment="true" applyProtection="false">
      <alignment horizontal="general" vertical="bottom" textRotation="0" wrapText="false" indent="0" shrinkToFit="false"/>
      <protection locked="true" hidden="false"/>
    </xf>
    <xf numFmtId="164" fontId="25" fillId="10" borderId="6" xfId="0" applyFont="true" applyBorder="true" applyAlignment="true" applyProtection="false">
      <alignment horizontal="general" vertical="bottom" textRotation="0" wrapText="false" indent="0" shrinkToFit="false"/>
      <protection locked="true" hidden="false"/>
    </xf>
    <xf numFmtId="165" fontId="16" fillId="0" borderId="10" xfId="0" applyFont="true" applyBorder="true" applyAlignment="true" applyProtection="false">
      <alignment horizontal="general" vertical="bottom" textRotation="0" wrapText="false" indent="0" shrinkToFit="false"/>
      <protection locked="true" hidden="false"/>
    </xf>
    <xf numFmtId="164" fontId="25" fillId="9" borderId="41" xfId="0" applyFont="true" applyBorder="true" applyAlignment="true" applyProtection="false">
      <alignment horizontal="general" vertical="bottom" textRotation="0" wrapText="false" indent="0" shrinkToFit="false"/>
      <protection locked="true" hidden="false"/>
    </xf>
    <xf numFmtId="164" fontId="25" fillId="10" borderId="41" xfId="0" applyFont="true" applyBorder="true" applyAlignment="true" applyProtection="false">
      <alignment horizontal="general" vertical="bottom" textRotation="0" wrapText="false" indent="0" shrinkToFit="false"/>
      <protection locked="true" hidden="false"/>
    </xf>
    <xf numFmtId="164" fontId="25" fillId="11" borderId="37" xfId="0" applyFont="true" applyBorder="true" applyAlignment="true" applyProtection="false">
      <alignment horizontal="general" vertical="bottom" textRotation="0" wrapText="false" indent="0" shrinkToFit="false"/>
      <protection locked="true" hidden="false"/>
    </xf>
    <xf numFmtId="165" fontId="16" fillId="0" borderId="40" xfId="0" applyFont="true" applyBorder="true" applyAlignment="true" applyProtection="false">
      <alignment horizontal="general" vertical="bottom" textRotation="0" wrapText="false" indent="0" shrinkToFit="false"/>
      <protection locked="true" hidden="false"/>
    </xf>
    <xf numFmtId="164" fontId="25" fillId="10" borderId="30" xfId="0" applyFont="true" applyBorder="true" applyAlignment="true" applyProtection="false">
      <alignment horizontal="general" vertical="bottom" textRotation="0" wrapText="false" indent="0" shrinkToFit="false"/>
      <protection locked="true" hidden="false"/>
    </xf>
    <xf numFmtId="164" fontId="25" fillId="9" borderId="30" xfId="0" applyFont="true" applyBorder="true" applyAlignment="true" applyProtection="false">
      <alignment horizontal="general" vertical="bottom" textRotation="0" wrapText="false" indent="0" shrinkToFit="false"/>
      <protection locked="true" hidden="false"/>
    </xf>
    <xf numFmtId="165" fontId="16" fillId="0" borderId="12" xfId="0" applyFont="true" applyBorder="true" applyAlignment="true" applyProtection="false">
      <alignment horizontal="general" vertical="bottom" textRotation="0" wrapText="false" indent="0" shrinkToFit="false"/>
      <protection locked="true" hidden="false"/>
    </xf>
    <xf numFmtId="164" fontId="25" fillId="11" borderId="11" xfId="0" applyFont="true" applyBorder="true" applyAlignment="true" applyProtection="false">
      <alignment horizontal="general" vertical="bottom" textRotation="0" wrapText="false" indent="0" shrinkToFit="false"/>
      <protection locked="true" hidden="false"/>
    </xf>
    <xf numFmtId="164" fontId="28" fillId="10" borderId="41" xfId="0" applyFont="true" applyBorder="true" applyAlignment="tru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left" vertical="bottom" textRotation="0" wrapText="false" indent="0" shrinkToFit="false"/>
      <protection locked="true" hidden="false"/>
    </xf>
    <xf numFmtId="164" fontId="25" fillId="10" borderId="2" xfId="0" applyFont="true" applyBorder="true" applyAlignment="true" applyProtection="false">
      <alignment horizontal="general" vertical="bottom" textRotation="0" wrapText="false" indent="0" shrinkToFit="false"/>
      <protection locked="true" hidden="false"/>
    </xf>
    <xf numFmtId="164" fontId="33" fillId="0" borderId="42" xfId="0" applyFont="true" applyBorder="true" applyAlignment="true" applyProtection="false">
      <alignment horizontal="general" vertical="bottom" textRotation="0" wrapText="false" indent="0" shrinkToFit="false"/>
      <protection locked="true" hidden="false"/>
    </xf>
    <xf numFmtId="164" fontId="28" fillId="26" borderId="11" xfId="0" applyFont="true" applyBorder="true" applyAlignment="true" applyProtection="false">
      <alignment horizontal="general" vertical="bottom" textRotation="0" wrapText="false" indent="0" shrinkToFit="false"/>
      <protection locked="true" hidden="false"/>
    </xf>
    <xf numFmtId="164" fontId="25" fillId="26" borderId="14" xfId="0" applyFont="true" applyBorder="true" applyAlignment="true" applyProtection="false">
      <alignment horizontal="general" vertical="bottom" textRotation="0" wrapText="false" indent="0" shrinkToFit="false"/>
      <protection locked="true" hidden="false"/>
    </xf>
    <xf numFmtId="164" fontId="28" fillId="26" borderId="21" xfId="0" applyFont="true" applyBorder="true" applyAlignment="true" applyProtection="false">
      <alignment horizontal="general" vertical="bottom" textRotation="0" wrapText="false" indent="0" shrinkToFit="false"/>
      <protection locked="true" hidden="false"/>
    </xf>
    <xf numFmtId="164" fontId="28" fillId="26" borderId="14" xfId="0" applyFont="true" applyBorder="true" applyAlignment="true" applyProtection="false">
      <alignment horizontal="general" vertical="bottom" textRotation="0" wrapText="false" indent="0" shrinkToFit="false"/>
      <protection locked="true" hidden="false"/>
    </xf>
    <xf numFmtId="164" fontId="28" fillId="26" borderId="12" xfId="0" applyFont="true" applyBorder="true" applyAlignment="true" applyProtection="false">
      <alignment horizontal="general" vertical="bottom" textRotation="0" wrapText="false" indent="0" shrinkToFit="false"/>
      <protection locked="true" hidden="false"/>
    </xf>
    <xf numFmtId="164" fontId="25" fillId="21" borderId="14" xfId="0" applyFont="true" applyBorder="true" applyAlignment="true" applyProtection="false">
      <alignment horizontal="general" vertical="bottom" textRotation="0" wrapText="false" indent="0" shrinkToFit="false"/>
      <protection locked="true" hidden="false"/>
    </xf>
    <xf numFmtId="164" fontId="28" fillId="21" borderId="18" xfId="0" applyFont="true" applyBorder="true" applyAlignment="true" applyProtection="false">
      <alignment horizontal="general" vertical="bottom" textRotation="0" wrapText="false" indent="0" shrinkToFit="false"/>
      <protection locked="true" hidden="false"/>
    </xf>
    <xf numFmtId="164" fontId="16" fillId="26" borderId="11" xfId="0" applyFont="true" applyBorder="true" applyAlignment="true" applyProtection="false">
      <alignment horizontal="general" vertical="bottom" textRotation="0" wrapText="false" indent="0" shrinkToFit="false"/>
      <protection locked="true" hidden="false"/>
    </xf>
    <xf numFmtId="164" fontId="16" fillId="0" borderId="16" xfId="0" applyFont="true" applyBorder="true" applyAlignment="true" applyProtection="false">
      <alignment horizontal="right" vertical="bottom" textRotation="0" wrapText="false" indent="0" shrinkToFit="false"/>
      <protection locked="true" hidden="false"/>
    </xf>
    <xf numFmtId="164" fontId="28" fillId="18" borderId="21" xfId="0" applyFont="true" applyBorder="true" applyAlignment="true" applyProtection="false">
      <alignment horizontal="general" vertical="bottom" textRotation="0" wrapText="false" indent="0" shrinkToFit="false"/>
      <protection locked="true" hidden="false"/>
    </xf>
    <xf numFmtId="164" fontId="25" fillId="18" borderId="14" xfId="0" applyFont="true" applyBorder="true" applyAlignment="true" applyProtection="false">
      <alignment horizontal="general" vertical="bottom" textRotation="0" wrapText="false" indent="0" shrinkToFit="false"/>
      <protection locked="true" hidden="false"/>
    </xf>
    <xf numFmtId="164" fontId="28" fillId="12" borderId="11" xfId="0" applyFont="true" applyBorder="true" applyAlignment="true" applyProtection="false">
      <alignment horizontal="general" vertical="bottom" textRotation="0" wrapText="false" indent="0" shrinkToFit="false"/>
      <protection locked="true" hidden="false"/>
    </xf>
    <xf numFmtId="164" fontId="25" fillId="26" borderId="11" xfId="0" applyFont="true" applyBorder="true" applyAlignment="true" applyProtection="false">
      <alignment horizontal="general" vertical="bottom" textRotation="0" wrapText="false" indent="0" shrinkToFit="false"/>
      <protection locked="true" hidden="false"/>
    </xf>
    <xf numFmtId="164" fontId="33" fillId="0" borderId="40" xfId="0" applyFont="true" applyBorder="true" applyAlignment="true" applyProtection="false">
      <alignment horizontal="general" vertical="bottom" textRotation="0" wrapText="false" indent="0" shrinkToFit="false"/>
      <protection locked="true" hidden="false"/>
    </xf>
    <xf numFmtId="164" fontId="25" fillId="11" borderId="30" xfId="0" applyFont="true" applyBorder="true" applyAlignment="true" applyProtection="false">
      <alignment horizontal="general" vertical="bottom" textRotation="0" wrapText="false" indent="0" shrinkToFit="false"/>
      <protection locked="true" hidden="false"/>
    </xf>
    <xf numFmtId="165" fontId="16" fillId="0" borderId="36" xfId="0" applyFont="true" applyBorder="true" applyAlignment="true" applyProtection="false">
      <alignment horizontal="general" vertical="bottom" textRotation="0" wrapText="false" indent="0" shrinkToFit="false"/>
      <protection locked="true" hidden="false"/>
    </xf>
    <xf numFmtId="164" fontId="25" fillId="9" borderId="36" xfId="0" applyFont="true" applyBorder="true" applyAlignment="true" applyProtection="false">
      <alignment horizontal="general" vertical="bottom" textRotation="0" wrapText="false" indent="0" shrinkToFit="false"/>
      <protection locked="true" hidden="false"/>
    </xf>
    <xf numFmtId="165" fontId="16" fillId="0" borderId="40" xfId="0" applyFont="true" applyBorder="true" applyAlignment="true" applyProtection="false">
      <alignment horizontal="left" vertical="bottom" textRotation="0" wrapText="false" indent="0" shrinkToFit="false"/>
      <protection locked="true" hidden="false"/>
    </xf>
    <xf numFmtId="164" fontId="28" fillId="21" borderId="21" xfId="0" applyFont="true" applyBorder="true" applyAlignment="true" applyProtection="false">
      <alignment horizontal="general" vertical="bottom" textRotation="0" wrapText="false" indent="0" shrinkToFit="false"/>
      <protection locked="true" hidden="false"/>
    </xf>
    <xf numFmtId="164" fontId="16" fillId="21" borderId="10" xfId="0" applyFont="true" applyBorder="true" applyAlignment="true" applyProtection="false">
      <alignment horizontal="general" vertical="bottom" textRotation="0" wrapText="false" indent="0" shrinkToFit="false"/>
      <protection locked="true" hidden="false"/>
    </xf>
    <xf numFmtId="164" fontId="28" fillId="21" borderId="14" xfId="0" applyFont="true" applyBorder="true" applyAlignment="true" applyProtection="false">
      <alignment horizontal="general" vertical="bottom" textRotation="0" wrapText="false" indent="0" shrinkToFit="false"/>
      <protection locked="true" hidden="false"/>
    </xf>
    <xf numFmtId="164" fontId="28" fillId="21" borderId="12"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general" vertical="bottom" textRotation="0" wrapText="true" indent="0" shrinkToFit="false"/>
      <protection locked="true" hidden="false"/>
    </xf>
    <xf numFmtId="164" fontId="16" fillId="19" borderId="10" xfId="0" applyFont="true" applyBorder="true" applyAlignment="true" applyProtection="false">
      <alignment horizontal="general" vertical="bottom" textRotation="0" wrapText="false" indent="0" shrinkToFit="false"/>
      <protection locked="true" hidden="false"/>
    </xf>
    <xf numFmtId="164" fontId="16" fillId="0" borderId="12" xfId="0" applyFont="true" applyBorder="true" applyAlignment="true" applyProtection="false">
      <alignment horizontal="general" vertical="bottom" textRotation="0" wrapText="true" indent="0" shrinkToFit="false"/>
      <protection locked="true" hidden="false"/>
    </xf>
    <xf numFmtId="164" fontId="28" fillId="26" borderId="18" xfId="0" applyFont="true" applyBorder="true" applyAlignment="true" applyProtection="false">
      <alignment horizontal="general" vertical="bottom" textRotation="0" wrapText="false" indent="0" shrinkToFit="false"/>
      <protection locked="true" hidden="false"/>
    </xf>
    <xf numFmtId="164" fontId="25" fillId="11" borderId="41" xfId="0" applyFont="true" applyBorder="true" applyAlignment="true" applyProtection="false">
      <alignment horizontal="general" vertical="bottom" textRotation="0" wrapText="false" indent="0" shrinkToFit="false"/>
      <protection locked="true" hidden="false"/>
    </xf>
    <xf numFmtId="165" fontId="16" fillId="0" borderId="30" xfId="0" applyFont="true" applyBorder="true" applyAlignment="true" applyProtection="false">
      <alignment horizontal="general" vertical="bottom" textRotation="0" wrapText="false" indent="0" shrinkToFit="false"/>
      <protection locked="true" hidden="false"/>
    </xf>
    <xf numFmtId="164" fontId="16" fillId="0" borderId="30" xfId="0" applyFont="true" applyBorder="true" applyAlignment="true" applyProtection="false">
      <alignment horizontal="general" vertical="bottom" textRotation="0" wrapText="false" indent="0" shrinkToFit="false"/>
      <protection locked="true" hidden="false"/>
    </xf>
    <xf numFmtId="166" fontId="16" fillId="0" borderId="30" xfId="0" applyFont="true" applyBorder="true" applyAlignment="true" applyProtection="false">
      <alignment horizontal="general" vertical="bottom" textRotation="0" wrapText="false" indent="0" shrinkToFit="false"/>
      <protection locked="true" hidden="false"/>
    </xf>
    <xf numFmtId="164" fontId="16" fillId="0" borderId="31" xfId="0" applyFont="true" applyBorder="true" applyAlignment="true" applyProtection="false">
      <alignment horizontal="general" vertical="bottom" textRotation="0" wrapText="false" indent="0" shrinkToFit="false"/>
      <protection locked="true" hidden="false"/>
    </xf>
    <xf numFmtId="164" fontId="48" fillId="0" borderId="0" xfId="0" applyFont="true" applyBorder="false" applyAlignment="true" applyProtection="false">
      <alignment horizontal="general" vertical="bottom" textRotation="0" wrapText="false" indent="0" shrinkToFit="false"/>
      <protection locked="true" hidden="false"/>
    </xf>
    <xf numFmtId="164" fontId="49" fillId="0" borderId="0" xfId="0" applyFont="true" applyBorder="false" applyAlignment="true" applyProtection="false">
      <alignment horizontal="general" vertical="bottom" textRotation="0" wrapText="false" indent="0" shrinkToFit="false"/>
      <protection locked="true" hidden="false"/>
    </xf>
    <xf numFmtId="164" fontId="25" fillId="10" borderId="37" xfId="0" applyFont="true" applyBorder="true" applyAlignment="true" applyProtection="false">
      <alignment horizontal="general" vertical="bottom" textRotation="0" wrapText="false" indent="0" shrinkToFit="false"/>
      <protection locked="true" hidden="false"/>
    </xf>
    <xf numFmtId="164" fontId="28" fillId="11" borderId="41" xfId="0" applyFont="true" applyBorder="true" applyAlignment="true" applyProtection="false">
      <alignment horizontal="general" vertical="bottom" textRotation="0" wrapText="false" indent="0" shrinkToFit="false"/>
      <protection locked="true" hidden="false"/>
    </xf>
    <xf numFmtId="164" fontId="50" fillId="0" borderId="0" xfId="0" applyFont="true" applyBorder="false" applyAlignment="true" applyProtection="false">
      <alignment horizontal="general" vertical="bottom" textRotation="0" wrapText="false" indent="0" shrinkToFit="false"/>
      <protection locked="true" hidden="false"/>
    </xf>
    <xf numFmtId="164" fontId="33" fillId="0" borderId="16" xfId="0" applyFont="true" applyBorder="true" applyAlignment="true" applyProtection="false">
      <alignment horizontal="general" vertical="bottom" textRotation="0" wrapText="false" indent="0" shrinkToFit="false"/>
      <protection locked="true" hidden="false"/>
    </xf>
    <xf numFmtId="164" fontId="16" fillId="6" borderId="0" xfId="0" applyFont="true" applyBorder="false" applyAlignment="false" applyProtection="false">
      <alignment horizontal="general" vertical="bottom" textRotation="0" wrapText="false" indent="0" shrinkToFit="false"/>
      <protection locked="true" hidden="false"/>
    </xf>
    <xf numFmtId="164" fontId="27" fillId="0" borderId="44" xfId="0" applyFont="true" applyBorder="true" applyAlignment="true" applyProtection="false">
      <alignment horizontal="center" vertical="bottom" textRotation="0" wrapText="false" indent="0" shrinkToFit="false"/>
      <protection locked="true" hidden="false"/>
    </xf>
    <xf numFmtId="164" fontId="27" fillId="0" borderId="45" xfId="0" applyFont="true" applyBorder="true" applyAlignment="true" applyProtection="false">
      <alignment horizontal="general" vertical="bottom" textRotation="0" wrapText="false" indent="0" shrinkToFit="false"/>
      <protection locked="true" hidden="false"/>
    </xf>
    <xf numFmtId="164" fontId="27" fillId="0" borderId="5" xfId="0" applyFont="true" applyBorder="true" applyAlignment="true" applyProtection="false">
      <alignment horizontal="general" vertical="bottom" textRotation="0" wrapText="false" indent="0" shrinkToFit="false"/>
      <protection locked="true" hidden="false"/>
    </xf>
    <xf numFmtId="164" fontId="16" fillId="0" borderId="46" xfId="0" applyFont="true" applyBorder="true" applyAlignment="false" applyProtection="false">
      <alignment horizontal="general" vertical="bottom" textRotation="0" wrapText="false" indent="0" shrinkToFit="false"/>
      <protection locked="true" hidden="false"/>
    </xf>
    <xf numFmtId="164" fontId="16" fillId="15" borderId="18" xfId="0" applyFont="true" applyBorder="true" applyAlignment="true" applyProtection="false">
      <alignment horizontal="center" vertical="bottom" textRotation="0" wrapText="false" indent="0" shrinkToFit="false"/>
      <protection locked="true" hidden="false"/>
    </xf>
    <xf numFmtId="164" fontId="16" fillId="6" borderId="6" xfId="0" applyFont="true" applyBorder="true" applyAlignment="false" applyProtection="false">
      <alignment horizontal="general" vertical="bottom" textRotation="0" wrapText="false" indent="0" shrinkToFit="false"/>
      <protection locked="true" hidden="false"/>
    </xf>
    <xf numFmtId="164" fontId="27" fillId="0" borderId="44" xfId="0" applyFont="true" applyBorder="true" applyAlignment="true" applyProtection="false">
      <alignment horizontal="general" vertical="bottom" textRotation="0" wrapText="false" indent="0" shrinkToFit="false"/>
      <protection locked="true" hidden="false"/>
    </xf>
    <xf numFmtId="164" fontId="30" fillId="0" borderId="47" xfId="0" applyFont="true" applyBorder="true" applyAlignment="true" applyProtection="false">
      <alignment horizontal="general" vertical="bottom" textRotation="0" wrapText="false" indent="0" shrinkToFit="false"/>
      <protection locked="true" hidden="false"/>
    </xf>
    <xf numFmtId="164" fontId="30" fillId="0" borderId="46" xfId="0" applyFont="true" applyBorder="true" applyAlignment="true" applyProtection="false">
      <alignment horizontal="general" vertical="bottom" textRotation="0" wrapText="false" indent="0" shrinkToFit="false"/>
      <protection locked="true" hidden="false"/>
    </xf>
    <xf numFmtId="164" fontId="16" fillId="15" borderId="46" xfId="0" applyFont="true" applyBorder="true" applyAlignment="true" applyProtection="false">
      <alignment horizontal="general" vertical="bottom" textRotation="0" wrapText="false" indent="0" shrinkToFit="false"/>
      <protection locked="true" hidden="false"/>
    </xf>
    <xf numFmtId="164" fontId="46" fillId="15" borderId="46" xfId="0" applyFont="true" applyBorder="true" applyAlignment="true" applyProtection="false">
      <alignment horizontal="general" vertical="bottom" textRotation="0" wrapText="false" indent="0" shrinkToFit="false"/>
      <protection locked="true" hidden="false"/>
    </xf>
    <xf numFmtId="164" fontId="16" fillId="6" borderId="16" xfId="0" applyFont="true" applyBorder="true" applyAlignment="false" applyProtection="false">
      <alignment horizontal="general" vertical="bottom" textRotation="0" wrapText="false" indent="0" shrinkToFit="false"/>
      <protection locked="true" hidden="false"/>
    </xf>
    <xf numFmtId="164" fontId="16" fillId="6" borderId="22" xfId="0" applyFont="true" applyBorder="true" applyAlignment="false" applyProtection="false">
      <alignment horizontal="general" vertical="bottom" textRotation="0" wrapText="false" indent="0" shrinkToFit="false"/>
      <protection locked="true" hidden="false"/>
    </xf>
    <xf numFmtId="164" fontId="32" fillId="15" borderId="46" xfId="0" applyFont="true" applyBorder="true" applyAlignment="true" applyProtection="false">
      <alignment horizontal="general" vertical="bottom" textRotation="0" wrapText="false" indent="0" shrinkToFit="false"/>
      <protection locked="true" hidden="false"/>
    </xf>
    <xf numFmtId="164" fontId="16" fillId="0" borderId="46" xfId="0" applyFont="true" applyBorder="true" applyAlignment="true" applyProtection="false">
      <alignment horizontal="general" vertical="bottom" textRotation="0" wrapText="false" indent="0" shrinkToFit="false"/>
      <protection locked="true" hidden="false"/>
    </xf>
    <xf numFmtId="164" fontId="25" fillId="0" borderId="46" xfId="0" applyFont="true" applyBorder="true" applyAlignment="true" applyProtection="false">
      <alignment horizontal="general" vertical="bottom" textRotation="0" wrapText="false" indent="0" shrinkToFit="false"/>
      <protection locked="true" hidden="false"/>
    </xf>
    <xf numFmtId="164" fontId="51" fillId="15" borderId="0" xfId="0" applyFont="true" applyBorder="false" applyAlignment="true" applyProtection="false">
      <alignment horizontal="general" vertical="bottom" textRotation="0" wrapText="false" indent="0" shrinkToFit="false"/>
      <protection locked="true" hidden="false"/>
    </xf>
    <xf numFmtId="166" fontId="16" fillId="0" borderId="40" xfId="0" applyFont="true" applyBorder="true" applyAlignment="true" applyProtection="false">
      <alignment horizontal="general" vertical="bottom" textRotation="0" wrapText="false" indent="0" shrinkToFit="false"/>
      <protection locked="true" hidden="false"/>
    </xf>
    <xf numFmtId="164" fontId="25" fillId="18" borderId="41" xfId="0" applyFont="true" applyBorder="true" applyAlignment="true" applyProtection="false">
      <alignment horizontal="general" vertical="bottom" textRotation="0" wrapText="false" indent="0" shrinkToFit="false"/>
      <protection locked="true" hidden="false"/>
    </xf>
    <xf numFmtId="164" fontId="33" fillId="0" borderId="30" xfId="0" applyFont="true" applyBorder="true" applyAlignment="true" applyProtection="false">
      <alignment horizontal="general" vertical="bottom" textRotation="0" wrapText="false" indent="0" shrinkToFit="false"/>
      <protection locked="true" hidden="false"/>
    </xf>
    <xf numFmtId="164" fontId="36" fillId="0" borderId="39" xfId="0" applyFont="true" applyBorder="true" applyAlignment="true" applyProtection="false">
      <alignment horizontal="general" vertical="bottom" textRotation="0" wrapText="false" indent="0" shrinkToFit="false"/>
      <protection locked="true" hidden="false"/>
    </xf>
    <xf numFmtId="166" fontId="16" fillId="0" borderId="48" xfId="0" applyFont="true" applyBorder="true" applyAlignment="true" applyProtection="false">
      <alignment horizontal="general" vertical="bottom" textRotation="0" wrapText="false" indent="0" shrinkToFit="false"/>
      <protection locked="true" hidden="false"/>
    </xf>
    <xf numFmtId="164" fontId="16" fillId="0" borderId="43" xfId="0" applyFont="true" applyBorder="true" applyAlignment="true" applyProtection="false">
      <alignment horizontal="general" vertical="bottom" textRotation="0" wrapText="false" indent="0" shrinkToFit="false"/>
      <protection locked="true" hidden="false"/>
    </xf>
    <xf numFmtId="164" fontId="35" fillId="15" borderId="39" xfId="0" applyFont="true" applyBorder="true" applyAlignment="true" applyProtection="false">
      <alignment horizontal="general" vertical="bottom" textRotation="0" wrapText="false" indent="0" shrinkToFit="false"/>
      <protection locked="true" hidden="false"/>
    </xf>
    <xf numFmtId="166" fontId="16" fillId="0" borderId="36" xfId="0" applyFont="true" applyBorder="true" applyAlignment="true" applyProtection="false">
      <alignment horizontal="general" vertical="bottom" textRotation="0" wrapText="false" indent="0" shrinkToFit="false"/>
      <protection locked="true" hidden="false"/>
    </xf>
    <xf numFmtId="164" fontId="16" fillId="0" borderId="49" xfId="0" applyFont="true" applyBorder="true" applyAlignment="true" applyProtection="false">
      <alignment horizontal="general" vertical="bottom" textRotation="0" wrapText="false" indent="0" shrinkToFit="false"/>
      <protection locked="true" hidden="false"/>
    </xf>
    <xf numFmtId="166" fontId="16" fillId="0" borderId="49" xfId="0" applyFont="true" applyBorder="true" applyAlignment="true" applyProtection="false">
      <alignment horizontal="general" vertical="bottom" textRotation="0" wrapText="false" indent="0" shrinkToFit="false"/>
      <protection locked="true" hidden="false"/>
    </xf>
    <xf numFmtId="164" fontId="16" fillId="15" borderId="37" xfId="0" applyFont="true" applyBorder="true" applyAlignment="true" applyProtection="false">
      <alignment horizontal="general" vertical="bottom" textRotation="0" wrapText="false" indent="0" shrinkToFit="false"/>
      <protection locked="true" hidden="false"/>
    </xf>
    <xf numFmtId="164" fontId="25" fillId="10" borderId="33" xfId="0" applyFont="true" applyBorder="true" applyAlignment="true" applyProtection="false">
      <alignment horizontal="general" vertical="bottom" textRotation="0" wrapText="false" indent="0" shrinkToFit="false"/>
      <protection locked="true" hidden="false"/>
    </xf>
    <xf numFmtId="164" fontId="16" fillId="11" borderId="2" xfId="0" applyFont="true" applyBorder="true" applyAlignment="true" applyProtection="false">
      <alignment horizontal="general" vertical="bottom" textRotation="0" wrapText="false" indent="0" shrinkToFit="false"/>
      <protection locked="true" hidden="false"/>
    </xf>
    <xf numFmtId="164" fontId="16" fillId="11" borderId="41" xfId="0" applyFont="true" applyBorder="true" applyAlignment="true" applyProtection="false">
      <alignment horizontal="general" vertical="bottom" textRotation="0" wrapText="false" indent="0" shrinkToFit="false"/>
      <protection locked="true" hidden="false"/>
    </xf>
    <xf numFmtId="164" fontId="33" fillId="11" borderId="0" xfId="0" applyFont="true" applyBorder="false" applyAlignment="true" applyProtection="false">
      <alignment horizontal="general" vertical="bottom" textRotation="0" wrapText="false" indent="0" shrinkToFit="false"/>
      <protection locked="true" hidden="false"/>
    </xf>
    <xf numFmtId="164" fontId="16" fillId="11" borderId="30" xfId="0" applyFont="true" applyBorder="true" applyAlignment="false" applyProtection="false">
      <alignment horizontal="general" vertical="bottom" textRotation="0" wrapText="false" indent="0" shrinkToFit="false"/>
      <protection locked="true" hidden="false"/>
    </xf>
    <xf numFmtId="164" fontId="25" fillId="21" borderId="30" xfId="0" applyFont="true" applyBorder="true" applyAlignment="true" applyProtection="false">
      <alignment horizontal="general" vertical="bottom" textRotation="0" wrapText="false" indent="0" shrinkToFit="false"/>
      <protection locked="true" hidden="false"/>
    </xf>
    <xf numFmtId="166" fontId="16" fillId="0" borderId="40" xfId="0" applyFont="true" applyBorder="true" applyAlignment="true" applyProtection="false">
      <alignment horizontal="left" vertical="bottom" textRotation="0" wrapText="false" indent="0" shrinkToFit="false"/>
      <protection locked="true" hidden="false"/>
    </xf>
    <xf numFmtId="164" fontId="16" fillId="15" borderId="41" xfId="0" applyFont="true" applyBorder="true" applyAlignment="true" applyProtection="false">
      <alignment horizontal="general" vertical="bottom" textRotation="0" wrapText="false" indent="0" shrinkToFit="false"/>
      <protection locked="true" hidden="false"/>
    </xf>
    <xf numFmtId="164" fontId="31" fillId="15" borderId="46" xfId="0" applyFont="true" applyBorder="true" applyAlignment="true" applyProtection="false">
      <alignment horizontal="general" vertical="bottom" textRotation="0" wrapText="false" indent="0" shrinkToFit="false"/>
      <protection locked="true" hidden="false"/>
    </xf>
    <xf numFmtId="164" fontId="16" fillId="0" borderId="13" xfId="0" applyFont="true" applyBorder="true" applyAlignment="true" applyProtection="false">
      <alignment horizontal="general" vertical="bottom" textRotation="0" wrapText="true" indent="0" shrinkToFit="false"/>
      <protection locked="true" hidden="false"/>
    </xf>
    <xf numFmtId="164" fontId="30" fillId="15" borderId="21" xfId="0" applyFont="true" applyBorder="true" applyAlignment="true" applyProtection="false">
      <alignment horizontal="general" vertical="bottom" textRotation="0" wrapText="false" indent="0" shrinkToFit="false"/>
      <protection locked="true" hidden="false"/>
    </xf>
    <xf numFmtId="166" fontId="16" fillId="0" borderId="22" xfId="0" applyFont="true" applyBorder="true" applyAlignment="true" applyProtection="false">
      <alignment horizontal="right" vertical="bottom" textRotation="0" wrapText="false" indent="0" shrinkToFit="false"/>
      <protection locked="true" hidden="false"/>
    </xf>
    <xf numFmtId="164" fontId="16" fillId="0" borderId="50" xfId="0" applyFont="true" applyBorder="true" applyAlignment="true" applyProtection="false">
      <alignment horizontal="general" vertical="bottom" textRotation="0" wrapText="false" indent="0" shrinkToFit="false"/>
      <protection locked="true" hidden="false"/>
    </xf>
    <xf numFmtId="164" fontId="25" fillId="10" borderId="10" xfId="0" applyFont="true" applyBorder="true" applyAlignment="true" applyProtection="false">
      <alignment horizontal="general" vertical="bottom" textRotation="0" wrapText="false" indent="0" shrinkToFit="false"/>
      <protection locked="true" hidden="false"/>
    </xf>
    <xf numFmtId="164" fontId="25" fillId="9" borderId="10" xfId="0" applyFont="true" applyBorder="true" applyAlignment="true" applyProtection="false">
      <alignment horizontal="general" vertical="bottom" textRotation="0" wrapText="false" indent="0" shrinkToFit="false"/>
      <protection locked="true" hidden="false"/>
    </xf>
    <xf numFmtId="164" fontId="25" fillId="9" borderId="17" xfId="0" applyFont="true" applyBorder="true" applyAlignment="true" applyProtection="false">
      <alignment horizontal="general" vertical="bottom" textRotation="0" wrapText="false" indent="0" shrinkToFit="false"/>
      <protection locked="true" hidden="false"/>
    </xf>
    <xf numFmtId="164" fontId="25" fillId="10" borderId="17" xfId="0" applyFont="true" applyBorder="true" applyAlignment="true" applyProtection="false">
      <alignment horizontal="general" vertical="bottom" textRotation="0" wrapText="false" indent="0" shrinkToFit="false"/>
      <protection locked="true" hidden="false"/>
    </xf>
    <xf numFmtId="164" fontId="52" fillId="0" borderId="0" xfId="0" applyFont="true" applyBorder="false" applyAlignment="true" applyProtection="false">
      <alignment horizontal="left" vertical="bottom" textRotation="0" wrapText="false" indent="0" shrinkToFit="false"/>
      <protection locked="true" hidden="false"/>
    </xf>
    <xf numFmtId="164" fontId="53" fillId="0" borderId="0" xfId="0" applyFont="true" applyBorder="false" applyAlignment="true" applyProtection="false">
      <alignment horizontal="right" vertical="bottom" textRotation="0" wrapText="false" indent="0" shrinkToFit="false"/>
      <protection locked="true" hidden="false"/>
    </xf>
    <xf numFmtId="164" fontId="54" fillId="0" borderId="0" xfId="0" applyFont="true" applyBorder="false" applyAlignment="false" applyProtection="false">
      <alignment horizontal="general" vertical="bottom" textRotation="0" wrapText="false" indent="0" shrinkToFit="false"/>
      <protection locked="true" hidden="false"/>
    </xf>
    <xf numFmtId="164" fontId="54" fillId="0" borderId="0" xfId="0" applyFont="true" applyBorder="false" applyAlignment="true" applyProtection="false">
      <alignment horizontal="general" vertical="bottom" textRotation="0" wrapText="false" indent="0" shrinkToFit="false"/>
      <protection locked="true" hidden="false"/>
    </xf>
    <xf numFmtId="164" fontId="53" fillId="0" borderId="0" xfId="0" applyFont="true" applyBorder="false" applyAlignment="tru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FF0000"/>
      <rgbColor rgb="FF00FF00"/>
      <rgbColor rgb="FF0000FF"/>
      <rgbColor rgb="FFFFFF00"/>
      <rgbColor rgb="FFFF00FF"/>
      <rgbColor rgb="FF00FFFF"/>
      <rgbColor rgb="FFCC0000"/>
      <rgbColor rgb="FF006600"/>
      <rgbColor rgb="FF1A0DAB"/>
      <rgbColor rgb="FF996600"/>
      <rgbColor rgb="FF800080"/>
      <rgbColor rgb="FF00CC00"/>
      <rgbColor rgb="FFBDBDBD"/>
      <rgbColor rgb="FF808080"/>
      <rgbColor rgb="FF9999FF"/>
      <rgbColor rgb="FF7E3794"/>
      <rgbColor rgb="FFFFFFCC"/>
      <rgbColor rgb="FFF3F3F3"/>
      <rgbColor rgb="FF660066"/>
      <rgbColor rgb="FFFF8080"/>
      <rgbColor rgb="FF1155CC"/>
      <rgbColor rgb="FFDDDDDD"/>
      <rgbColor rgb="FF000080"/>
      <rgbColor rgb="FFFF00FF"/>
      <rgbColor rgb="FFFFF200"/>
      <rgbColor rgb="FF00FFFF"/>
      <rgbColor rgb="FF800080"/>
      <rgbColor rgb="FF800000"/>
      <rgbColor rgb="FF008080"/>
      <rgbColor rgb="FF0000EE"/>
      <rgbColor rgb="FF00CCFF"/>
      <rgbColor rgb="FFCCFFFF"/>
      <rgbColor rgb="FFCCFFCC"/>
      <rgbColor rgb="FFFFFF99"/>
      <rgbColor rgb="FFB7B7B7"/>
      <rgbColor rgb="FFFF99CC"/>
      <rgbColor rgb="FFCC99FF"/>
      <rgbColor rgb="FFFFCCCC"/>
      <rgbColor rgb="FF4285F4"/>
      <rgbColor rgb="FF46BDC6"/>
      <rgbColor rgb="FFF4B400"/>
      <rgbColor rgb="FFFBBC04"/>
      <rgbColor rgb="FFF7981D"/>
      <rgbColor rgb="FFFF6D01"/>
      <rgbColor rgb="FF666699"/>
      <rgbColor rgb="FF8B8B8B"/>
      <rgbColor rgb="FF003366"/>
      <rgbColor rgb="FF34A853"/>
      <rgbColor rgb="FF1A1A1A"/>
      <rgbColor rgb="FF252525"/>
      <rgbColor rgb="FFFF3333"/>
      <rgbColor rgb="FFEA4335"/>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scatterChart>
        <c:scatterStyle val="lineMarker"/>
        <c:varyColors val="0"/>
        <c:ser>
          <c:idx val="0"/>
          <c:order val="0"/>
          <c:tx>
            <c:strRef>
              <c:f>"Corrected papers"</c:f>
              <c:strCache>
                <c:ptCount val="1"/>
                <c:pt idx="0">
                  <c:v>Corrected papers</c:v>
                </c:pt>
              </c:strCache>
            </c:strRef>
          </c:tx>
          <c:spPr>
            <a:solidFill>
              <a:srgbClr val="00cc00"/>
            </a:solidFill>
            <a:ln w="19080">
              <a:noFill/>
            </a:ln>
          </c:spPr>
          <c:marker>
            <c:symbol val="circle"/>
            <c:size val="7"/>
            <c:spPr>
              <a:solidFill>
                <a:srgbClr val="00cc00"/>
              </a:solidFill>
            </c:spPr>
          </c:marker>
          <c:dLbls>
            <c:numFmt formatCode="General" sourceLinked="1"/>
            <c:dLblPos val="r"/>
            <c:showLegendKey val="0"/>
            <c:showVal val="0"/>
            <c:showCatName val="0"/>
            <c:showSerName val="0"/>
            <c:showPercent val="0"/>
            <c:showLeaderLines val="0"/>
          </c:dLbls>
          <c:xVal>
            <c:numRef>
              <c:f>'summary &amp; follow-up'!$B$11:$B$24</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'summary &amp; follow-up'!$P$11:$P$24</c:f>
              <c:numCache>
                <c:formatCode>General</c:formatCode>
                <c:ptCount val="14"/>
                <c:pt idx="0">
                  <c:v>0.555555555555556</c:v>
                </c:pt>
                <c:pt idx="1">
                  <c:v>0.8</c:v>
                </c:pt>
                <c:pt idx="2">
                  <c:v>0.5</c:v>
                </c:pt>
                <c:pt idx="3">
                  <c:v>0.25</c:v>
                </c:pt>
                <c:pt idx="4">
                  <c:v>0.51</c:v>
                </c:pt>
                <c:pt idx="5">
                  <c:v>0.51</c:v>
                </c:pt>
                <c:pt idx="6">
                  <c:v>0.25</c:v>
                </c:pt>
                <c:pt idx="7">
                  <c:v>0.666666666666667</c:v>
                </c:pt>
                <c:pt idx="8">
                  <c:v>0.533333333333333</c:v>
                </c:pt>
                <c:pt idx="9">
                  <c:v>0.4</c:v>
                </c:pt>
                <c:pt idx="10">
                  <c:v>0.375</c:v>
                </c:pt>
                <c:pt idx="11">
                  <c:v>0.583333333333333</c:v>
                </c:pt>
                <c:pt idx="12">
                  <c:v>0.75</c:v>
                </c:pt>
                <c:pt idx="13">
                  <c:v>0.25</c:v>
                </c:pt>
              </c:numCache>
            </c:numRef>
          </c:yVal>
          <c:smooth val="1"/>
        </c:ser>
        <c:ser>
          <c:idx val="1"/>
          <c:order val="1"/>
          <c:tx>
            <c:strRef>
              <c:f>"Partially corrected papers"</c:f>
              <c:strCache>
                <c:ptCount val="1"/>
                <c:pt idx="0">
                  <c:v>Partially corrected papers</c:v>
                </c:pt>
              </c:strCache>
            </c:strRef>
          </c:tx>
          <c:spPr>
            <a:solidFill>
              <a:srgbClr val="f7981d"/>
            </a:solidFill>
            <a:ln w="19080">
              <a:noFill/>
            </a:ln>
          </c:spPr>
          <c:marker>
            <c:symbol val="circle"/>
            <c:size val="7"/>
            <c:spPr>
              <a:solidFill>
                <a:srgbClr val="f7981d"/>
              </a:solidFill>
            </c:spPr>
          </c:marker>
          <c:dLbls>
            <c:numFmt formatCode="General" sourceLinked="1"/>
            <c:dLblPos val="r"/>
            <c:showLegendKey val="0"/>
            <c:showVal val="0"/>
            <c:showCatName val="0"/>
            <c:showSerName val="0"/>
            <c:showPercent val="0"/>
            <c:showLeaderLines val="0"/>
          </c:dLbls>
          <c:xVal>
            <c:numRef>
              <c:f>'summary &amp; follow-up'!$B$11:$B$24</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'summary &amp; follow-up'!$T$11:$T$24</c:f>
              <c:numCache>
                <c:formatCode>General</c:formatCode>
                <c:ptCount val="14"/>
                <c:pt idx="0">
                  <c:v>0.111111111111111</c:v>
                </c:pt>
                <c:pt idx="1">
                  <c:v>0</c:v>
                </c:pt>
                <c:pt idx="2">
                  <c:v>0.2</c:v>
                </c:pt>
                <c:pt idx="3">
                  <c:v>0</c:v>
                </c:pt>
                <c:pt idx="4">
                  <c:v>0</c:v>
                </c:pt>
                <c:pt idx="5">
                  <c:v>0.49</c:v>
                </c:pt>
                <c:pt idx="6">
                  <c:v>0</c:v>
                </c:pt>
                <c:pt idx="7">
                  <c:v>0</c:v>
                </c:pt>
                <c:pt idx="8">
                  <c:v>0</c:v>
                </c:pt>
                <c:pt idx="9">
                  <c:v>0</c:v>
                </c:pt>
                <c:pt idx="10">
                  <c:v>0</c:v>
                </c:pt>
                <c:pt idx="11">
                  <c:v>0</c:v>
                </c:pt>
                <c:pt idx="12">
                  <c:v>0</c:v>
                </c:pt>
                <c:pt idx="13">
                  <c:v>0</c:v>
                </c:pt>
              </c:numCache>
            </c:numRef>
          </c:yVal>
          <c:smooth val="1"/>
        </c:ser>
        <c:ser>
          <c:idx val="2"/>
          <c:order val="2"/>
          <c:tx>
            <c:strRef>
              <c:f>"Not corrected papers"</c:f>
              <c:strCache>
                <c:ptCount val="1"/>
                <c:pt idx="0">
                  <c:v>Not corrected papers</c:v>
                </c:pt>
              </c:strCache>
            </c:strRef>
          </c:tx>
          <c:spPr>
            <a:solidFill>
              <a:srgbClr val="ff3333"/>
            </a:solidFill>
            <a:ln w="19080">
              <a:noFill/>
            </a:ln>
          </c:spPr>
          <c:marker>
            <c:symbol val="circle"/>
            <c:size val="7"/>
            <c:spPr>
              <a:solidFill>
                <a:srgbClr val="ff3333"/>
              </a:solidFill>
            </c:spPr>
          </c:marker>
          <c:dLbls>
            <c:numFmt formatCode="General" sourceLinked="1"/>
            <c:dLblPos val="r"/>
            <c:showLegendKey val="0"/>
            <c:showVal val="0"/>
            <c:showCatName val="0"/>
            <c:showSerName val="0"/>
            <c:showPercent val="0"/>
            <c:showLeaderLines val="0"/>
          </c:dLbls>
          <c:xVal>
            <c:numRef>
              <c:f>'summary &amp; follow-up'!$B$11:$B$24</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'summary &amp; follow-up'!$X$11:$X$24</c:f>
              <c:numCache>
                <c:formatCode>General</c:formatCode>
                <c:ptCount val="14"/>
                <c:pt idx="0">
                  <c:v>0.333333333333333</c:v>
                </c:pt>
                <c:pt idx="1">
                  <c:v>0.2</c:v>
                </c:pt>
                <c:pt idx="2">
                  <c:v>0.3</c:v>
                </c:pt>
                <c:pt idx="3">
                  <c:v>0.75</c:v>
                </c:pt>
                <c:pt idx="4">
                  <c:v>0.49</c:v>
                </c:pt>
                <c:pt idx="5">
                  <c:v>0</c:v>
                </c:pt>
                <c:pt idx="6">
                  <c:v>0.75</c:v>
                </c:pt>
                <c:pt idx="7">
                  <c:v>0.333333333333333</c:v>
                </c:pt>
                <c:pt idx="8">
                  <c:v>0.466666666666667</c:v>
                </c:pt>
                <c:pt idx="9">
                  <c:v>0.6</c:v>
                </c:pt>
                <c:pt idx="10">
                  <c:v>0.625</c:v>
                </c:pt>
                <c:pt idx="11">
                  <c:v>0.416666666666667</c:v>
                </c:pt>
                <c:pt idx="12">
                  <c:v>0.25</c:v>
                </c:pt>
                <c:pt idx="13">
                  <c:v>0.75</c:v>
                </c:pt>
              </c:numCache>
            </c:numRef>
          </c:yVal>
          <c:smooth val="1"/>
        </c:ser>
        <c:axId val="82695597"/>
        <c:axId val="6949012"/>
      </c:scatterChart>
      <c:valAx>
        <c:axId val="82695597"/>
        <c:scaling>
          <c:orientation val="minMax"/>
        </c:scaling>
        <c:delete val="0"/>
        <c:axPos val="b"/>
        <c:majorGridlines>
          <c:spPr>
            <a:ln w="6480">
              <a:solidFill>
                <a:srgbClr val="b7b7b7"/>
              </a:solidFill>
              <a:round/>
            </a:ln>
          </c:spPr>
        </c:majorGridlines>
        <c:title>
          <c:tx>
            <c:rich>
              <a:bodyPr rot="0"/>
              <a:lstStyle/>
              <a:p>
                <a:pPr>
                  <a:defRPr b="0" sz="1600" spc="-1" strike="noStrike">
                    <a:solidFill>
                      <a:srgbClr val="000000"/>
                    </a:solidFill>
                    <a:latin typeface="Arial"/>
                    <a:ea typeface="Arial"/>
                  </a:defRPr>
                </a:pPr>
                <a:r>
                  <a:rPr b="0" sz="1600" spc="-1" strike="noStrike">
                    <a:solidFill>
                      <a:srgbClr val="000000"/>
                    </a:solidFill>
                    <a:latin typeface="Arial"/>
                    <a:ea typeface="Arial"/>
                  </a:rPr>
                  <a:t>Week number since Jan 17, 2022</a:t>
                </a:r>
              </a:p>
            </c:rich>
          </c:tx>
          <c:overlay val="0"/>
          <c:spPr>
            <a:noFill/>
            <a:ln>
              <a:noFill/>
            </a:ln>
          </c:spPr>
        </c:title>
        <c:numFmt formatCode="General" sourceLinked="0"/>
        <c:majorTickMark val="none"/>
        <c:minorTickMark val="none"/>
        <c:tickLblPos val="nextTo"/>
        <c:spPr>
          <a:ln w="6480">
            <a:solidFill>
              <a:srgbClr val="8b8b8b"/>
            </a:solidFill>
            <a:round/>
          </a:ln>
        </c:spPr>
        <c:txPr>
          <a:bodyPr/>
          <a:lstStyle/>
          <a:p>
            <a:pPr>
              <a:defRPr b="0" sz="1000" spc="-1" strike="noStrike">
                <a:solidFill>
                  <a:srgbClr val="000000"/>
                </a:solidFill>
                <a:latin typeface="Arial"/>
                <a:ea typeface="Arial"/>
              </a:defRPr>
            </a:pPr>
          </a:p>
        </c:txPr>
        <c:crossAx val="6949012"/>
        <c:crosses val="autoZero"/>
        <c:crossBetween val="midCat"/>
      </c:valAx>
      <c:valAx>
        <c:axId val="6949012"/>
        <c:scaling>
          <c:orientation val="minMax"/>
          <c:max val="1"/>
        </c:scaling>
        <c:delete val="0"/>
        <c:axPos val="l"/>
        <c:majorGridlines>
          <c:spPr>
            <a:ln w="6480">
              <a:solidFill>
                <a:srgbClr val="b7b7b7"/>
              </a:solidFill>
              <a:round/>
            </a:ln>
          </c:spPr>
        </c:majorGridlines>
        <c:title>
          <c:tx>
            <c:rich>
              <a:bodyPr rot="-5400000"/>
              <a:lstStyle/>
              <a:p>
                <a:pPr>
                  <a:defRPr b="0" sz="1600" spc="-1" strike="noStrike">
                    <a:solidFill>
                      <a:srgbClr val="000000"/>
                    </a:solidFill>
                    <a:latin typeface="Arial"/>
                    <a:ea typeface="Arial"/>
                  </a:defRPr>
                </a:pPr>
                <a:r>
                  <a:rPr b="0" sz="1600" spc="-1" strike="noStrike">
                    <a:solidFill>
                      <a:srgbClr val="000000"/>
                    </a:solidFill>
                    <a:latin typeface="Arial"/>
                    <a:ea typeface="Arial"/>
                  </a:rPr>
                  <a:t>Ratio</a:t>
                </a:r>
              </a:p>
            </c:rich>
          </c:tx>
          <c:overlay val="0"/>
          <c:spPr>
            <a:noFill/>
            <a:ln>
              <a:noFill/>
            </a:ln>
          </c:spPr>
        </c:title>
        <c:numFmt formatCode="General" sourceLinked="0"/>
        <c:majorTickMark val="none"/>
        <c:minorTickMark val="none"/>
        <c:tickLblPos val="nextTo"/>
        <c:spPr>
          <a:ln w="6480">
            <a:solidFill>
              <a:srgbClr val="8b8b8b"/>
            </a:solidFill>
            <a:round/>
          </a:ln>
        </c:spPr>
        <c:txPr>
          <a:bodyPr/>
          <a:lstStyle/>
          <a:p>
            <a:pPr>
              <a:defRPr b="0" sz="1000" spc="-1" strike="noStrike">
                <a:solidFill>
                  <a:srgbClr val="000000"/>
                </a:solidFill>
                <a:latin typeface="Arial"/>
                <a:ea typeface="Arial"/>
              </a:defRPr>
            </a:pPr>
          </a:p>
        </c:txPr>
        <c:crossAx val="82695597"/>
        <c:crosses val="autoZero"/>
        <c:crossBetween val="midCat"/>
      </c:valAx>
      <c:spPr>
        <a:solidFill>
          <a:srgbClr val="ffffff"/>
        </a:solidFill>
        <a:ln>
          <a:noFill/>
        </a:ln>
      </c:spPr>
    </c:plotArea>
    <c:legend>
      <c:legendPos val="r"/>
      <c:overlay val="0"/>
      <c:spPr>
        <a:noFill/>
        <a:ln>
          <a:noFill/>
        </a:ln>
      </c:spPr>
      <c:txPr>
        <a:bodyPr/>
        <a:lstStyle/>
        <a:p>
          <a:pPr>
            <a:defRPr b="0" sz="1000" spc="-1" strike="noStrike">
              <a:solidFill>
                <a:srgbClr val="1a1a1a"/>
              </a:solidFill>
              <a:latin typeface="Arial"/>
              <a:ea typeface="Arial"/>
            </a:defRPr>
          </a:pPr>
        </a:p>
      </c:txPr>
    </c:legend>
    <c:plotVisOnly val="1"/>
    <c:dispBlanksAs val="zero"/>
  </c:chart>
  <c:spPr>
    <a:solidFill>
      <a:srgbClr val="ffffff"/>
    </a:solidFill>
    <a:ln>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plotArea>
      <c:scatterChart>
        <c:scatterStyle val="lineMarker"/>
        <c:varyColors val="0"/>
        <c:ser>
          <c:idx val="0"/>
          <c:order val="0"/>
          <c:tx>
            <c:strRef>
              <c:f>"Corrected papers"</c:f>
              <c:strCache>
                <c:ptCount val="1"/>
                <c:pt idx="0">
                  <c:v>Corrected papers</c:v>
                </c:pt>
              </c:strCache>
            </c:strRef>
          </c:tx>
          <c:spPr>
            <a:solidFill>
              <a:srgbClr val="00cc00"/>
            </a:solidFill>
            <a:ln w="19080">
              <a:noFill/>
            </a:ln>
          </c:spPr>
          <c:marker>
            <c:symbol val="circle"/>
            <c:size val="7"/>
            <c:spPr>
              <a:solidFill>
                <a:srgbClr val="00cc00"/>
              </a:solidFill>
            </c:spPr>
          </c:marker>
          <c:dLbls>
            <c:numFmt formatCode="General" sourceLinked="1"/>
            <c:dLblPos val="r"/>
            <c:showLegendKey val="0"/>
            <c:showVal val="0"/>
            <c:showCatName val="0"/>
            <c:showSerName val="0"/>
            <c:showPercent val="0"/>
            <c:showLeaderLines val="0"/>
          </c:dLbls>
          <c:xVal>
            <c:numRef>
              <c:f>'summary &amp; follow-up'!$B$11:$B$24</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'summary &amp; follow-up'!$Q$11:$Q$24</c:f>
              <c:numCache>
                <c:formatCode>General</c:formatCode>
                <c:ptCount val="14"/>
                <c:pt idx="0">
                  <c:v>36</c:v>
                </c:pt>
                <c:pt idx="1">
                  <c:v>41</c:v>
                </c:pt>
                <c:pt idx="2">
                  <c:v>31</c:v>
                </c:pt>
                <c:pt idx="3">
                  <c:v>2</c:v>
                </c:pt>
                <c:pt idx="4">
                  <c:v>3</c:v>
                </c:pt>
                <c:pt idx="5">
                  <c:v>11</c:v>
                </c:pt>
                <c:pt idx="6">
                  <c:v>0</c:v>
                </c:pt>
                <c:pt idx="7">
                  <c:v>6</c:v>
                </c:pt>
                <c:pt idx="8">
                  <c:v>283</c:v>
                </c:pt>
                <c:pt idx="9">
                  <c:v>15</c:v>
                </c:pt>
                <c:pt idx="10">
                  <c:v>8</c:v>
                </c:pt>
                <c:pt idx="11">
                  <c:v>26</c:v>
                </c:pt>
                <c:pt idx="12">
                  <c:v>51</c:v>
                </c:pt>
                <c:pt idx="13">
                  <c:v>17</c:v>
                </c:pt>
              </c:numCache>
            </c:numRef>
          </c:yVal>
          <c:smooth val="1"/>
        </c:ser>
        <c:ser>
          <c:idx val="1"/>
          <c:order val="1"/>
          <c:tx>
            <c:strRef>
              <c:f>"Partially corrected papers"</c:f>
              <c:strCache>
                <c:ptCount val="1"/>
                <c:pt idx="0">
                  <c:v>Partially corrected papers</c:v>
                </c:pt>
              </c:strCache>
            </c:strRef>
          </c:tx>
          <c:spPr>
            <a:solidFill>
              <a:srgbClr val="f7981d"/>
            </a:solidFill>
            <a:ln w="19080">
              <a:noFill/>
            </a:ln>
          </c:spPr>
          <c:marker>
            <c:symbol val="circle"/>
            <c:size val="7"/>
            <c:spPr>
              <a:solidFill>
                <a:srgbClr val="f7981d"/>
              </a:solidFill>
            </c:spPr>
          </c:marker>
          <c:dLbls>
            <c:numFmt formatCode="General" sourceLinked="1"/>
            <c:dLblPos val="r"/>
            <c:showLegendKey val="0"/>
            <c:showVal val="0"/>
            <c:showCatName val="0"/>
            <c:showSerName val="0"/>
            <c:showPercent val="0"/>
            <c:showLeaderLines val="0"/>
          </c:dLbls>
          <c:xVal>
            <c:numRef>
              <c:f>'summary &amp; follow-up'!$B$11:$B$24</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'summary &amp; follow-up'!$U$11:$U$24</c:f>
              <c:numCache>
                <c:formatCode>General</c:formatCode>
                <c:ptCount val="14"/>
                <c:pt idx="0">
                  <c:v>12</c:v>
                </c:pt>
                <c:pt idx="1">
                  <c:v>0</c:v>
                </c:pt>
                <c:pt idx="2">
                  <c:v>22</c:v>
                </c:pt>
                <c:pt idx="3">
                  <c:v>0</c:v>
                </c:pt>
                <c:pt idx="4">
                  <c:v>0</c:v>
                </c:pt>
                <c:pt idx="5">
                  <c:v>6</c:v>
                </c:pt>
                <c:pt idx="6">
                  <c:v>0</c:v>
                </c:pt>
                <c:pt idx="7">
                  <c:v>0</c:v>
                </c:pt>
                <c:pt idx="8">
                  <c:v>0</c:v>
                </c:pt>
                <c:pt idx="9">
                  <c:v>0</c:v>
                </c:pt>
                <c:pt idx="10">
                  <c:v>0</c:v>
                </c:pt>
                <c:pt idx="11">
                  <c:v>0</c:v>
                </c:pt>
                <c:pt idx="12">
                  <c:v>0</c:v>
                </c:pt>
                <c:pt idx="13">
                  <c:v>0</c:v>
                </c:pt>
              </c:numCache>
            </c:numRef>
          </c:yVal>
          <c:smooth val="1"/>
        </c:ser>
        <c:ser>
          <c:idx val="2"/>
          <c:order val="2"/>
          <c:tx>
            <c:strRef>
              <c:f>"Not corrected papers"</c:f>
              <c:strCache>
                <c:ptCount val="1"/>
                <c:pt idx="0">
                  <c:v>Not corrected papers</c:v>
                </c:pt>
              </c:strCache>
            </c:strRef>
          </c:tx>
          <c:spPr>
            <a:solidFill>
              <a:srgbClr val="ff3333"/>
            </a:solidFill>
            <a:ln w="19080">
              <a:noFill/>
            </a:ln>
          </c:spPr>
          <c:marker>
            <c:symbol val="circle"/>
            <c:size val="7"/>
            <c:spPr>
              <a:solidFill>
                <a:srgbClr val="ff3333"/>
              </a:solidFill>
            </c:spPr>
          </c:marker>
          <c:dLbls>
            <c:numFmt formatCode="General" sourceLinked="1"/>
            <c:dLblPos val="r"/>
            <c:showLegendKey val="0"/>
            <c:showVal val="0"/>
            <c:showCatName val="0"/>
            <c:showSerName val="0"/>
            <c:showPercent val="0"/>
            <c:showLeaderLines val="0"/>
          </c:dLbls>
          <c:xVal>
            <c:numRef>
              <c:f>'summary &amp; follow-up'!$B$11:$B$24</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'summary &amp; follow-up'!$Y$11:$Y$24</c:f>
              <c:numCache>
                <c:formatCode>General</c:formatCode>
                <c:ptCount val="14"/>
                <c:pt idx="0">
                  <c:v>19</c:v>
                </c:pt>
                <c:pt idx="1">
                  <c:v>27</c:v>
                </c:pt>
                <c:pt idx="2">
                  <c:v>44</c:v>
                </c:pt>
                <c:pt idx="3">
                  <c:v>80</c:v>
                </c:pt>
                <c:pt idx="4">
                  <c:v>29</c:v>
                </c:pt>
                <c:pt idx="5">
                  <c:v>12</c:v>
                </c:pt>
                <c:pt idx="6">
                  <c:v>22</c:v>
                </c:pt>
                <c:pt idx="7">
                  <c:v>5</c:v>
                </c:pt>
                <c:pt idx="8">
                  <c:v>94</c:v>
                </c:pt>
                <c:pt idx="9">
                  <c:v>59</c:v>
                </c:pt>
                <c:pt idx="10">
                  <c:v>14</c:v>
                </c:pt>
                <c:pt idx="11">
                  <c:v>38</c:v>
                </c:pt>
                <c:pt idx="12">
                  <c:v>12</c:v>
                </c:pt>
                <c:pt idx="13">
                  <c:v>31</c:v>
                </c:pt>
              </c:numCache>
            </c:numRef>
          </c:yVal>
          <c:smooth val="1"/>
        </c:ser>
        <c:axId val="3372884"/>
        <c:axId val="99628312"/>
      </c:scatterChart>
      <c:valAx>
        <c:axId val="3372884"/>
        <c:scaling>
          <c:orientation val="minMax"/>
        </c:scaling>
        <c:delete val="0"/>
        <c:axPos val="b"/>
        <c:majorGridlines>
          <c:spPr>
            <a:ln w="6480">
              <a:solidFill>
                <a:srgbClr val="b7b7b7"/>
              </a:solidFill>
              <a:round/>
            </a:ln>
          </c:spPr>
        </c:majorGridlines>
        <c:title>
          <c:tx>
            <c:rich>
              <a:bodyPr rot="0"/>
              <a:lstStyle/>
              <a:p>
                <a:pPr>
                  <a:defRPr b="0" sz="1600" spc="-1" strike="noStrike">
                    <a:solidFill>
                      <a:srgbClr val="000000"/>
                    </a:solidFill>
                    <a:latin typeface="Arial"/>
                    <a:ea typeface="Arial"/>
                  </a:defRPr>
                </a:pPr>
                <a:r>
                  <a:rPr b="0" sz="1600" spc="-1" strike="noStrike">
                    <a:solidFill>
                      <a:srgbClr val="000000"/>
                    </a:solidFill>
                    <a:latin typeface="Arial"/>
                    <a:ea typeface="Arial"/>
                  </a:rPr>
                  <a:t>Week number since Jan 17, 2022</a:t>
                </a:r>
              </a:p>
            </c:rich>
          </c:tx>
          <c:overlay val="0"/>
          <c:spPr>
            <a:noFill/>
            <a:ln>
              <a:noFill/>
            </a:ln>
          </c:spPr>
        </c:title>
        <c:numFmt formatCode="General" sourceLinked="0"/>
        <c:majorTickMark val="none"/>
        <c:minorTickMark val="none"/>
        <c:tickLblPos val="nextTo"/>
        <c:spPr>
          <a:ln w="6480">
            <a:solidFill>
              <a:srgbClr val="8b8b8b"/>
            </a:solidFill>
            <a:round/>
          </a:ln>
        </c:spPr>
        <c:txPr>
          <a:bodyPr/>
          <a:lstStyle/>
          <a:p>
            <a:pPr>
              <a:defRPr b="0" sz="1000" spc="-1" strike="noStrike">
                <a:solidFill>
                  <a:srgbClr val="000000"/>
                </a:solidFill>
                <a:latin typeface="Arial"/>
                <a:ea typeface="Arial"/>
              </a:defRPr>
            </a:pPr>
          </a:p>
        </c:txPr>
        <c:crossAx val="99628312"/>
        <c:crosses val="autoZero"/>
        <c:crossBetween val="midCat"/>
      </c:valAx>
      <c:valAx>
        <c:axId val="99628312"/>
        <c:scaling>
          <c:orientation val="minMax"/>
          <c:max val="500"/>
        </c:scaling>
        <c:delete val="0"/>
        <c:axPos val="l"/>
        <c:majorGridlines>
          <c:spPr>
            <a:ln w="6480">
              <a:solidFill>
                <a:srgbClr val="b7b7b7"/>
              </a:solidFill>
              <a:round/>
            </a:ln>
          </c:spPr>
        </c:majorGridlines>
        <c:title>
          <c:tx>
            <c:rich>
              <a:bodyPr rot="-5400000"/>
              <a:lstStyle/>
              <a:p>
                <a:pPr>
                  <a:defRPr b="0" sz="1600" spc="-1" strike="noStrike">
                    <a:solidFill>
                      <a:srgbClr val="000000"/>
                    </a:solidFill>
                    <a:latin typeface="Arial"/>
                    <a:ea typeface="Arial"/>
                  </a:defRPr>
                </a:pPr>
                <a:r>
                  <a:rPr b="0" sz="1600" spc="-1" strike="noStrike">
                    <a:solidFill>
                      <a:srgbClr val="000000"/>
                    </a:solidFill>
                    <a:latin typeface="Arial"/>
                    <a:ea typeface="Arial"/>
                  </a:rPr>
                  <a:t>Citations</a:t>
                </a:r>
              </a:p>
            </c:rich>
          </c:tx>
          <c:overlay val="0"/>
          <c:spPr>
            <a:noFill/>
            <a:ln>
              <a:noFill/>
            </a:ln>
          </c:spPr>
        </c:title>
        <c:numFmt formatCode="General" sourceLinked="0"/>
        <c:majorTickMark val="none"/>
        <c:minorTickMark val="none"/>
        <c:tickLblPos val="nextTo"/>
        <c:spPr>
          <a:ln w="6480">
            <a:solidFill>
              <a:srgbClr val="8b8b8b"/>
            </a:solidFill>
            <a:round/>
          </a:ln>
        </c:spPr>
        <c:txPr>
          <a:bodyPr/>
          <a:lstStyle/>
          <a:p>
            <a:pPr>
              <a:defRPr b="0" sz="1000" spc="-1" strike="noStrike">
                <a:solidFill>
                  <a:srgbClr val="000000"/>
                </a:solidFill>
                <a:latin typeface="Arial"/>
                <a:ea typeface="Arial"/>
              </a:defRPr>
            </a:pPr>
          </a:p>
        </c:txPr>
        <c:crossAx val="3372884"/>
        <c:crosses val="autoZero"/>
        <c:crossBetween val="midCat"/>
      </c:valAx>
      <c:spPr>
        <a:solidFill>
          <a:srgbClr val="ffffff"/>
        </a:solidFill>
        <a:ln>
          <a:noFill/>
        </a:ln>
      </c:spPr>
    </c:plotArea>
    <c:legend>
      <c:legendPos val="r"/>
      <c:overlay val="0"/>
      <c:spPr>
        <a:noFill/>
        <a:ln>
          <a:noFill/>
        </a:ln>
      </c:spPr>
      <c:txPr>
        <a:bodyPr/>
        <a:lstStyle/>
        <a:p>
          <a:pPr>
            <a:defRPr b="0" sz="1000" spc="-1" strike="noStrike">
              <a:solidFill>
                <a:srgbClr val="1a1a1a"/>
              </a:solidFill>
              <a:latin typeface="Arial"/>
              <a:ea typeface="Arial"/>
            </a:defRPr>
          </a:pPr>
        </a:p>
      </c:txPr>
    </c:legend>
    <c:plotVisOnly val="1"/>
    <c:dispBlanksAs val="zero"/>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14</xdr:col>
      <xdr:colOff>829440</xdr:colOff>
      <xdr:row>27</xdr:row>
      <xdr:rowOff>105120</xdr:rowOff>
    </xdr:from>
    <xdr:to>
      <xdr:col>21</xdr:col>
      <xdr:colOff>307800</xdr:colOff>
      <xdr:row>45</xdr:row>
      <xdr:rowOff>37440</xdr:rowOff>
    </xdr:to>
    <xdr:graphicFrame>
      <xdr:nvGraphicFramePr>
        <xdr:cNvPr id="0" name="Chart 5"/>
        <xdr:cNvGraphicFramePr/>
      </xdr:nvGraphicFramePr>
      <xdr:xfrm>
        <a:off x="14959800" y="4861800"/>
        <a:ext cx="5714640" cy="30870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543600</xdr:colOff>
      <xdr:row>27</xdr:row>
      <xdr:rowOff>152640</xdr:rowOff>
    </xdr:from>
    <xdr:to>
      <xdr:col>28</xdr:col>
      <xdr:colOff>20880</xdr:colOff>
      <xdr:row>45</xdr:row>
      <xdr:rowOff>84960</xdr:rowOff>
    </xdr:to>
    <xdr:graphicFrame>
      <xdr:nvGraphicFramePr>
        <xdr:cNvPr id="1" name="Chart 6"/>
        <xdr:cNvGraphicFramePr/>
      </xdr:nvGraphicFramePr>
      <xdr:xfrm>
        <a:off x="20910240" y="4909320"/>
        <a:ext cx="5713920" cy="30870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arxiv.org/pdf/2011.05795.pdf" TargetMode="External"/><Relationship Id="rId2" Type="http://schemas.openxmlformats.org/officeDocument/2006/relationships/hyperlink" Target="https://arxiv.org/pdf/2012.14981.pd" TargetMode="External"/><Relationship Id="rId3" Type="http://schemas.openxmlformats.org/officeDocument/2006/relationships/hyperlink" Target="https://arxiv.org/pdf/2101.12660.pd" TargetMode="External"/><Relationship Id="rId4" Type="http://schemas.openxmlformats.org/officeDocument/2006/relationships/hyperlink" Target="https://arxiv.org/pdf/2103.15891.pdf" TargetMode="External"/><Relationship Id="rId5" Type="http://schemas.openxmlformats.org/officeDocument/2006/relationships/hyperlink" Target="https://arxiv.org/pdf/2107.04063.pdf" TargetMode="External"/><Relationship Id="rId6" Type="http://schemas.openxmlformats.org/officeDocument/2006/relationships/hyperlink" Target="https://arxiv.org/pdf/2107.04601.pdf" TargetMode="External"/><Relationship Id="rId7" Type="http://schemas.openxmlformats.org/officeDocument/2006/relationships/hyperlink" Target="https://arxiv.org/pdf/2107.07020.pdf" TargetMode="External"/><Relationship Id="rId8" Type="http://schemas.openxmlformats.org/officeDocument/2006/relationships/hyperlink" Target="https://arxiv.org/pdf/2107.07036.pdf" TargetMode="External"/><Relationship Id="rId9" Type="http://schemas.openxmlformats.org/officeDocument/2006/relationships/hyperlink" Target="https://arxiv.org/pdf/2107.07519.pdf" TargetMode="External"/><Relationship Id="rId10" Type="http://schemas.openxmlformats.org/officeDocument/2006/relationships/hyperlink" Target="https://arxiv.org/pdf/2107.07542.pdf" TargetMode="External"/><Relationship Id="rId11" Type="http://schemas.openxmlformats.org/officeDocument/2006/relationships/hyperlink" Target="https://arxiv.org/pdf/2107.07565.pdf" TargetMode="External"/><Relationship Id="rId12" Type="http://schemas.openxmlformats.org/officeDocument/2006/relationships/hyperlink" Target="https://arxiv.org/pdf/2107.07620.pdf" TargetMode="External"/><Relationship Id="rId13" Type="http://schemas.openxmlformats.org/officeDocument/2006/relationships/hyperlink" Target="https://arxiv.org/pdf/2107.07727.pdf" TargetMode="External"/><Relationship Id="rId14" Type="http://schemas.openxmlformats.org/officeDocument/2006/relationships/hyperlink" Target="https://arxiv.org/pdf/2107.07883.pdf" TargetMode="External"/><Relationship Id="rId15" Type="http://schemas.openxmlformats.org/officeDocument/2006/relationships/hyperlink" Target="https://arxiv.org/pdf/2107.07898.pdf" TargetMode="External"/><Relationship Id="rId16" Type="http://schemas.openxmlformats.org/officeDocument/2006/relationships/hyperlink" Target="https://arxiv.org/pdf/2107.07981.pdf" TargetMode="External"/><Relationship Id="rId17" Type="http://schemas.openxmlformats.org/officeDocument/2006/relationships/hyperlink" Target="https://arxiv.org/pdf/2003.02827.pdf" TargetMode="External"/><Relationship Id="rId18" Type="http://schemas.openxmlformats.org/officeDocument/2006/relationships/hyperlink" Target="https://arxiv.org/pdf/2012.12914.pdf" TargetMode="External"/><Relationship Id="rId19" Type="http://schemas.openxmlformats.org/officeDocument/2006/relationships/hyperlink" Target="https://arxiv.org/pdf/2102.07363.pdf" TargetMode="External"/><Relationship Id="rId20" Type="http://schemas.openxmlformats.org/officeDocument/2006/relationships/hyperlink" Target="https://arxiv.org/pdf/2105.03073.pdf" TargetMode="External"/><Relationship Id="rId21" Type="http://schemas.openxmlformats.org/officeDocument/2006/relationships/hyperlink" Target="https://arxiv.org/pdf/2105.05035.pdf" TargetMode="External"/><Relationship Id="rId22" Type="http://schemas.openxmlformats.org/officeDocument/2006/relationships/hyperlink" Target="https://arxiv.org/pdf/2106.15075.pdf" TargetMode="External"/><Relationship Id="rId23" Type="http://schemas.openxmlformats.org/officeDocument/2006/relationships/hyperlink" Target="https://arxiv.org/pdf/2107.04559.pdf" TargetMode="External"/><Relationship Id="rId24" Type="http://schemas.openxmlformats.org/officeDocument/2006/relationships/hyperlink" Target="https://arxiv.org/pdf/2107.08048.pdf" TargetMode="External"/><Relationship Id="rId25" Type="http://schemas.openxmlformats.org/officeDocument/2006/relationships/hyperlink" Target="https://arxiv.org/pdf/2107.08638.pdf" TargetMode="External"/><Relationship Id="rId26" Type="http://schemas.openxmlformats.org/officeDocument/2006/relationships/hyperlink" Target="https://arxiv.org/pdf/2107.08811.pdf" TargetMode="External"/><Relationship Id="rId27" Type="http://schemas.openxmlformats.org/officeDocument/2006/relationships/hyperlink" Target="https://arxiv.org/pdf/2107.08870.pdf" TargetMode="External"/><Relationship Id="rId28" Type="http://schemas.openxmlformats.org/officeDocument/2006/relationships/hyperlink" Target="https://arxiv.org/pdf/2107.08876.pdf" TargetMode="External"/><Relationship Id="rId29" Type="http://schemas.openxmlformats.org/officeDocument/2006/relationships/hyperlink" Target="https://arxiv.org/pdf/2107.08978.pdf" TargetMode="External"/><Relationship Id="rId30" Type="http://schemas.openxmlformats.org/officeDocument/2006/relationships/hyperlink" Target="https://arxiv.org/pdf/2107.09002.pdf" TargetMode="External"/><Relationship Id="rId31" Type="http://schemas.openxmlformats.org/officeDocument/2006/relationships/hyperlink" Target="https://arxiv.org/pdf/1805.06458.pdf" TargetMode="External"/><Relationship Id="rId32" Type="http://schemas.openxmlformats.org/officeDocument/2006/relationships/hyperlink" Target="https://arxiv.org/pdf/1807.08749.pdf" TargetMode="External"/><Relationship Id="rId33" Type="http://schemas.openxmlformats.org/officeDocument/2006/relationships/hyperlink" Target="https://arxiv.org/pdf/2009.07182.pdf" TargetMode="External"/><Relationship Id="rId34" Type="http://schemas.openxmlformats.org/officeDocument/2006/relationships/hyperlink" Target="https://arxiv.org/pdf/2010.13647.pdf" TargetMode="External"/><Relationship Id="rId35" Type="http://schemas.openxmlformats.org/officeDocument/2006/relationships/hyperlink" Target="https://arxiv.org/pdf/2104.01181.pdf" TargetMode="External"/><Relationship Id="rId36" Type="http://schemas.openxmlformats.org/officeDocument/2006/relationships/hyperlink" Target="https://arxiv.org/pdf/2104.02685.pdf" TargetMode="External"/><Relationship Id="rId37" Type="http://schemas.openxmlformats.org/officeDocument/2006/relationships/hyperlink" Target="https://arxiv.org/pdf/2104.09007.pdf" TargetMode="External"/><Relationship Id="rId38" Type="http://schemas.openxmlformats.org/officeDocument/2006/relationships/hyperlink" Target="https://arxiv.org/pdf/2105.02300.pdf" TargetMode="External"/><Relationship Id="rId39" Type="http://schemas.openxmlformats.org/officeDocument/2006/relationships/hyperlink" Target="https://arxiv.org/pdf/2107.04467.pdf" TargetMode="External"/><Relationship Id="rId40" Type="http://schemas.openxmlformats.org/officeDocument/2006/relationships/hyperlink" Target="https://arxiv.org/pdf/2107.09371.pdf" TargetMode="External"/><Relationship Id="rId41" Type="http://schemas.openxmlformats.org/officeDocument/2006/relationships/hyperlink" Target="https://arxiv.org/pdf/2107.09493.pdf" TargetMode="External"/><Relationship Id="rId42" Type="http://schemas.openxmlformats.org/officeDocument/2006/relationships/hyperlink" Target="https://arxiv.org/pdf/2107.09654.pdf" TargetMode="External"/><Relationship Id="rId43" Type="http://schemas.openxmlformats.org/officeDocument/2006/relationships/hyperlink" Target="https://arxiv.org/pdf/1912.00325.pdf" TargetMode="External"/><Relationship Id="rId44" Type="http://schemas.openxmlformats.org/officeDocument/2006/relationships/hyperlink" Target="https://arxiv.org/pdf/2103.03782.pdf" TargetMode="External"/><Relationship Id="rId45" Type="http://schemas.openxmlformats.org/officeDocument/2006/relationships/hyperlink" Target="https://arxiv.org/pdf/2103.12430.pdf" TargetMode="External"/><Relationship Id="rId46" Type="http://schemas.openxmlformats.org/officeDocument/2006/relationships/hyperlink" Target="https://arxiv.org/pdf/2107.09665.pdf" TargetMode="External"/><Relationship Id="rId47" Type="http://schemas.openxmlformats.org/officeDocument/2006/relationships/hyperlink" Target="https://arxiv.org/pdf/2107.09692.pdf" TargetMode="External"/><Relationship Id="rId48" Type="http://schemas.openxmlformats.org/officeDocument/2006/relationships/hyperlink" Target="https://arxiv.org/pdf/2107.09693.pdf" TargetMode="External"/><Relationship Id="rId49" Type="http://schemas.openxmlformats.org/officeDocument/2006/relationships/hyperlink" Target="https://arxiv.org/pdf/2107.09727.pdf" TargetMode="External"/><Relationship Id="rId50" Type="http://schemas.openxmlformats.org/officeDocument/2006/relationships/hyperlink" Target="https://arxiv.org/pdf/2107.09800.pdf" TargetMode="External"/><Relationship Id="rId51" Type="http://schemas.openxmlformats.org/officeDocument/2006/relationships/hyperlink" Target="https://arxiv.org/pdf/2107.10120.pdf" TargetMode="External"/><Relationship Id="rId52" Type="http://schemas.openxmlformats.org/officeDocument/2006/relationships/hyperlink" Target="https://arxiv.org/pdf/2011.08851.pdf" TargetMode="External"/><Relationship Id="rId53" Type="http://schemas.openxmlformats.org/officeDocument/2006/relationships/hyperlink" Target="https://arxiv.org/pdf/2101.10963.pdf" TargetMode="External"/><Relationship Id="rId54" Type="http://schemas.openxmlformats.org/officeDocument/2006/relationships/hyperlink" Target="https://arxiv.org/pdf/2102.12487.pdf" TargetMode="External"/><Relationship Id="rId55" Type="http://schemas.openxmlformats.org/officeDocument/2006/relationships/hyperlink" Target="https://arxiv.org/pdf/2103.15891.pdf" TargetMode="External"/><Relationship Id="rId56" Type="http://schemas.openxmlformats.org/officeDocument/2006/relationships/hyperlink" Target="https://arxiv.org/pdf/2107.09692.pdf" TargetMode="External"/><Relationship Id="rId57" Type="http://schemas.openxmlformats.org/officeDocument/2006/relationships/hyperlink" Target="https://arxiv.org/pdf/2107.09693.pdf" TargetMode="External"/><Relationship Id="rId58" Type="http://schemas.openxmlformats.org/officeDocument/2006/relationships/hyperlink" Target="https://arxiv.org/pdf/2107.10283.pdf" TargetMode="External"/><Relationship Id="rId59" Type="http://schemas.openxmlformats.org/officeDocument/2006/relationships/hyperlink" Target="https://arxiv.org/pdf/2107.10550.pdf" TargetMode="External"/><Relationship Id="rId60" Type="http://schemas.openxmlformats.org/officeDocument/2006/relationships/hyperlink" Target="https://arxiv.org/pdf/2107.10667.pdf" TargetMode="External"/><Relationship Id="rId61" Type="http://schemas.openxmlformats.org/officeDocument/2006/relationships/hyperlink" Target="https://arxiv.org/pdf/2107.10680.pdf" TargetMode="External"/><Relationship Id="rId62" Type="http://schemas.openxmlformats.org/officeDocument/2006/relationships/hyperlink" Target="https://arxiv.org/pdf/2107.10730.pdf" TargetMode="External"/><Relationship Id="rId63" Type="http://schemas.openxmlformats.org/officeDocument/2006/relationships/hyperlink" Target="https://arxiv.org/pdf/2107.10758.pdf" TargetMode="External"/><Relationship Id="rId64" Type="http://schemas.openxmlformats.org/officeDocument/2006/relationships/hyperlink" Target="https://arxiv.org/pdf/2107.10841.pdf"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arxiv.org/pdf/2011.02938.pdf" TargetMode="External"/><Relationship Id="rId2" Type="http://schemas.openxmlformats.org/officeDocument/2006/relationships/hyperlink" Target="https://arxiv.org/pdf/2109.02679.pdf" TargetMode="External"/><Relationship Id="rId3" Type="http://schemas.openxmlformats.org/officeDocument/2006/relationships/hyperlink" Target="https://arxiv.org/pdf/2111.06497.pdf" TargetMode="External"/><Relationship Id="rId4" Type="http://schemas.openxmlformats.org/officeDocument/2006/relationships/hyperlink" Target="https://arxiv.org/pdf/2111.06732.pdf" TargetMode="External"/><Relationship Id="rId5" Type="http://schemas.openxmlformats.org/officeDocument/2006/relationships/hyperlink" Target="https://arxiv.org/pdf/2006.02838.pdf" TargetMode="External"/><Relationship Id="rId6" Type="http://schemas.openxmlformats.org/officeDocument/2006/relationships/hyperlink" Target="https://arxiv.org/pdf/2105.07011.pdf" TargetMode="External"/><Relationship Id="rId7" Type="http://schemas.openxmlformats.org/officeDocument/2006/relationships/hyperlink" Target="https://arxiv.org/pdf/2106.09630.pdf" TargetMode="External"/><Relationship Id="rId8" Type="http://schemas.openxmlformats.org/officeDocument/2006/relationships/hyperlink" Target="https://arxiv.org/pdf/2108.12210.pdf" TargetMode="External"/><Relationship Id="rId9" Type="http://schemas.openxmlformats.org/officeDocument/2006/relationships/hyperlink" Target="https://arxiv.org/pdf/2109.03213.pd" TargetMode="External"/><Relationship Id="rId10" Type="http://schemas.openxmlformats.org/officeDocument/2006/relationships/hyperlink" Target="https://arxiv.org/pdf/2110.02821.pdf" TargetMode="External"/><Relationship Id="rId11" Type="http://schemas.openxmlformats.org/officeDocument/2006/relationships/hyperlink" Target="https://arxiv.org/pdf/2111.06893.pdf" TargetMode="External"/><Relationship Id="rId12" Type="http://schemas.openxmlformats.org/officeDocument/2006/relationships/hyperlink" Target="https://arxiv.org/pdf/2111.06987.pdf" TargetMode="External"/><Relationship Id="rId13" Type="http://schemas.openxmlformats.org/officeDocument/2006/relationships/hyperlink" Target="https://arxiv.org/pdf/2111.06988.pd" TargetMode="External"/><Relationship Id="rId14" Type="http://schemas.openxmlformats.org/officeDocument/2006/relationships/hyperlink" Target="https://arxiv.org/pdf/2111.06989.pdf" TargetMode="External"/><Relationship Id="rId15" Type="http://schemas.openxmlformats.org/officeDocument/2006/relationships/hyperlink" Target="https://arxiv.org/pdf/2111.06990.pdf" TargetMode="External"/><Relationship Id="rId16" Type="http://schemas.openxmlformats.org/officeDocument/2006/relationships/hyperlink" Target="https://arxiv.org/pdf/2111.06991.pdf" TargetMode="External"/><Relationship Id="rId17" Type="http://schemas.openxmlformats.org/officeDocument/2006/relationships/hyperlink" Target="https://arxiv.org/pdf/2111.07045.pdf" TargetMode="External"/><Relationship Id="rId18" Type="http://schemas.openxmlformats.org/officeDocument/2006/relationships/hyperlink" Target="https://arxiv.org/pdf/2111.07219.pdf" TargetMode="External"/><Relationship Id="rId19" Type="http://schemas.openxmlformats.org/officeDocument/2006/relationships/hyperlink" Target="https://arxiv.org/pdf/2111.07230.pdf" TargetMode="External"/><Relationship Id="rId20" Type="http://schemas.openxmlformats.org/officeDocument/2006/relationships/hyperlink" Target="https://arxiv.org/pdf/2111.07352.pdf" TargetMode="External"/><Relationship Id="rId21" Type="http://schemas.openxmlformats.org/officeDocument/2006/relationships/hyperlink" Target="https://arxiv.org/pdf/2111.07433.pdf" TargetMode="External"/><Relationship Id="rId22" Type="http://schemas.openxmlformats.org/officeDocument/2006/relationships/hyperlink" Target="https://arxiv.org/pdf/2111.07586.pdf" TargetMode="External"/><Relationship Id="rId23" Type="http://schemas.openxmlformats.org/officeDocument/2006/relationships/hyperlink" Target="https://arxiv.org/pdf/2111.07704.pdf" TargetMode="External"/><Relationship Id="rId24" Type="http://schemas.openxmlformats.org/officeDocument/2006/relationships/hyperlink" Target="https://arxiv.org/pdf/2012.03004.pdf" TargetMode="External"/><Relationship Id="rId25" Type="http://schemas.openxmlformats.org/officeDocument/2006/relationships/hyperlink" Target="https://arxiv.org/pdf/2106.06492.pdf" TargetMode="External"/><Relationship Id="rId26" Type="http://schemas.openxmlformats.org/officeDocument/2006/relationships/hyperlink" Target="https://arxiv.org/pdf/2106.09593.pdf" TargetMode="External"/><Relationship Id="rId27" Type="http://schemas.openxmlformats.org/officeDocument/2006/relationships/hyperlink" Target="https://arxiv.org/pdf/2106.15010.pdf" TargetMode="External"/><Relationship Id="rId28" Type="http://schemas.openxmlformats.org/officeDocument/2006/relationships/hyperlink" Target="https://arxiv.org/pdf/2107.07129.pdf" TargetMode="External"/><Relationship Id="rId29" Type="http://schemas.openxmlformats.org/officeDocument/2006/relationships/hyperlink" Target="https://arxiv.org/pdf/2110.04312.pdf" TargetMode="External"/><Relationship Id="rId30" Type="http://schemas.openxmlformats.org/officeDocument/2006/relationships/hyperlink" Target="https://arxiv.org/pdf/2111.06497.pdf" TargetMode="External"/><Relationship Id="rId31" Type="http://schemas.openxmlformats.org/officeDocument/2006/relationships/hyperlink" Target="https://arxiv.org/pdf/2111.08016.pdf" TargetMode="External"/><Relationship Id="rId32" Type="http://schemas.openxmlformats.org/officeDocument/2006/relationships/hyperlink" Target="https://arxiv.org/pdf/2111.08033.pdf" TargetMode="External"/><Relationship Id="rId33" Type="http://schemas.openxmlformats.org/officeDocument/2006/relationships/hyperlink" Target="https://arxiv.org/pdf/2111.08353.pdf" TargetMode="External"/><Relationship Id="rId34" Type="http://schemas.openxmlformats.org/officeDocument/2006/relationships/hyperlink" Target="https://arxiv.org/pdf/2111.08561.pdf" TargetMode="External"/><Relationship Id="rId35" Type="http://schemas.openxmlformats.org/officeDocument/2006/relationships/hyperlink" Target="https://arxiv.org/pdf/2111.08699.pdf" TargetMode="External"/><Relationship Id="rId36" Type="http://schemas.openxmlformats.org/officeDocument/2006/relationships/hyperlink" Target="https://arxiv.org/pdf/1910.08028.pdf" TargetMode="External"/><Relationship Id="rId37" Type="http://schemas.openxmlformats.org/officeDocument/2006/relationships/hyperlink" Target="https://arxiv.org/pdf/2007.06691.pdf" TargetMode="External"/><Relationship Id="rId38" Type="http://schemas.openxmlformats.org/officeDocument/2006/relationships/hyperlink" Target="https://arxiv.org/pdf/2010.15856.pdf" TargetMode="External"/><Relationship Id="rId39" Type="http://schemas.openxmlformats.org/officeDocument/2006/relationships/hyperlink" Target="https://arxiv.org/pdf/2107.03294.pdf" TargetMode="External"/><Relationship Id="rId40" Type="http://schemas.openxmlformats.org/officeDocument/2006/relationships/hyperlink" Target="https://arxiv.org/pdf/2109.00565.pdf" TargetMode="External"/><Relationship Id="rId41" Type="http://schemas.openxmlformats.org/officeDocument/2006/relationships/hyperlink" Target="https://arxiv.org/pdf/2111.00818.pdf" TargetMode="External"/><Relationship Id="rId42" Type="http://schemas.openxmlformats.org/officeDocument/2006/relationships/hyperlink" Target="https://arxiv.org/pdf/2111.03606.pdf" TargetMode="External"/><Relationship Id="rId43" Type="http://schemas.openxmlformats.org/officeDocument/2006/relationships/hyperlink" Target="https://arxiv.org/pdf/2111.08717.pdf" TargetMode="External"/><Relationship Id="rId44" Type="http://schemas.openxmlformats.org/officeDocument/2006/relationships/hyperlink" Target="https://arxiv.org/pdf/2111.08728.pdf" TargetMode="External"/><Relationship Id="rId45" Type="http://schemas.openxmlformats.org/officeDocument/2006/relationships/hyperlink" Target="https://arxiv.org/pdf/2111.08732.pdf" TargetMode="External"/><Relationship Id="rId46" Type="http://schemas.openxmlformats.org/officeDocument/2006/relationships/hyperlink" Target="https://arxiv.org/pdf/2111.08750.pdf" TargetMode="External"/><Relationship Id="rId47" Type="http://schemas.openxmlformats.org/officeDocument/2006/relationships/hyperlink" Target="https://arxiv.org/pdf/2111.09119.pdf" TargetMode="External"/><Relationship Id="rId48" Type="http://schemas.openxmlformats.org/officeDocument/2006/relationships/hyperlink" Target="https://arxiv.org/pdf/2111.09214.pdf" TargetMode="External"/><Relationship Id="rId49" Type="http://schemas.openxmlformats.org/officeDocument/2006/relationships/hyperlink" Target="https://arxiv.org/pdf/2106.01841.pdf" TargetMode="External"/><Relationship Id="rId50" Type="http://schemas.openxmlformats.org/officeDocument/2006/relationships/hyperlink" Target="https://arxiv.org/pdf/2109.13761.pdf" TargetMode="External"/><Relationship Id="rId51" Type="http://schemas.openxmlformats.org/officeDocument/2006/relationships/hyperlink" Target="https://arxiv.org/pdf/2111.09312.pdf" TargetMode="External"/><Relationship Id="rId52" Type="http://schemas.openxmlformats.org/officeDocument/2006/relationships/hyperlink" Target="https://arxiv.org/pdf/2111.09394.pdf" TargetMode="External"/><Relationship Id="rId53" Type="http://schemas.openxmlformats.org/officeDocument/2006/relationships/hyperlink" Target="https://arxiv.org/pdf/2111.09401.pdf" TargetMode="External"/><Relationship Id="rId54" Type="http://schemas.openxmlformats.org/officeDocument/2006/relationships/hyperlink" Target="https://arxiv.org/pdf/2111.09465.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arxiv.org/pdf/2103.13692.pdf" TargetMode="External"/><Relationship Id="rId2" Type="http://schemas.openxmlformats.org/officeDocument/2006/relationships/hyperlink" Target="https://arxiv.org/pdf/2112.02818.pdf" TargetMode="External"/><Relationship Id="rId3" Type="http://schemas.openxmlformats.org/officeDocument/2006/relationships/hyperlink" Target="https://arxiv.org/pdf/2112.03721.pdf" TargetMode="External"/><Relationship Id="rId4" Type="http://schemas.openxmlformats.org/officeDocument/2006/relationships/hyperlink" Target="https://arxiv.org/pdf/2006.04272.pdf" TargetMode="External"/><Relationship Id="rId5" Type="http://schemas.openxmlformats.org/officeDocument/2006/relationships/hyperlink" Target="https://arxiv.org/pdf/2107.13919.pdf" TargetMode="External"/><Relationship Id="rId6" Type="http://schemas.openxmlformats.org/officeDocument/2006/relationships/hyperlink" Target="https://arxiv.org/pdf/2110.14913.pdf" TargetMode="External"/><Relationship Id="rId7" Type="http://schemas.openxmlformats.org/officeDocument/2006/relationships/hyperlink" Target="https://arxiv.org/pdf/2112.02655.pdf" TargetMode="External"/><Relationship Id="rId8" Type="http://schemas.openxmlformats.org/officeDocument/2006/relationships/hyperlink" Target="https://arxiv.org/pdf/2112.04520.pdf" TargetMode="External"/><Relationship Id="rId9" Type="http://schemas.openxmlformats.org/officeDocument/2006/relationships/hyperlink" Target="https://arxiv.org/pdf/2112.04524.pdf" TargetMode="External"/><Relationship Id="rId10" Type="http://schemas.openxmlformats.org/officeDocument/2006/relationships/hyperlink" Target="https://arxiv.org/pdf/2112.04836.pdf" TargetMode="External"/><Relationship Id="rId11" Type="http://schemas.openxmlformats.org/officeDocument/2006/relationships/hyperlink" Target="https://arxiv.org/pdf/2112.02605.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arxiv.org/pdf/2107.07310.pdf" TargetMode="External"/><Relationship Id="rId2" Type="http://schemas.openxmlformats.org/officeDocument/2006/relationships/hyperlink" Target="https://arxiv.org/pdf/2110.06936.pdf" TargetMode="External"/><Relationship Id="rId3" Type="http://schemas.openxmlformats.org/officeDocument/2006/relationships/hyperlink" Target="https://arxiv.org/pdf/2111.13883.pdf" TargetMode="External"/><Relationship Id="rId4" Type="http://schemas.openxmlformats.org/officeDocument/2006/relationships/hyperlink" Target="https://arxiv.org/pdf/2112.02655.pdf" TargetMode="External"/><Relationship Id="rId5" Type="http://schemas.openxmlformats.org/officeDocument/2006/relationships/hyperlink" Target="https://arxiv.org/pdf/2112.05165.pdf" TargetMode="External"/><Relationship Id="rId6" Type="http://schemas.openxmlformats.org/officeDocument/2006/relationships/hyperlink" Target="https://arxiv.org/pdf/2112.05448.pdf" TargetMode="External"/><Relationship Id="rId7" Type="http://schemas.openxmlformats.org/officeDocument/2006/relationships/hyperlink" Target="https://arxiv.org/pdf/2112.05728.pdf" TargetMode="External"/><Relationship Id="rId8" Type="http://schemas.openxmlformats.org/officeDocument/2006/relationships/hyperlink" Target="https://arxiv.org/pdf/2101.02234.pdf" TargetMode="External"/><Relationship Id="rId9" Type="http://schemas.openxmlformats.org/officeDocument/2006/relationships/hyperlink" Target="https://arxiv.org/pdf/2110.10846.pdf" TargetMode="External"/><Relationship Id="rId10" Type="http://schemas.openxmlformats.org/officeDocument/2006/relationships/hyperlink" Target="https://arxiv.org/pdf/2112.05763.pdf" TargetMode="External"/><Relationship Id="rId11" Type="http://schemas.openxmlformats.org/officeDocument/2006/relationships/hyperlink" Target="https://arxiv.org/pdf/2112.05897.pdf" TargetMode="External"/><Relationship Id="rId12" Type="http://schemas.openxmlformats.org/officeDocument/2006/relationships/hyperlink" Target="https://arxiv.org/pdf/2112.05932.pdf" TargetMode="External"/><Relationship Id="rId13" Type="http://schemas.openxmlformats.org/officeDocument/2006/relationships/hyperlink" Target="https://arxiv.org/pdf/2112.06446.pdf" TargetMode="External"/><Relationship Id="rId14" Type="http://schemas.openxmlformats.org/officeDocument/2006/relationships/hyperlink" Target="https://arxiv.org/pdf/2112.06515.pdf" TargetMode="External"/><Relationship Id="rId15" Type="http://schemas.openxmlformats.org/officeDocument/2006/relationships/hyperlink" Target="https://arxiv.org/pdf/2112.06608.pdf" TargetMode="External"/><Relationship Id="rId16" Type="http://schemas.openxmlformats.org/officeDocument/2006/relationships/hyperlink" Target="https://arxiv.org/pdf/2112.06707.pdf" TargetMode="External"/><Relationship Id="rId17" Type="http://schemas.openxmlformats.org/officeDocument/2006/relationships/hyperlink" Target="https://arxiv.org/pdf/2112.06878.pdf" TargetMode="External"/><Relationship Id="rId18" Type="http://schemas.openxmlformats.org/officeDocument/2006/relationships/hyperlink" Target="https://arxiv.org/pdf/1909.06296.pdf" TargetMode="External"/><Relationship Id="rId19" Type="http://schemas.openxmlformats.org/officeDocument/2006/relationships/hyperlink" Target="https://arxiv.org/pdf/2103.01318.pdf" TargetMode="External"/><Relationship Id="rId20" Type="http://schemas.openxmlformats.org/officeDocument/2006/relationships/hyperlink" Target="https://arxiv.org/pdf/2112.06947.pdf" TargetMode="External"/><Relationship Id="rId21" Type="http://schemas.openxmlformats.org/officeDocument/2006/relationships/hyperlink" Target="https://arxiv.org/pdf/2112.06952.pdf" TargetMode="External"/><Relationship Id="rId22" Type="http://schemas.openxmlformats.org/officeDocument/2006/relationships/hyperlink" Target="https://arxiv.org/pdf/2112.07635.pdf" TargetMode="External"/><Relationship Id="rId23" Type="http://schemas.openxmlformats.org/officeDocument/2006/relationships/hyperlink" Target="https://arxiv.org/pdf/2112.07666.pdf" TargetMode="External"/><Relationship Id="rId24" Type="http://schemas.openxmlformats.org/officeDocument/2006/relationships/hyperlink" Target="https://arxiv.org/pdf/2103.13057.pdf" TargetMode="External"/><Relationship Id="rId25" Type="http://schemas.openxmlformats.org/officeDocument/2006/relationships/hyperlink" Target="https://arxiv.org/pdf/2106.15745.pdf" TargetMode="External"/><Relationship Id="rId26" Type="http://schemas.openxmlformats.org/officeDocument/2006/relationships/hyperlink" Target="https://arxiv.org/pdf/2112.07716.pdf" TargetMode="External"/><Relationship Id="rId27" Type="http://schemas.openxmlformats.org/officeDocument/2006/relationships/hyperlink" Target="https://arxiv.org/pdf/2112.08064.pdf" TargetMode="External"/><Relationship Id="rId28" Type="http://schemas.openxmlformats.org/officeDocument/2006/relationships/hyperlink" Target="https://arxiv.org/pdf/2112.08201.pdf" TargetMode="External"/><Relationship Id="rId29" Type="http://schemas.openxmlformats.org/officeDocument/2006/relationships/hyperlink" Target="https://arxiv.org/pdf/2108.02881.pdf" TargetMode="External"/><Relationship Id="rId30" Type="http://schemas.openxmlformats.org/officeDocument/2006/relationships/hyperlink" Target="https://arxiv.org/pdf/2109.14842.pdf" TargetMode="External"/><Relationship Id="rId31" Type="http://schemas.openxmlformats.org/officeDocument/2006/relationships/hyperlink" Target="https://arxiv.org/pdf/2112.03721.pdf"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arxiv.org/pdf/2104.03961.pdf" TargetMode="External"/><Relationship Id="rId2" Type="http://schemas.openxmlformats.org/officeDocument/2006/relationships/hyperlink" Target="https://scholar.google.com/scholar?cluster=3181001628280519655&amp;hl=en&amp;as_sdt=0,5" TargetMode="External"/><Relationship Id="rId3" Type="http://schemas.openxmlformats.org/officeDocument/2006/relationships/hyperlink" Target="https://arxiv.org/pdf/2107.02292.pdf" TargetMode="External"/><Relationship Id="rId4" Type="http://schemas.openxmlformats.org/officeDocument/2006/relationships/hyperlink" Target="https://scholar.google.com/scholar?cluster=8552492563963471429&amp;hl=en&amp;as_sdt=0,5" TargetMode="External"/><Relationship Id="rId5" Type="http://schemas.openxmlformats.org/officeDocument/2006/relationships/hyperlink" Target="https://arxiv.org/pdf/2108.11740.pdf" TargetMode="External"/><Relationship Id="rId6" Type="http://schemas.openxmlformats.org/officeDocument/2006/relationships/hyperlink" Target="https://scholar.google.com/scholar?cluster=13735021768135656101&amp;hl=en&amp;as_sdt=0,5" TargetMode="External"/><Relationship Id="rId7" Type="http://schemas.openxmlformats.org/officeDocument/2006/relationships/hyperlink" Target="https://scholar.google.com/scholar?cluster=3824365231864167275&amp;hl=en&amp;as_sdt=0,5" TargetMode="External"/><Relationship Id="rId8" Type="http://schemas.openxmlformats.org/officeDocument/2006/relationships/hyperlink" Target="https://scholar.google.com/scholar?cluster=9813859185001328057&amp;hl=en&amp;as_sdt=0,5" TargetMode="External"/><Relationship Id="rId9" Type="http://schemas.openxmlformats.org/officeDocument/2006/relationships/hyperlink" Target="https://arxiv.org/pdf/2201.05220.pdf" TargetMode="External"/><Relationship Id="rId10" Type="http://schemas.openxmlformats.org/officeDocument/2006/relationships/hyperlink" Target="https://scholar.google.com/scholar?cluster=17151108593640564673&amp;hl=en&amp;as_sdt=0,5" TargetMode="External"/><Relationship Id="rId11" Type="http://schemas.openxmlformats.org/officeDocument/2006/relationships/hyperlink" Target="https://scholar.google.com/scholar?cluster=4044819382131712341&amp;hl=en&amp;as_sdt=0,5" TargetMode="External"/><Relationship Id="rId12" Type="http://schemas.openxmlformats.org/officeDocument/2006/relationships/hyperlink" Target="https://scholar.google.com/scholar?cluster=4459460655208420989&amp;hl=en&amp;as_sdt=0,5" TargetMode="External"/><Relationship Id="rId13" Type="http://schemas.openxmlformats.org/officeDocument/2006/relationships/hyperlink" Target="https://arxiv.org/pdf/2005.02469.pdf" TargetMode="External"/><Relationship Id="rId14" Type="http://schemas.openxmlformats.org/officeDocument/2006/relationships/hyperlink" Target="https://arxiv.org/pdf/2106.06265.pdf" TargetMode="External"/><Relationship Id="rId15" Type="http://schemas.openxmlformats.org/officeDocument/2006/relationships/hyperlink" Target="https://arxiv.org/pdf/2201.05626.pdf" TargetMode="External"/><Relationship Id="rId16" Type="http://schemas.openxmlformats.org/officeDocument/2006/relationships/hyperlink" Target="https://arxiv.org/pdf/2201.06196.pdf" TargetMode="External"/><Relationship Id="rId17" Type="http://schemas.openxmlformats.org/officeDocument/2006/relationships/hyperlink" Target="https://arxiv.org/pdf/2201.06722.pdf" TargetMode="External"/><Relationship Id="rId18" Type="http://schemas.openxmlformats.org/officeDocument/2006/relationships/hyperlink" Target="https://arxiv.org/pdf/2008.02738.pdf" TargetMode="External"/><Relationship Id="rId19" Type="http://schemas.openxmlformats.org/officeDocument/2006/relationships/hyperlink" Target="https://arxiv.org/pdf/2201.07241.pdf" TargetMode="External"/><Relationship Id="rId20" Type="http://schemas.openxmlformats.org/officeDocument/2006/relationships/hyperlink" Target="https://arxiv.org/pdf/2201.07258.pdf" TargetMode="External"/><Relationship Id="rId21" Type="http://schemas.openxmlformats.org/officeDocument/2006/relationships/hyperlink" Target="https://arxiv.org/pdf/2107.12787.pdf" TargetMode="Externa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arxiv.org/pdf/2109.09255.pdf" TargetMode="External"/><Relationship Id="rId3" Type="http://schemas.openxmlformats.org/officeDocument/2006/relationships/hyperlink" Target="https://scholar.google.com/scholar?cluster=17480082740432626330&amp;hl=en&amp;as_sdt=0,5" TargetMode="External"/><Relationship Id="rId4" Type="http://schemas.openxmlformats.org/officeDocument/2006/relationships/hyperlink" Target="https://arxiv.org/pdf/2110.09967.pdf" TargetMode="External"/><Relationship Id="rId5" Type="http://schemas.openxmlformats.org/officeDocument/2006/relationships/hyperlink" Target="https://scholar.google.com/scholar?cluster=3391730255343426416&amp;hl=en&amp;as_sdt=0,5" TargetMode="External"/><Relationship Id="rId6" Type="http://schemas.openxmlformats.org/officeDocument/2006/relationships/hyperlink" Target="https://arxiv.org/pdf/2112.10990.pdf" TargetMode="External"/><Relationship Id="rId7" Type="http://schemas.openxmlformats.org/officeDocument/2006/relationships/hyperlink" Target="https://scholar.google.com/scholar?cluster=17417478777818259956&amp;hl=en&amp;as_sdt=0,5" TargetMode="External"/><Relationship Id="rId8" Type="http://schemas.openxmlformats.org/officeDocument/2006/relationships/hyperlink" Target="https://arxiv.org/pdf/2201.08407.pdf" TargetMode="External"/><Relationship Id="rId9" Type="http://schemas.openxmlformats.org/officeDocument/2006/relationships/hyperlink" Target="https://scholar.google.com/scholar?cluster=17675159236145182327&amp;hl=en&amp;as_sdt=0,5" TargetMode="External"/><Relationship Id="rId10" Type="http://schemas.openxmlformats.org/officeDocument/2006/relationships/hyperlink" Target="https://arxiv.org/pdf/2201.08491.pdf" TargetMode="External"/><Relationship Id="rId11" Type="http://schemas.openxmlformats.org/officeDocument/2006/relationships/hyperlink" Target="https://scholar.google.com/scholar?cluster=13754631404038022251&amp;hl=en&amp;as_sdt=0,5" TargetMode="External"/><Relationship Id="rId12" Type="http://schemas.openxmlformats.org/officeDocument/2006/relationships/hyperlink" Target="https://arxiv.org/pdf/2201.08727.pdf" TargetMode="External"/><Relationship Id="rId13" Type="http://schemas.openxmlformats.org/officeDocument/2006/relationships/hyperlink" Target="https://arxiv.org/pdf/2201.08782.pdf" TargetMode="External"/><Relationship Id="rId14" Type="http://schemas.openxmlformats.org/officeDocument/2006/relationships/hyperlink" Target="https://arxiv.org/pdf/2008.06436.pdf" TargetMode="External"/><Relationship Id="rId15" Type="http://schemas.openxmlformats.org/officeDocument/2006/relationships/hyperlink" Target="https://arxiv.org/pdf/2104.07783.pdf" TargetMode="External"/><Relationship Id="rId16" Type="http://schemas.openxmlformats.org/officeDocument/2006/relationships/hyperlink" Target="https://arxiv.org/pdf/2109.01582.pdf" TargetMode="External"/><Relationship Id="rId17" Type="http://schemas.openxmlformats.org/officeDocument/2006/relationships/hyperlink" Target="https://arxiv.org/pdf/2109.06137.pdf" TargetMode="External"/><Relationship Id="rId18" Type="http://schemas.openxmlformats.org/officeDocument/2006/relationships/hyperlink" Target="https://arxiv.org/pdf/2111.00975.pdf" TargetMode="External"/><Relationship Id="rId19" Type="http://schemas.openxmlformats.org/officeDocument/2006/relationships/hyperlink" Target="https://arxiv.org/pdf/2201.09482.pdf" TargetMode="External"/><Relationship Id="rId20" Type="http://schemas.openxmlformats.org/officeDocument/2006/relationships/hyperlink" Target="https://arxiv.org/pdf/2201.09549.pdf" TargetMode="External"/><Relationship Id="rId21" Type="http://schemas.openxmlformats.org/officeDocument/2006/relationships/hyperlink" Target="https://arxiv.org/pdf/2104.03318.pdf" TargetMode="External"/><Relationship Id="rId22" Type="http://schemas.openxmlformats.org/officeDocument/2006/relationships/hyperlink" Target="https://arxiv.org/pdf/2105.02230.pdf" TargetMode="External"/><Relationship Id="rId23" Type="http://schemas.openxmlformats.org/officeDocument/2006/relationships/hyperlink" Target="https://arxiv.org/pdf/2108.01774.pdf" TargetMode="External"/><Relationship Id="rId24" Type="http://schemas.openxmlformats.org/officeDocument/2006/relationships/hyperlink" Target="https://arxiv.org/pdf/2201.09943.pdf" TargetMode="External"/><Relationship Id="rId25" Type="http://schemas.openxmlformats.org/officeDocument/2006/relationships/hyperlink" Target="https://arxiv.org/pdf/2201.09984.pdf" TargetMode="External"/><Relationship Id="rId26" Type="http://schemas.openxmlformats.org/officeDocument/2006/relationships/hyperlink" Target="https://arxiv.org/pdf/2201.10104.pdf" TargetMode="External"/><Relationship Id="rId27" Type="http://schemas.openxmlformats.org/officeDocument/2006/relationships/hyperlink" Target="https://arxiv.org/pdf/2201.10258.pdf" TargetMode="External"/><Relationship Id="rId28" Type="http://schemas.openxmlformats.org/officeDocument/2006/relationships/hyperlink" Target="https://arxiv.org/pdf/2108.05377.pdf" TargetMode="External"/><Relationship Id="rId29" Type="http://schemas.openxmlformats.org/officeDocument/2006/relationships/hyperlink" Target="https://arxiv.org/pdf/2110.00674.pdf" TargetMode="External"/><Relationship Id="rId30" Type="http://schemas.openxmlformats.org/officeDocument/2006/relationships/hyperlink" Target="https://arxiv.org/pdf/2110.08112.pdf" TargetMode="External"/><Relationship Id="rId31" Type="http://schemas.openxmlformats.org/officeDocument/2006/relationships/hyperlink" Target="https://arxiv.org/pdf/2111.12693.pdf" TargetMode="External"/><Relationship Id="rId32" Type="http://schemas.openxmlformats.org/officeDocument/2006/relationships/hyperlink" Target="https://arxiv.org/pdf/2201.10593.pdf" TargetMode="External"/><Relationship Id="rId33" Type="http://schemas.openxmlformats.org/officeDocument/2006/relationships/hyperlink" Target="https://arxiv.org/pdf/2201.10668.pdf" TargetMode="External"/><Relationship Id="rId34" Type="http://schemas.openxmlformats.org/officeDocument/2006/relationships/hyperlink" Target="https://arxiv.org/pdf/2009.05461.pdf" TargetMode="External"/><Relationship Id="rId35" Type="http://schemas.openxmlformats.org/officeDocument/2006/relationships/hyperlink" Target="https://arxiv.org/pdf/2111.04966.pdf" TargetMode="External"/><Relationship Id="rId36" Type="http://schemas.openxmlformats.org/officeDocument/2006/relationships/hyperlink" Target="https://arxiv.org/pdf/2201.11126.pdf" TargetMode="External"/><Relationship Id="rId37" Type="http://schemas.openxmlformats.org/officeDocument/2006/relationships/hyperlink" Target="https://arxiv.org/pdf/2201.11133.pdf" TargetMode="External"/><Relationship Id="rId38" Type="http://schemas.openxmlformats.org/officeDocument/2006/relationships/hyperlink" Target="https://arxiv.org/pdf/2201.11338.pdf" TargetMode="External"/><Relationship Id="rId39" Type="http://schemas.openxmlformats.org/officeDocument/2006/relationships/vmlDrawing" Target="../drawings/vmlDrawing1.vml"/>
</Relationships>
</file>

<file path=xl/worksheets/_rels/sheet7.xml.rels><?xml version="1.0" encoding="UTF-8"?>
<Relationships xmlns="http://schemas.openxmlformats.org/package/2006/relationships"><Relationship Id="rId1" Type="http://schemas.openxmlformats.org/officeDocument/2006/relationships/hyperlink" Target="https://scholar.google.com/scholar?cluster=11842540886225781455&amp;hl=en&amp;as_sdt=0,5" TargetMode="External"/><Relationship Id="rId2" Type="http://schemas.openxmlformats.org/officeDocument/2006/relationships/hyperlink" Target="https://scholar.google.com/scholar?cluster=8393958564286863999&amp;hl=en&amp;as_sdt=0,5" TargetMode="External"/><Relationship Id="rId3" Type="http://schemas.openxmlformats.org/officeDocument/2006/relationships/hyperlink" Target="https://scholar.google.com/scholar?cluster=6883871502507054989&amp;hl=en&amp;as_sdt=0,5" TargetMode="External"/><Relationship Id="rId4" Type="http://schemas.openxmlformats.org/officeDocument/2006/relationships/hyperlink" Target="https://scholar.google.com/scholar?cluster=1010327838426806418&amp;hl=en&amp;as_sdt=0,5" TargetMode="External"/><Relationship Id="rId5" Type="http://schemas.openxmlformats.org/officeDocument/2006/relationships/hyperlink" Target="https://arxiv.org/pdf/2110.09097.pdf" TargetMode="External"/><Relationship Id="rId6" Type="http://schemas.openxmlformats.org/officeDocument/2006/relationships/hyperlink" Target="https://scholar.google.com/scholar?cluster=6861825480835006225&amp;hl=en&amp;as_sdt=0,5" TargetMode="External"/><Relationship Id="rId7" Type="http://schemas.openxmlformats.org/officeDocument/2006/relationships/hyperlink" Target="https://scholar.google.com/scholar?cluster=3181001628280519655&amp;hl=en&amp;as_sdt=0,5" TargetMode="External"/><Relationship Id="rId8" Type="http://schemas.openxmlformats.org/officeDocument/2006/relationships/hyperlink" Target="https://arxiv.org/pdf/2201.12526.pdf" TargetMode="External"/><Relationship Id="rId9" Type="http://schemas.openxmlformats.org/officeDocument/2006/relationships/hyperlink" Target="https://scholar.google.com/scholar?cluster=18439968560574164273&amp;hl=en&amp;as_sdt=0,5" TargetMode="External"/><Relationship Id="rId10" Type="http://schemas.openxmlformats.org/officeDocument/2006/relationships/hyperlink" Target="https://arxiv.org/pdf/2201.12552.pdf" TargetMode="External"/><Relationship Id="rId11" Type="http://schemas.openxmlformats.org/officeDocument/2006/relationships/hyperlink" Target="https://scholar.google.com/scholar?cluster=16303508953261472794&amp;hl=en&amp;as_sdt=0,5" TargetMode="External"/><Relationship Id="rId12" Type="http://schemas.openxmlformats.org/officeDocument/2006/relationships/hyperlink" Target="https://arxiv.org/pdf/2201.12774.pdf" TargetMode="External"/><Relationship Id="rId13" Type="http://schemas.openxmlformats.org/officeDocument/2006/relationships/hyperlink" Target="https://scholar.google.com/scholar?cluster=3919436070827494811&amp;hl=en&amp;as_sdt=0,5" TargetMode="External"/><Relationship Id="rId14" Type="http://schemas.openxmlformats.org/officeDocument/2006/relationships/hyperlink" Target="https://arxiv.org/pdf/2201.12824.pdf" TargetMode="External"/><Relationship Id="rId15" Type="http://schemas.openxmlformats.org/officeDocument/2006/relationships/hyperlink" Target="https://scholar.google.com/scholar?cluster=8852531516209534609&amp;hl=en&amp;as_sdt=0,5" TargetMode="External"/><Relationship Id="rId16" Type="http://schemas.openxmlformats.org/officeDocument/2006/relationships/hyperlink" Target="https://arxiv.org/pdf/2201.13345.pdf" TargetMode="External"/><Relationship Id="rId17" Type="http://schemas.openxmlformats.org/officeDocument/2006/relationships/hyperlink" Target="https://arxiv.org/pdf/2107.10550.pdf" TargetMode="External"/><Relationship Id="rId18" Type="http://schemas.openxmlformats.org/officeDocument/2006/relationships/hyperlink" Target="https://arxiv.org/pdf/2112.04089.pdf" TargetMode="External"/><Relationship Id="rId19" Type="http://schemas.openxmlformats.org/officeDocument/2006/relationships/hyperlink" Target="https://arxiv.org/pdf/2202.00018.pdf" TargetMode="External"/><Relationship Id="rId20" Type="http://schemas.openxmlformats.org/officeDocument/2006/relationships/hyperlink" Target="https://arxiv.org/pdf/2202.00171.pdf" TargetMode="External"/><Relationship Id="rId21" Type="http://schemas.openxmlformats.org/officeDocument/2006/relationships/hyperlink" Target="https://arxiv.org/pdf/2202.00178.pdf" TargetMode="External"/><Relationship Id="rId22" Type="http://schemas.openxmlformats.org/officeDocument/2006/relationships/hyperlink" Target="https://arxiv.org/pdf/2104.03961.pdf" TargetMode="External"/><Relationship Id="rId23" Type="http://schemas.openxmlformats.org/officeDocument/2006/relationships/hyperlink" Target="https://arxiv.org/pdf/2112.12159.pdf" TargetMode="External"/><Relationship Id="rId24" Type="http://schemas.openxmlformats.org/officeDocument/2006/relationships/hyperlink" Target="https://arxiv.org/pdf/2202.00700.pdf" TargetMode="External"/><Relationship Id="rId25" Type="http://schemas.openxmlformats.org/officeDocument/2006/relationships/hyperlink" Target="https://arxiv.org/pdf/2202.00847.pdf" TargetMode="External"/><Relationship Id="rId26" Type="http://schemas.openxmlformats.org/officeDocument/2006/relationships/hyperlink" Target="https://arxiv.org/pdf/2201.03583.pdf" TargetMode="External"/><Relationship Id="rId27" Type="http://schemas.openxmlformats.org/officeDocument/2006/relationships/hyperlink" Target="https://arxiv.org/pdf/2202.01330.pdf"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arxiv.org/pdf/2202.01903.pdf" TargetMode="External"/><Relationship Id="rId2" Type="http://schemas.openxmlformats.org/officeDocument/2006/relationships/hyperlink" Target="https://scholar.google.com/scholar?hl=it&amp;as_sdt=0%2C5&amp;q=An+isolated+mass+gap+black+hole+or+neutron+star+detected+with+astrometric+microlensing&amp;btnG=" TargetMode="External"/><Relationship Id="rId3" Type="http://schemas.openxmlformats.org/officeDocument/2006/relationships/hyperlink" Target="https://scholar.google.com/scholar?cluster=757319358852887188&amp;hl=it&amp;as_sdt=0,5" TargetMode="External"/><Relationship Id="rId4" Type="http://schemas.openxmlformats.org/officeDocument/2006/relationships/hyperlink" Target="https://arxiv.org/pdf/2103.06855.pdf" TargetMode="External"/><Relationship Id="rId5" Type="http://schemas.openxmlformats.org/officeDocument/2006/relationships/hyperlink" Target="https://scholar.google.com/scholar?hl=it&amp;as_sdt=0%2C5&amp;q=Positivity+Bounds+on+Dark+Energy%3A+When+Matter+Matters&amp;btnG=" TargetMode="External"/><Relationship Id="rId6" Type="http://schemas.openxmlformats.org/officeDocument/2006/relationships/hyperlink" Target="https://scholar.google.com/scholar?cluster=16070426060390466202&amp;hl=it&amp;as_sdt=0,5" TargetMode="External"/><Relationship Id="rId7" Type="http://schemas.openxmlformats.org/officeDocument/2006/relationships/hyperlink" Target="https://arxiv.org/pdf/2101.10963.pdf" TargetMode="External"/><Relationship Id="rId8" Type="http://schemas.openxmlformats.org/officeDocument/2006/relationships/hyperlink" Target="https://scholar.google.com/scholar?hl=it&amp;as_sdt=0%2C5&amp;q=A+data-driven+convergence+criterion+for+iterative+unfolding+of+smeared+spectra&amp;btnG=" TargetMode="External"/><Relationship Id="rId9" Type="http://schemas.openxmlformats.org/officeDocument/2006/relationships/hyperlink" Target="https://scholar.google.com/scholar?cluster=9381794620257217891&amp;hl=it&amp;as_sdt=0,5" TargetMode="External"/><Relationship Id="rId10" Type="http://schemas.openxmlformats.org/officeDocument/2006/relationships/hyperlink" Target="https://arxiv.org/pdf/2202.05092" TargetMode="External"/><Relationship Id="rId11" Type="http://schemas.openxmlformats.org/officeDocument/2006/relationships/hyperlink" Target="https://scholar.google.com/scholar?hl=it&amp;as_sdt=0%2C5&amp;q=Testing+Lorentz+Invariance+of+Gravity+in+the+Standard+Model+Extension+with+GWTC-3%2B&amp;btnG=" TargetMode="External"/><Relationship Id="rId12" Type="http://schemas.openxmlformats.org/officeDocument/2006/relationships/hyperlink" Target="https://scholar.google.com/scholar?cluster=5254253661439441022&amp;hl=it&amp;as_sdt=0,5" TargetMode="Externa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scholar.google.com/scholar?cluster=10738391272084894347&amp;hl=en&amp;as_sdt=0,5" TargetMode="External"/><Relationship Id="rId3" Type="http://schemas.openxmlformats.org/officeDocument/2006/relationships/hyperlink" Target="https://scholar.google.com/scholar?cluster=16721133045696704829&amp;hl=en&amp;as_sdt=0,5" TargetMode="External"/><Relationship Id="rId4" Type="http://schemas.openxmlformats.org/officeDocument/2006/relationships/hyperlink" Target="https://scholar.google.com/scholar?cluster=15176046988984252686&amp;hl=en&amp;as_sdt=0,5" TargetMode="External"/><Relationship Id="rId5" Type="http://schemas.openxmlformats.org/officeDocument/2006/relationships/hyperlink" Target="https://arxiv.org/pdf/2109.14842.pdf" TargetMode="External"/><Relationship Id="rId6" Type="http://schemas.openxmlformats.org/officeDocument/2006/relationships/hyperlink" Target="https://scholar.google.com/scholar?cluster=7009742545313377195&amp;hl=en&amp;as_sdt=0,5" TargetMode="External"/><Relationship Id="rId7" Type="http://schemas.openxmlformats.org/officeDocument/2006/relationships/hyperlink" Target="https://arxiv.org/pdf/2111.12032.pdf" TargetMode="External"/><Relationship Id="rId8" Type="http://schemas.openxmlformats.org/officeDocument/2006/relationships/hyperlink" Target="https://arxiv.org/pdf/2202.06216.pdf" TargetMode="External"/><Relationship Id="rId9" Type="http://schemas.openxmlformats.org/officeDocument/2006/relationships/hyperlink" Target="https://arxiv.org/pdf/2008.12701.pdf" TargetMode="External"/><Relationship Id="rId10" Type="http://schemas.openxmlformats.org/officeDocument/2006/relationships/hyperlink" Target="https://arxiv.org/pdf/2202.07386.pdf" TargetMode="External"/><Relationship Id="rId11" Type="http://schemas.openxmlformats.org/officeDocument/2006/relationships/hyperlink" Target="https://arxiv.org/pdf/2202.07399.pdf" TargetMode="External"/><Relationship Id="rId12" Type="http://schemas.openxmlformats.org/officeDocument/2006/relationships/hyperlink" Target="https://arxiv.org/pdf/2106.02467.pdf" TargetMode="External"/><Relationship Id="rId13" Type="http://schemas.openxmlformats.org/officeDocument/2006/relationships/hyperlink" Target="https://arxiv.org/pdf/2111.05857.pdf" TargetMode="External"/><Relationship Id="rId14" Type="http://schemas.openxmlformats.org/officeDocument/2006/relationships/hyperlink" Target="https://arxiv.org/pdf/2202.08608.pdf" TargetMode="External"/><Relationship Id="rId15" Type="http://schemas.openxmlformats.org/officeDocument/2006/relationships/vmlDrawing" Target="../drawings/vmlDrawing2.vml"/>
</Relationships>
</file>

<file path=xl/worksheets/_rels/sheet10.xml.rels><?xml version="1.0" encoding="UTF-8"?>
<Relationships xmlns="http://schemas.openxmlformats.org/package/2006/relationships"><Relationship Id="rId1" Type="http://schemas.openxmlformats.org/officeDocument/2006/relationships/hyperlink" Target="https://arxiv.org/pdf/2012.08172.pdf" TargetMode="External"/><Relationship Id="rId2" Type="http://schemas.openxmlformats.org/officeDocument/2006/relationships/hyperlink" Target="https://scholar.google.com/scholar?cluster=17417478777818259956&amp;hl=en&amp;as_sdt=0,5" TargetMode="External"/><Relationship Id="rId3" Type="http://schemas.openxmlformats.org/officeDocument/2006/relationships/hyperlink" Target="https://arxiv.org/pdf/2110.10846.pdf" TargetMode="External"/><Relationship Id="rId4" Type="http://schemas.openxmlformats.org/officeDocument/2006/relationships/hyperlink" Target="https://scholar.google.com/scholar?cluster=17756203116622129407&amp;hl=en&amp;as_sdt=0,5" TargetMode="External"/><Relationship Id="rId5" Type="http://schemas.openxmlformats.org/officeDocument/2006/relationships/hyperlink" Target="https://arxiv.org/pdf/2201.09549.pdf" TargetMode="External"/><Relationship Id="rId6" Type="http://schemas.openxmlformats.org/officeDocument/2006/relationships/hyperlink" Target="https://scholar.google.com/scholar?cluster=12364580474189747156&amp;hl=en&amp;as_sdt=0,5" TargetMode="External"/><Relationship Id="rId7" Type="http://schemas.openxmlformats.org/officeDocument/2006/relationships/hyperlink" Target="https://arxiv.org/pdf/2201.11133.pdf" TargetMode="External"/><Relationship Id="rId8" Type="http://schemas.openxmlformats.org/officeDocument/2006/relationships/hyperlink" Target="https://scholar.google.com/scholar?cluster=16313627621528950893&amp;hl=en&amp;as_sdt=0,5" TargetMode="External"/><Relationship Id="rId9" Type="http://schemas.openxmlformats.org/officeDocument/2006/relationships/hyperlink" Target="https://arxiv.org/pdf/2202.08848.pdf" TargetMode="External"/><Relationship Id="rId10" Type="http://schemas.openxmlformats.org/officeDocument/2006/relationships/hyperlink" Target="https://scholar.google.com/scholar?cluster=13221650034238599716&amp;hl=en&amp;as_sdt=0,5" TargetMode="External"/><Relationship Id="rId11" Type="http://schemas.openxmlformats.org/officeDocument/2006/relationships/hyperlink" Target="https://arxiv.org/pdf/2202.08924.pdf" TargetMode="External"/><Relationship Id="rId12" Type="http://schemas.openxmlformats.org/officeDocument/2006/relationships/hyperlink" Target="https://arxiv.org/pdf/2107.04811.pdf" TargetMode="External"/><Relationship Id="rId13" Type="http://schemas.openxmlformats.org/officeDocument/2006/relationships/hyperlink" Target="https://arxiv.org/pdf/2108.04065.pdf" TargetMode="External"/><Relationship Id="rId14" Type="http://schemas.openxmlformats.org/officeDocument/2006/relationships/hyperlink" Target="https://arxiv.org/pdf/2111.13991.pdf" TargetMode="External"/><Relationship Id="rId15" Type="http://schemas.openxmlformats.org/officeDocument/2006/relationships/hyperlink" Target="https://arxiv.org/pdf/2112.12718.pdf" TargetMode="External"/><Relationship Id="rId16" Type="http://schemas.openxmlformats.org/officeDocument/2006/relationships/hyperlink" Target="https://arxiv.org/pdf/2112.15529.pdf" TargetMode="External"/><Relationship Id="rId17" Type="http://schemas.openxmlformats.org/officeDocument/2006/relationships/hyperlink" Target="https://arxiv.org/pdf/2202.02941.pdf" TargetMode="External"/><Relationship Id="rId18" Type="http://schemas.openxmlformats.org/officeDocument/2006/relationships/hyperlink" Target="https://arxiv.org/pdf/2202.09380.pdf" TargetMode="External"/><Relationship Id="rId19" Type="http://schemas.openxmlformats.org/officeDocument/2006/relationships/hyperlink" Target="https://arxiv.org/pdf/2202.09382.pdf" TargetMode="External"/><Relationship Id="rId20" Type="http://schemas.openxmlformats.org/officeDocument/2006/relationships/hyperlink" Target="https://arxiv.org/pdf/2202.09961.pdf" TargetMode="External"/><Relationship Id="rId21" Type="http://schemas.openxmlformats.org/officeDocument/2006/relationships/hyperlink" Target="https://arxiv.org/pdf/2202.10063.pdf" TargetMode="External"/><Relationship Id="rId22" Type="http://schemas.openxmlformats.org/officeDocument/2006/relationships/hyperlink" Target="https://arxiv.org/pdf/2202.10274.pdf" TargetMode="External"/><Relationship Id="rId23" Type="http://schemas.openxmlformats.org/officeDocument/2006/relationships/hyperlink" Target="https://arxiv.org/pdf/2110.01622.pdf" TargetMode="External"/><Relationship Id="rId24" Type="http://schemas.openxmlformats.org/officeDocument/2006/relationships/hyperlink" Target="https://arxiv.org/pdf/2110.07754.pdf" TargetMode="External"/><Relationship Id="rId25" Type="http://schemas.openxmlformats.org/officeDocument/2006/relationships/hyperlink" Target="https://arxiv.org/pdf/2111.01779.pdf" TargetMode="External"/><Relationship Id="rId26" Type="http://schemas.openxmlformats.org/officeDocument/2006/relationships/hyperlink" Target="https://arxiv.org/pdf/1904.12555.pdf" TargetMode="External"/><Relationship Id="rId27" Type="http://schemas.openxmlformats.org/officeDocument/2006/relationships/hyperlink" Target="https://arxiv.org/pdf/2111.02697.pdf" TargetMode="External"/><Relationship Id="rId28" Type="http://schemas.openxmlformats.org/officeDocument/2006/relationships/hyperlink" Target="https://arxiv.org/pdf/2111.03634.pdf" TargetMode="External"/><Relationship Id="rId29" Type="http://schemas.openxmlformats.org/officeDocument/2006/relationships/hyperlink" Target="https://arxiv.org/pdf/2112.03597.pdf" TargetMode="External"/><Relationship Id="rId30" Type="http://schemas.openxmlformats.org/officeDocument/2006/relationships/hyperlink" Target="https://arxiv.org/pdf/2202.10598.pdf" TargetMode="External"/><Relationship Id="rId31" Type="http://schemas.openxmlformats.org/officeDocument/2006/relationships/hyperlink" Target="https://arxiv.org/pdf/2202.11650.pdf" TargetMode="External"/><Relationship Id="rId32" Type="http://schemas.openxmlformats.org/officeDocument/2006/relationships/hyperlink" Target="https://arxiv.org/pdf/2109.06289.pdf" TargetMode="External"/><Relationship Id="rId33" Type="http://schemas.openxmlformats.org/officeDocument/2006/relationships/hyperlink" Target="https://arxiv.org/pdf/2202.12140.pdf"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arxiv.org/pdf/2202.13191" TargetMode="External"/><Relationship Id="rId2" Type="http://schemas.openxmlformats.org/officeDocument/2006/relationships/hyperlink" Target="https://scholar.google.com/scholar?hl=it&amp;as_sdt=0%2C5&amp;q=Insights+into+the+equation+of+state+of+neutron-rich+matter+since+GW170817&amp;btnG=" TargetMode="External"/><Relationship Id="rId3" Type="http://schemas.openxmlformats.org/officeDocument/2006/relationships/hyperlink" Target="https://scholar.google.com/scholar?cluster=1307188894172512309&amp;hl=it&amp;as_sdt=0,5" TargetMode="External"/><Relationship Id="rId4" Type="http://schemas.openxmlformats.org/officeDocument/2006/relationships/hyperlink" Target="https://arxiv.org/pdf/2203.00040" TargetMode="External"/><Relationship Id="rId5" Type="http://schemas.openxmlformats.org/officeDocument/2006/relationships/hyperlink" Target="https://scholar.google.com/scholar?hl=it&amp;as_sdt=0%2C5&amp;q=FIRE-3%3A+Updated+Stellar+Evolution+Models%2C+Yields%2C+%26+Microphysics+and+Fitting+Functions+for+Applications+in+Galaxy+Simulations&amp;btnG=" TargetMode="External"/><Relationship Id="rId6" Type="http://schemas.openxmlformats.org/officeDocument/2006/relationships/hyperlink" Target="https://scholar.google.com/scholar?cluster=5930995067548259226&amp;hl=it&amp;as_sdt=0,5" TargetMode="External"/><Relationship Id="rId7" Type="http://schemas.openxmlformats.org/officeDocument/2006/relationships/hyperlink" Target="https://arxiv.org/pdf/2203.01278" TargetMode="External"/><Relationship Id="rId8" Type="http://schemas.openxmlformats.org/officeDocument/2006/relationships/hyperlink" Target="https://scholar.google.com/scholar?hl=it&amp;as_sdt=0%2C5&amp;q=Black+hole+and+wormhole+solutions+in+Einstein-Maxwell-Scalar+theory&amp;btnG=" TargetMode="External"/><Relationship Id="rId9" Type="http://schemas.openxmlformats.org/officeDocument/2006/relationships/hyperlink" Target="https://scholar.google.com/scholar?cluster=7582489084935719384&amp;hl=it&amp;as_sdt=0,5" TargetMode="External"/><Relationship Id="rId10" Type="http://schemas.openxmlformats.org/officeDocument/2006/relationships/hyperlink" Target="https://arxiv.org/pdf/2203.01773.pdf" TargetMode="External"/><Relationship Id="rId11" Type="http://schemas.openxmlformats.org/officeDocument/2006/relationships/hyperlink" Target="https://scholar.google.com/scholar?hl=it&amp;as_sdt=0%2C5&amp;q=+Constraints+on+r-modes+and+mountains+on+millisecond+neutron+stars+in+binary+systems&amp;btnG=" TargetMode="External"/><Relationship Id="rId12" Type="http://schemas.openxmlformats.org/officeDocument/2006/relationships/hyperlink" Target="https://scholar.google.com/scholar?cluster=9691552801237697884&amp;hl=it&amp;as_sdt=0,5" TargetMode="Externa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hyperlink" Target="https://arxiv.org/pdf/2111.05743.pdf" TargetMode="External"/><Relationship Id="rId3" Type="http://schemas.openxmlformats.org/officeDocument/2006/relationships/hyperlink" Target="https://scholar.google.com/scholar?cluster=17497738310972793499&amp;hl=en&amp;as_sdt=0,5" TargetMode="External"/><Relationship Id="rId4" Type="http://schemas.openxmlformats.org/officeDocument/2006/relationships/hyperlink" Target="https://arxiv.org/pdf/2203.01943.pdf" TargetMode="External"/><Relationship Id="rId5" Type="http://schemas.openxmlformats.org/officeDocument/2006/relationships/hyperlink" Target="https://scholar.google.com/scholar?cluster=13526577373121336486&amp;hl=en&amp;as_sdt=0,5" TargetMode="External"/><Relationship Id="rId6" Type="http://schemas.openxmlformats.org/officeDocument/2006/relationships/hyperlink" Target="https://arxiv.org/pdf/2203.01982.pdf" TargetMode="External"/><Relationship Id="rId7" Type="http://schemas.openxmlformats.org/officeDocument/2006/relationships/hyperlink" Target="https://scholar.google.com/scholar?cluster=2805986556310813617&amp;hl=en&amp;as_sdt=0,5" TargetMode="External"/><Relationship Id="rId8" Type="http://schemas.openxmlformats.org/officeDocument/2006/relationships/hyperlink" Target="https://arxiv.org/pdf/2104.02070.pd" TargetMode="External"/><Relationship Id="rId9" Type="http://schemas.openxmlformats.org/officeDocument/2006/relationships/hyperlink" Target="https://scholar.google.com/scholar?cluster=3057844506534701708&amp;hl=en&amp;as_sdt=0,5" TargetMode="External"/><Relationship Id="rId10" Type="http://schemas.openxmlformats.org/officeDocument/2006/relationships/hyperlink" Target="https://arxiv.org/pdf/2106.08925.pdf" TargetMode="External"/><Relationship Id="rId11" Type="http://schemas.openxmlformats.org/officeDocument/2006/relationships/hyperlink" Target="https://scholar.google.com/scholar?cluster=17112388401046172436&amp;hl=en&amp;as_sdt=0,5" TargetMode="External"/><Relationship Id="rId12" Type="http://schemas.openxmlformats.org/officeDocument/2006/relationships/hyperlink" Target="https://arxiv.org/pdf/2108.01337.pdf" TargetMode="External"/><Relationship Id="rId13" Type="http://schemas.openxmlformats.org/officeDocument/2006/relationships/hyperlink" Target="https://scholar.google.com/scholar?cluster=8995431721855787104&amp;hl=en&amp;as_sdt=0,5" TargetMode="External"/><Relationship Id="rId14" Type="http://schemas.openxmlformats.org/officeDocument/2006/relationships/hyperlink" Target="https://arxiv.org/pdf/2112.05408.pdf" TargetMode="External"/><Relationship Id="rId15" Type="http://schemas.openxmlformats.org/officeDocument/2006/relationships/hyperlink" Target="https://arxiv.org/pdf/2203.00566.pdf" TargetMode="External"/><Relationship Id="rId16" Type="http://schemas.openxmlformats.org/officeDocument/2006/relationships/hyperlink" Target="https://arxiv.org/pdf/2203.03141.pdf" TargetMode="External"/><Relationship Id="rId17" Type="http://schemas.openxmlformats.org/officeDocument/2006/relationships/hyperlink" Target="https://arxiv.org/pdf/2203.03449.pdf" TargetMode="External"/><Relationship Id="rId18" Type="http://schemas.openxmlformats.org/officeDocument/2006/relationships/hyperlink" Target="https://arxiv.org/pdf/2203.03536.pdf" TargetMode="External"/><Relationship Id="rId19" Type="http://schemas.openxmlformats.org/officeDocument/2006/relationships/hyperlink" Target="https://arxiv.org/pdf/2109.14612.pdf" TargetMode="External"/><Relationship Id="rId20" Type="http://schemas.openxmlformats.org/officeDocument/2006/relationships/hyperlink" Target="https://arxiv.org/pdf/2112.05448.pdf" TargetMode="External"/><Relationship Id="rId21" Type="http://schemas.openxmlformats.org/officeDocument/2006/relationships/hyperlink" Target="https://arxiv.org/pdf/2202.09961.pdf" TargetMode="External"/><Relationship Id="rId22" Type="http://schemas.openxmlformats.org/officeDocument/2006/relationships/hyperlink" Target="https://arxiv.org/pdf/2203.03651.pdf" TargetMode="External"/><Relationship Id="rId23" Type="http://schemas.openxmlformats.org/officeDocument/2006/relationships/hyperlink" Target="https://arxiv.org/pdf/2203.03849.pdf" TargetMode="External"/><Relationship Id="rId24" Type="http://schemas.openxmlformats.org/officeDocument/2006/relationships/hyperlink" Target="https://arxiv.org/pdf/2203.04014.pdf" TargetMode="External"/><Relationship Id="rId25" Type="http://schemas.openxmlformats.org/officeDocument/2006/relationships/hyperlink" Target="https://arxiv.org/pdf/2203.04231.pdf" TargetMode="External"/><Relationship Id="rId26" Type="http://schemas.openxmlformats.org/officeDocument/2006/relationships/hyperlink" Target="https://arxiv.org/pdf/2107.00741.pdf" TargetMode="External"/><Relationship Id="rId27" Type="http://schemas.openxmlformats.org/officeDocument/2006/relationships/hyperlink" Target="https://arxiv.org/pdf/2107.12793.pdf" TargetMode="External"/><Relationship Id="rId28" Type="http://schemas.openxmlformats.org/officeDocument/2006/relationships/hyperlink" Target="https://arxiv.org/pdf/2112.12108.pdf" TargetMode="External"/><Relationship Id="rId29" Type="http://schemas.openxmlformats.org/officeDocument/2006/relationships/hyperlink" Target="https://arxiv.org/pdf/2203.04438.pdf" TargetMode="External"/><Relationship Id="rId30" Type="http://schemas.openxmlformats.org/officeDocument/2006/relationships/hyperlink" Target="https://arxiv.org/pdf/2203.04528.pdf" TargetMode="External"/><Relationship Id="rId31" Type="http://schemas.openxmlformats.org/officeDocument/2006/relationships/hyperlink" Target="https://arxiv.org/pdf/2203.04634.pdf" TargetMode="External"/><Relationship Id="rId32" Type="http://schemas.openxmlformats.org/officeDocument/2006/relationships/hyperlink" Target="https://arxiv.org/pdf/2105.13335.pdf" TargetMode="External"/><Relationship Id="rId33" Type="http://schemas.openxmlformats.org/officeDocument/2006/relationships/hyperlink" Target="https://arxiv.org/pdf/2106.13662.pdf" TargetMode="External"/><Relationship Id="rId34" Type="http://schemas.openxmlformats.org/officeDocument/2006/relationships/hyperlink" Target="https://arxiv.org/pdf/2110.09608.pdf" TargetMode="External"/><Relationship Id="rId35" Type="http://schemas.openxmlformats.org/officeDocument/2006/relationships/hyperlink" Target="https://arxiv.org/pdf/2110.13316.pdf" TargetMode="External"/><Relationship Id="rId36" Type="http://schemas.openxmlformats.org/officeDocument/2006/relationships/hyperlink" Target="https://arxiv.org/pdf/2203.04982.pdf" TargetMode="External"/><Relationship Id="rId37" Type="http://schemas.openxmlformats.org/officeDocument/2006/relationships/hyperlink" Target="https://arxiv.org/pdf/2203.05010.pdf" TargetMode="External"/><Relationship Id="rId38" Type="http://schemas.openxmlformats.org/officeDocument/2006/relationships/hyperlink" Target="https://arxiv.org/pdf/2203.05086.pdf" TargetMode="External"/><Relationship Id="rId39" Type="http://schemas.openxmlformats.org/officeDocument/2006/relationships/hyperlink" Target="https://arxiv.org/pdf/2203.05461.pdf" TargetMode="External"/><Relationship Id="rId40" Type="http://schemas.openxmlformats.org/officeDocument/2006/relationships/hyperlink" Target="https://arxiv.org/pdf/2203.05539.pdf" TargetMode="External"/><Relationship Id="rId41" Type="http://schemas.openxmlformats.org/officeDocument/2006/relationships/vmlDrawing" Target="../drawings/vmlDrawing3.vml"/>
</Relationships>
</file>

<file path=xl/worksheets/_rels/sheet13.xml.rels><?xml version="1.0" encoding="UTF-8"?>
<Relationships xmlns="http://schemas.openxmlformats.org/package/2006/relationships"><Relationship Id="rId1" Type="http://schemas.openxmlformats.org/officeDocument/2006/relationships/hyperlink" Target="https://arxiv.org/pdf/2103.02097.pdf" TargetMode="External"/><Relationship Id="rId2" Type="http://schemas.openxmlformats.org/officeDocument/2006/relationships/hyperlink" Target="https://scholar.google.com/scholar?cluster=8126173345793227487&amp;hl=en&amp;as_sdt=0,5" TargetMode="External"/><Relationship Id="rId3" Type="http://schemas.openxmlformats.org/officeDocument/2006/relationships/hyperlink" Target="https://arxiv.org/pdf/2112.13266.pdf" TargetMode="External"/><Relationship Id="rId4" Type="http://schemas.openxmlformats.org/officeDocument/2006/relationships/hyperlink" Target="https://scholar.google.com/scholar?cluster=15599618287011051759&amp;hl=en&amp;as_sdt=0,5" TargetMode="External"/><Relationship Id="rId5" Type="http://schemas.openxmlformats.org/officeDocument/2006/relationships/hyperlink" Target="https://arxiv.org/pdf/2202.05105.pdf" TargetMode="External"/><Relationship Id="rId6" Type="http://schemas.openxmlformats.org/officeDocument/2006/relationships/hyperlink" Target="https://scholar.google.com/scholar?cluster=8821960976877740096&amp;hl=en&amp;as_sdt=0,5" TargetMode="External"/><Relationship Id="rId7" Type="http://schemas.openxmlformats.org/officeDocument/2006/relationships/hyperlink" Target="https://arxiv.org/pdf/2203.05584.pdf" TargetMode="External"/><Relationship Id="rId8" Type="http://schemas.openxmlformats.org/officeDocument/2006/relationships/hyperlink" Target="https://scholar.google.com/scholar?cluster=7095856063353736770&amp;hl=en&amp;as_sdt=0,5" TargetMode="External"/><Relationship Id="rId9" Type="http://schemas.openxmlformats.org/officeDocument/2006/relationships/hyperlink" Target="https://arxiv.org/pdf/2203.05850.pdf" TargetMode="External"/><Relationship Id="rId10" Type="http://schemas.openxmlformats.org/officeDocument/2006/relationships/hyperlink" Target="https://scholar.google.com/scholar?cluster=132553478863067598&amp;hl=en&amp;as_sdt=0,5" TargetMode="External"/><Relationship Id="rId11" Type="http://schemas.openxmlformats.org/officeDocument/2006/relationships/hyperlink" Target="https://arxiv.org/pdf/2203.05876.pdf" TargetMode="External"/><Relationship Id="rId12" Type="http://schemas.openxmlformats.org/officeDocument/2006/relationships/hyperlink" Target="https://scholar.google.com/scholar?cluster=1968827551986613870&amp;hl=en&amp;as_sdt=0,5" TargetMode="External"/><Relationship Id="rId13" Type="http://schemas.openxmlformats.org/officeDocument/2006/relationships/hyperlink" Target="https://arxiv.org/pdf/2203.05907.pdf" TargetMode="External"/><Relationship Id="rId14" Type="http://schemas.openxmlformats.org/officeDocument/2006/relationships/hyperlink" Target="https://scholar.google.com/scholar?cluster=12389775210847105578&amp;hl=en&amp;as_sdt=0,5" TargetMode="External"/><Relationship Id="rId15" Type="http://schemas.openxmlformats.org/officeDocument/2006/relationships/hyperlink" Target="https://arxiv.org/pdf/2203.05924.pdf" TargetMode="External"/><Relationship Id="rId16" Type="http://schemas.openxmlformats.org/officeDocument/2006/relationships/hyperlink" Target="https://scholar.google.com/scholar?cluster=12723223592709858846&amp;hl=en&amp;as_sdt=0,5" TargetMode="External"/><Relationship Id="rId17" Type="http://schemas.openxmlformats.org/officeDocument/2006/relationships/hyperlink" Target="https://arxiv.org/pdf/2203.06142.pdf" TargetMode="External"/><Relationship Id="rId18" Type="http://schemas.openxmlformats.org/officeDocument/2006/relationships/hyperlink" Target="https://scholar.google.com/scholar?cluster=11496119734490402029&amp;hl=en&amp;as_sdt=0,5" TargetMode="External"/><Relationship Id="rId19" Type="http://schemas.openxmlformats.org/officeDocument/2006/relationships/hyperlink" Target="https://arxiv.org/pdf/2108.05861.pdf" TargetMode="External"/><Relationship Id="rId20" Type="http://schemas.openxmlformats.org/officeDocument/2006/relationships/hyperlink" Target="https://scholar.google.com/scholar?cluster=8690956810356050090&amp;hl=en&amp;as_sdt=0,5" TargetMode="External"/><Relationship Id="rId21" Type="http://schemas.openxmlformats.org/officeDocument/2006/relationships/hyperlink" Target="https://arxiv.org/pdf/2110.00607.pdf" TargetMode="External"/><Relationship Id="rId22" Type="http://schemas.openxmlformats.org/officeDocument/2006/relationships/hyperlink" Target="https://scholar.google.com/scholar?cluster=16471127368850012025&amp;hl=en&amp;as_sdt=0,5" TargetMode="External"/><Relationship Id="rId23" Type="http://schemas.openxmlformats.org/officeDocument/2006/relationships/hyperlink" Target="https://arxiv.org/pdf/2112.05728.pdf" TargetMode="External"/><Relationship Id="rId24" Type="http://schemas.openxmlformats.org/officeDocument/2006/relationships/hyperlink" Target="https://scholar.google.com/scholar?cluster=9691552801237697884&amp;hl=en&amp;as_sdt=0,5" TargetMode="External"/><Relationship Id="rId25" Type="http://schemas.openxmlformats.org/officeDocument/2006/relationships/hyperlink" Target="https://arxiv.org/pdf/2112.10660.pdf" TargetMode="External"/><Relationship Id="rId26" Type="http://schemas.openxmlformats.org/officeDocument/2006/relationships/hyperlink" Target="https://scholar.google.com/scholar?cluster=9028600737679788058&amp;hl=en&amp;as_sdt=0,5" TargetMode="External"/><Relationship Id="rId27" Type="http://schemas.openxmlformats.org/officeDocument/2006/relationships/hyperlink" Target="https://arxiv.org/pdf/2203.05010.pdf" TargetMode="External"/><Relationship Id="rId28" Type="http://schemas.openxmlformats.org/officeDocument/2006/relationships/hyperlink" Target="https://scholar.google.com/scholar?cluster=12137896070700477661&amp;hl=en&amp;as_sdt=0,5" TargetMode="External"/><Relationship Id="rId29" Type="http://schemas.openxmlformats.org/officeDocument/2006/relationships/hyperlink" Target="https://arxiv.org/pdf/2203.05539.pdf" TargetMode="External"/><Relationship Id="rId30" Type="http://schemas.openxmlformats.org/officeDocument/2006/relationships/hyperlink" Target="https://scholar.google.com/scholar?cluster=10838622982742192681&amp;hl=en&amp;as_sdt=0,5" TargetMode="External"/><Relationship Id="rId31" Type="http://schemas.openxmlformats.org/officeDocument/2006/relationships/hyperlink" Target="https://arxiv.org/pdf/2203.06200.pdf" TargetMode="External"/><Relationship Id="rId32" Type="http://schemas.openxmlformats.org/officeDocument/2006/relationships/hyperlink" Target="https://arxiv.org/pdf/2203.06240.pdf" TargetMode="External"/><Relationship Id="rId33" Type="http://schemas.openxmlformats.org/officeDocument/2006/relationships/hyperlink" Target="https://arxiv.org/pdf/2203.06373.pdf" TargetMode="External"/><Relationship Id="rId34" Type="http://schemas.openxmlformats.org/officeDocument/2006/relationships/hyperlink" Target="https://arxiv.org/pdf/2203.06444.pdf" TargetMode="External"/><Relationship Id="rId35" Type="http://schemas.openxmlformats.org/officeDocument/2006/relationships/hyperlink" Target="https://arxiv.org/pdf/2203.06494.pdf" TargetMode="External"/><Relationship Id="rId36" Type="http://schemas.openxmlformats.org/officeDocument/2006/relationships/hyperlink" Target="https://arxiv.org/pdf/2203.06534.pdf" TargetMode="External"/><Relationship Id="rId37" Type="http://schemas.openxmlformats.org/officeDocument/2006/relationships/hyperlink" Target="https://arxiv.org/pdf/2203.06781.pdf" TargetMode="External"/><Relationship Id="rId38" Type="http://schemas.openxmlformats.org/officeDocument/2006/relationships/hyperlink" Target="https://arxiv.org/pdf/2203.06912.pdf" TargetMode="External"/><Relationship Id="rId39" Type="http://schemas.openxmlformats.org/officeDocument/2006/relationships/hyperlink" Target="https://arxiv.org/pdf/2203.07011.pdf" TargetMode="External"/><Relationship Id="rId40" Type="http://schemas.openxmlformats.org/officeDocument/2006/relationships/hyperlink" Target="https://arxiv.org/pdf/2203.07354.pdf" TargetMode="External"/><Relationship Id="rId41" Type="http://schemas.openxmlformats.org/officeDocument/2006/relationships/hyperlink" Target="https://arxiv.org/pdf/2203.07360.pdf" TargetMode="External"/><Relationship Id="rId42" Type="http://schemas.openxmlformats.org/officeDocument/2006/relationships/hyperlink" Target="https://arxiv.org/pdf/2112.03792.pdf" TargetMode="External"/><Relationship Id="rId43" Type="http://schemas.openxmlformats.org/officeDocument/2006/relationships/hyperlink" Target="https://arxiv.org/pdf/2201.00369.pd" TargetMode="External"/><Relationship Id="rId44" Type="http://schemas.openxmlformats.org/officeDocument/2006/relationships/hyperlink" Target="https://arxiv.org/pdf/2203.06444.pdf" TargetMode="External"/><Relationship Id="rId45" Type="http://schemas.openxmlformats.org/officeDocument/2006/relationships/hyperlink" Target="https://arxiv.org/pdf/2203.07905.pdf" TargetMode="External"/><Relationship Id="rId46" Type="http://schemas.openxmlformats.org/officeDocument/2006/relationships/hyperlink" Target="https://arxiv.org/pdf/2203.07914.pdf" TargetMode="External"/><Relationship Id="rId47" Type="http://schemas.openxmlformats.org/officeDocument/2006/relationships/hyperlink" Target="https://arxiv.org/pdf/2203.07943.pdf" TargetMode="External"/><Relationship Id="rId48" Type="http://schemas.openxmlformats.org/officeDocument/2006/relationships/hyperlink" Target="https://arxiv.org/pdf/2203.07972.pdf" TargetMode="External"/><Relationship Id="rId49" Type="http://schemas.openxmlformats.org/officeDocument/2006/relationships/hyperlink" Target="https://arxiv.org/pdf/2203.07984.pdf" TargetMode="External"/><Relationship Id="rId50" Type="http://schemas.openxmlformats.org/officeDocument/2006/relationships/hyperlink" Target="https://arxiv.org/pdf/2203.08139.pdf" TargetMode="External"/><Relationship Id="rId51" Type="http://schemas.openxmlformats.org/officeDocument/2006/relationships/hyperlink" Target="https://arxiv.org/pdf/2004.01662.pdf" TargetMode="External"/><Relationship Id="rId52" Type="http://schemas.openxmlformats.org/officeDocument/2006/relationships/hyperlink" Target="https://arxiv.org/pdf/2110.06188.pdf" TargetMode="External"/><Relationship Id="rId53" Type="http://schemas.openxmlformats.org/officeDocument/2006/relationships/hyperlink" Target="https://arxiv.org/pdf/2203.01773.pdf" TargetMode="External"/><Relationship Id="rId54" Type="http://schemas.openxmlformats.org/officeDocument/2006/relationships/hyperlink" Target="https://arxiv.org/pdf/2203.08139.pdf" TargetMode="External"/><Relationship Id="rId55" Type="http://schemas.openxmlformats.org/officeDocument/2006/relationships/hyperlink" Target="https://arxiv.org/pdf/2203.08218.pdf" TargetMode="External"/><Relationship Id="rId56" Type="http://schemas.openxmlformats.org/officeDocument/2006/relationships/hyperlink" Target="https://arxiv.org/pdf/2203.08228.pdf" TargetMode="External"/><Relationship Id="rId57" Type="http://schemas.openxmlformats.org/officeDocument/2006/relationships/hyperlink" Target="https://arxiv.org/pdf/2203.08434.pdf" TargetMode="External"/><Relationship Id="rId58" Type="http://schemas.openxmlformats.org/officeDocument/2006/relationships/hyperlink" Target="https://arxiv.org/pdf/2203.08521.pdf" TargetMode="External"/><Relationship Id="rId59" Type="http://schemas.openxmlformats.org/officeDocument/2006/relationships/hyperlink" Target="https://arxiv.org/pdf/2203.08545.pdf" TargetMode="External"/><Relationship Id="rId60" Type="http://schemas.openxmlformats.org/officeDocument/2006/relationships/hyperlink" Target="https://arxiv.org/pdf/2203.08723.pdf" TargetMode="External"/><Relationship Id="rId61" Type="http://schemas.openxmlformats.org/officeDocument/2006/relationships/hyperlink" Target="https://arxiv.org/pdf/2203.08738.pdf" TargetMode="External"/><Relationship Id="rId62" Type="http://schemas.openxmlformats.org/officeDocument/2006/relationships/hyperlink" Target="https://arxiv.org/pdf/2203.08740.pdf" TargetMode="External"/><Relationship Id="rId63" Type="http://schemas.openxmlformats.org/officeDocument/2006/relationships/hyperlink" Target="https://arxiv.org/pdf/2110.15463.pdf" TargetMode="External"/><Relationship Id="rId64" Type="http://schemas.openxmlformats.org/officeDocument/2006/relationships/hyperlink" Target="https://arxiv.org/pdf/2203.08967.pdf" TargetMode="External"/><Relationship Id="rId65" Type="http://schemas.openxmlformats.org/officeDocument/2006/relationships/hyperlink" Target="https://arxiv.org/pdf/2203.08998.pdf" TargetMode="External"/><Relationship Id="rId66" Type="http://schemas.openxmlformats.org/officeDocument/2006/relationships/hyperlink" Target="https://arxiv.org/pdf/2203.09054.pdf"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arxiv.org/pdf/2007.05579.pdf" TargetMode="External"/><Relationship Id="rId2" Type="http://schemas.openxmlformats.org/officeDocument/2006/relationships/hyperlink" Target="https://scholar.google.com/scholar?cluster=16661741399872732844&amp;hl=en&amp;as_sdt=0,5" TargetMode="External"/><Relationship Id="rId3" Type="http://schemas.openxmlformats.org/officeDocument/2006/relationships/hyperlink" Target="https://arxiv.org/pdf/2103.12976.pdf" TargetMode="External"/><Relationship Id="rId4" Type="http://schemas.openxmlformats.org/officeDocument/2006/relationships/hyperlink" Target="https://scholar.google.com/scholar?cluster=3004440411079806341&amp;hl=en&amp;as_sdt=0,5" TargetMode="External"/><Relationship Id="rId5" Type="http://schemas.openxmlformats.org/officeDocument/2006/relationships/hyperlink" Target="https://arxiv.org/pdf/2106.08344.pdf" TargetMode="External"/><Relationship Id="rId6" Type="http://schemas.openxmlformats.org/officeDocument/2006/relationships/hyperlink" Target="https://scholar.google.com/scholar?cluster=13502337365410128205&amp;hl=en&amp;as_sdt=0,5" TargetMode="External"/><Relationship Id="rId7" Type="http://schemas.openxmlformats.org/officeDocument/2006/relationships/hyperlink" Target="https://arxiv.org/pdf/2203.09691.pdf" TargetMode="External"/><Relationship Id="rId8" Type="http://schemas.openxmlformats.org/officeDocument/2006/relationships/hyperlink" Target="https://scholar.google.com/scholar?cluster=2525685033978497812&amp;hl=en&amp;as_sdt=0,5" TargetMode="External"/><Relationship Id="rId9" Type="http://schemas.openxmlformats.org/officeDocument/2006/relationships/hyperlink" Target="https://arxiv.org/pdf/2203.09917.pdf" TargetMode="External"/><Relationship Id="rId10" Type="http://schemas.openxmlformats.org/officeDocument/2006/relationships/hyperlink" Target="https://scholar.google.com/scholar?cluster=5213474757953755798&amp;hl=en&amp;as_sdt=0,5" TargetMode="External"/><Relationship Id="rId11" Type="http://schemas.openxmlformats.org/officeDocument/2006/relationships/hyperlink" Target="https://arxiv.org/pdf/2203.10074.pdf" TargetMode="External"/><Relationship Id="rId12" Type="http://schemas.openxmlformats.org/officeDocument/2006/relationships/hyperlink" Target="https://scholar.google.com/scholar?cluster=3578209705695174588&amp;hl=en&amp;as_sdt=0,5" TargetMode="External"/><Relationship Id="rId13" Type="http://schemas.openxmlformats.org/officeDocument/2006/relationships/hyperlink" Target="https://arxiv.org/pdf/2109.13082.pdf" TargetMode="External"/><Relationship Id="rId14" Type="http://schemas.openxmlformats.org/officeDocument/2006/relationships/hyperlink" Target="https://scholar.google.com/scholar?cluster=4147658954906350426&amp;hl=en&amp;as_sdt=0,5" TargetMode="External"/><Relationship Id="rId15" Type="http://schemas.openxmlformats.org/officeDocument/2006/relationships/hyperlink" Target="https://arxiv.org/pdf/2110.14154.pdf" TargetMode="External"/><Relationship Id="rId16" Type="http://schemas.openxmlformats.org/officeDocument/2006/relationships/hyperlink" Target="https://scholar.google.com/scholar?cluster=618779481601724415&amp;hl=en&amp;as_sdt=0,5" TargetMode="External"/><Relationship Id="rId17" Type="http://schemas.openxmlformats.org/officeDocument/2006/relationships/hyperlink" Target="https://arxiv.org/pdf/2203.06494.pdf" TargetMode="External"/><Relationship Id="rId18" Type="http://schemas.openxmlformats.org/officeDocument/2006/relationships/hyperlink" Target="https://scholar.google.com/scholar?cluster=10602474274881451590&amp;hl=en&amp;as_sdt=0,5" TargetMode="External"/><Relationship Id="rId19" Type="http://schemas.openxmlformats.org/officeDocument/2006/relationships/hyperlink" Target="https://arxiv.org/pdf/2203.09054.pdf" TargetMode="External"/><Relationship Id="rId20" Type="http://schemas.openxmlformats.org/officeDocument/2006/relationships/hyperlink" Target="https://scholar.google.com/scholar?cluster=6286602210735778249&amp;hl=en&amp;as_sdt=0,5" TargetMode="External"/><Relationship Id="rId21" Type="http://schemas.openxmlformats.org/officeDocument/2006/relationships/hyperlink" Target="https://arxiv.org/pdf/2203.10109.pdf" TargetMode="External"/><Relationship Id="rId22" Type="http://schemas.openxmlformats.org/officeDocument/2006/relationships/hyperlink" Target="https://arxiv.org/pdf/2203.10872.pdf" TargetMode="External"/><Relationship Id="rId23" Type="http://schemas.openxmlformats.org/officeDocument/2006/relationships/hyperlink" Target="https://arxiv.org/pdf/2203.10959.pdf" TargetMode="External"/><Relationship Id="rId24" Type="http://schemas.openxmlformats.org/officeDocument/2006/relationships/hyperlink" Target="https://arxiv.org/pdf/2203.10962.pdf" TargetMode="External"/><Relationship Id="rId25" Type="http://schemas.openxmlformats.org/officeDocument/2006/relationships/hyperlink" Target="https://arxiv.org/pdf/2203.11143.pdf" TargetMode="External"/><Relationship Id="rId26" Type="http://schemas.openxmlformats.org/officeDocument/2006/relationships/hyperlink" Target="https://arxiv.org/pdf/2111.15116.pdf" TargetMode="External"/><Relationship Id="rId27" Type="http://schemas.openxmlformats.org/officeDocument/2006/relationships/hyperlink" Target="https://arxiv.org/pdf/2201.02542.pdf" TargetMode="External"/><Relationship Id="rId28" Type="http://schemas.openxmlformats.org/officeDocument/2006/relationships/hyperlink" Target="https://arxiv.org/pdf/2203.11226.pdf" TargetMode="External"/><Relationship Id="rId29" Type="http://schemas.openxmlformats.org/officeDocument/2006/relationships/hyperlink" Target="https://arxiv.org/pdf/2203.11464.pdf" TargetMode="External"/><Relationship Id="rId30" Type="http://schemas.openxmlformats.org/officeDocument/2006/relationships/hyperlink" Target="https://arxiv.org/pdf/2203.11736.pdf" TargetMode="External"/><Relationship Id="rId31" Type="http://schemas.openxmlformats.org/officeDocument/2006/relationships/hyperlink" Target="https://arxiv.org/pdf/2112.06515.pdf" TargetMode="External"/><Relationship Id="rId32" Type="http://schemas.openxmlformats.org/officeDocument/2006/relationships/hyperlink" Target="https://arxiv.org/pdf/2112.07036.pdf" TargetMode="External"/><Relationship Id="rId33" Type="http://schemas.openxmlformats.org/officeDocument/2006/relationships/hyperlink" Target="https://arxiv.org/pdf/2203.11945.pdf" TargetMode="External"/><Relationship Id="rId34" Type="http://schemas.openxmlformats.org/officeDocument/2006/relationships/hyperlink" Target="https://arxiv.org/pdf/2203.12027.pdf" TargetMode="External"/><Relationship Id="rId35" Type="http://schemas.openxmlformats.org/officeDocument/2006/relationships/hyperlink" Target="https://arxiv.org/pdf/2203.12038.pdf" TargetMode="External"/><Relationship Id="rId36" Type="http://schemas.openxmlformats.org/officeDocument/2006/relationships/hyperlink" Target="https://arxiv.org/pdf/2203.12586.pdf" TargetMode="External"/><Relationship Id="rId37" Type="http://schemas.openxmlformats.org/officeDocument/2006/relationships/hyperlink" Target="https://arxiv.org/pdf/2109.14571.pdf" TargetMode="External"/><Relationship Id="rId38" Type="http://schemas.openxmlformats.org/officeDocument/2006/relationships/hyperlink" Target="https://arxiv.org/pdf/2112.07012.pdf" TargetMode="External"/><Relationship Id="rId39" Type="http://schemas.openxmlformats.org/officeDocument/2006/relationships/hyperlink" Target="https://arxiv.org/pdf/2203.13252.pdf"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arxiv.org/pdf/2105.06486.pdf" TargetMode="External"/><Relationship Id="rId2" Type="http://schemas.openxmlformats.org/officeDocument/2006/relationships/hyperlink" Target="https://scholar.google.com/scholar?cluster=6553456189667753769&amp;hl=en&amp;as_sdt=0,5" TargetMode="External"/><Relationship Id="rId3" Type="http://schemas.openxmlformats.org/officeDocument/2006/relationships/hyperlink" Target="https://arxiv.org/pdf/2106.02644.pdf" TargetMode="External"/><Relationship Id="rId4" Type="http://schemas.openxmlformats.org/officeDocument/2006/relationships/hyperlink" Target="https://scholar.google.com/scholar?cluster=8570238442923487313&amp;hl=en&amp;as_sdt=0,5" TargetMode="External"/><Relationship Id="rId5" Type="http://schemas.openxmlformats.org/officeDocument/2006/relationships/hyperlink" Target="https://arxiv.org/pdf/2106.09746.pdf" TargetMode="External"/><Relationship Id="rId6" Type="http://schemas.openxmlformats.org/officeDocument/2006/relationships/hyperlink" Target="https://scholar.google.com/scholar?cluster=3824365231864167275&amp;hl=en&amp;as_sdt=0,5" TargetMode="External"/><Relationship Id="rId7" Type="http://schemas.openxmlformats.org/officeDocument/2006/relationships/hyperlink" Target="https://arxiv.org/pdf/2107.04612.pdf" TargetMode="External"/><Relationship Id="rId8" Type="http://schemas.openxmlformats.org/officeDocument/2006/relationships/hyperlink" Target="https://scholar.google.com/scholar?cluster=12335587883819604981&amp;hl=en&amp;as_sdt=0,5" TargetMode="External"/><Relationship Id="rId9" Type="http://schemas.openxmlformats.org/officeDocument/2006/relationships/hyperlink" Target="https://arxiv.org/pdf/2109.01582.pdf" TargetMode="External"/><Relationship Id="rId10" Type="http://schemas.openxmlformats.org/officeDocument/2006/relationships/hyperlink" Target="https://scholar.google.com/scholar?cluster=16150187860621593322&amp;hl=en&amp;as_sdt=0,5" TargetMode="External"/><Relationship Id="rId11" Type="http://schemas.openxmlformats.org/officeDocument/2006/relationships/hyperlink" Target="https://arxiv.org/pdf/2111.04629.pdf" TargetMode="External"/><Relationship Id="rId12" Type="http://schemas.openxmlformats.org/officeDocument/2006/relationships/hyperlink" Target="https://scholar.google.com/scholar?cluster=14171786266583837381&amp;hl=en&amp;as_sdt=0,5" TargetMode="External"/><Relationship Id="rId13" Type="http://schemas.openxmlformats.org/officeDocument/2006/relationships/hyperlink" Target="https://arxiv.org/pdf/2203.13295.pdf" TargetMode="External"/><Relationship Id="rId14" Type="http://schemas.openxmlformats.org/officeDocument/2006/relationships/hyperlink" Target="https://scholar.google.com/scholar?cluster=3335527669434916429&amp;hl=en&amp;as_sdt=0,5" TargetMode="External"/><Relationship Id="rId15" Type="http://schemas.openxmlformats.org/officeDocument/2006/relationships/hyperlink" Target="https://arxiv.org/pdf/2203.13297.pdf" TargetMode="External"/><Relationship Id="rId16" Type="http://schemas.openxmlformats.org/officeDocument/2006/relationships/hyperlink" Target="https://scholar.google.com/scholar?cluster=15357269972791751992&amp;hl=en&amp;as_sdt=0,5" TargetMode="External"/><Relationship Id="rId17" Type="http://schemas.openxmlformats.org/officeDocument/2006/relationships/hyperlink" Target="https://arxiv.org/pdf/2203.13406.pdf" TargetMode="External"/><Relationship Id="rId18" Type="http://schemas.openxmlformats.org/officeDocument/2006/relationships/hyperlink" Target="https://arxiv.org/pdf/2203.13788.pdf" TargetMode="External"/><Relationship Id="rId19" Type="http://schemas.openxmlformats.org/officeDocument/2006/relationships/hyperlink" Target="https://arxiv.org/pdf/2105.13197.pdf" TargetMode="External"/><Relationship Id="rId20" Type="http://schemas.openxmlformats.org/officeDocument/2006/relationships/hyperlink" Target="https://arxiv.org/pdf/2106.06265.pdf" TargetMode="External"/><Relationship Id="rId21" Type="http://schemas.openxmlformats.org/officeDocument/2006/relationships/hyperlink" Target="https://arxiv.org/pdf/2111.01815.pdf" TargetMode="External"/><Relationship Id="rId22" Type="http://schemas.openxmlformats.org/officeDocument/2006/relationships/hyperlink" Target="https://arxiv.org/pdf/2201.00369.pdf" TargetMode="External"/><Relationship Id="rId23" Type="http://schemas.openxmlformats.org/officeDocument/2006/relationships/hyperlink" Target="https://arxiv.org/pdf/2201.08324.pdf" TargetMode="External"/><Relationship Id="rId24" Type="http://schemas.openxmlformats.org/officeDocument/2006/relationships/hyperlink" Target="https://arxiv.org/pdf/2203.13842.pdf" TargetMode="External"/><Relationship Id="rId25" Type="http://schemas.openxmlformats.org/officeDocument/2006/relationships/hyperlink" Target="https://arxiv.org/pdf/2203.13937.pdf" TargetMode="External"/><Relationship Id="rId26" Type="http://schemas.openxmlformats.org/officeDocument/2006/relationships/hyperlink" Target="https://arxiv.org/pdf/2203.14026.pdf" TargetMode="External"/><Relationship Id="rId27" Type="http://schemas.openxmlformats.org/officeDocument/2006/relationships/hyperlink" Target="https://arxiv.org/pdf/2203.14424.pdf" TargetMode="External"/><Relationship Id="rId28" Type="http://schemas.openxmlformats.org/officeDocument/2006/relationships/hyperlink" Target="https://arxiv.org/pdf/2203.14468.pdf" TargetMode="External"/><Relationship Id="rId29" Type="http://schemas.openxmlformats.org/officeDocument/2006/relationships/hyperlink" Target="https://arxiv.org/pdf/2203.14722.pdf" TargetMode="External"/><Relationship Id="rId30" Type="http://schemas.openxmlformats.org/officeDocument/2006/relationships/hyperlink" Target="https://arxiv.org/pdf/2203.14923.pdf" TargetMode="External"/><Relationship Id="rId31" Type="http://schemas.openxmlformats.org/officeDocument/2006/relationships/hyperlink" Target="https://arxiv.org/pdf/2111.13991.pdf" TargetMode="External"/><Relationship Id="rId32" Type="http://schemas.openxmlformats.org/officeDocument/2006/relationships/hyperlink" Target="https://arxiv.org/pdf/2112.06947.pdf" TargetMode="External"/><Relationship Id="rId33" Type="http://schemas.openxmlformats.org/officeDocument/2006/relationships/hyperlink" Target="https://arxiv.org/pdf/2201.02581.pdf" TargetMode="External"/><Relationship Id="rId34" Type="http://schemas.openxmlformats.org/officeDocument/2006/relationships/hyperlink" Target="https://arxiv.org/pdf/2201.08491.pdf" TargetMode="External"/><Relationship Id="rId35" Type="http://schemas.openxmlformats.org/officeDocument/2006/relationships/hyperlink" Target="https://arxiv.org/pdf/2202.10858.pdf" TargetMode="External"/><Relationship Id="rId36" Type="http://schemas.openxmlformats.org/officeDocument/2006/relationships/hyperlink" Target="https://arxiv.org/pdf/2203.08228.pdf" TargetMode="External"/><Relationship Id="rId37" Type="http://schemas.openxmlformats.org/officeDocument/2006/relationships/hyperlink" Target="https://arxiv.org/pdf/2203.15668.pdf" TargetMode="External"/><Relationship Id="rId38" Type="http://schemas.openxmlformats.org/officeDocument/2006/relationships/hyperlink" Target="https://arxiv.org/pdf/2112.07012.pdf" TargetMode="External"/><Relationship Id="rId39" Type="http://schemas.openxmlformats.org/officeDocument/2006/relationships/hyperlink" Target="https://arxiv.org/pdf/2112.10516.pdf" TargetMode="External"/><Relationship Id="rId40" Type="http://schemas.openxmlformats.org/officeDocument/2006/relationships/hyperlink" Target="https://arxiv.org/pdf/2201.06791.pdf" TargetMode="External"/><Relationship Id="rId41" Type="http://schemas.openxmlformats.org/officeDocument/2006/relationships/hyperlink" Target="https://arxiv.org/pdf/2203.15815.pdf" TargetMode="External"/><Relationship Id="rId42" Type="http://schemas.openxmlformats.org/officeDocument/2006/relationships/hyperlink" Target="https://arxiv.org/pdf/2203.15934.pdf" TargetMode="External"/><Relationship Id="rId43" Type="http://schemas.openxmlformats.org/officeDocument/2006/relationships/hyperlink" Target="https://arxiv.org/pdf/2203.15954.pdf" TargetMode="External"/><Relationship Id="rId44" Type="http://schemas.openxmlformats.org/officeDocument/2006/relationships/hyperlink" Target="https://arxiv.org/pdf/2203.16133.pdf" TargetMode="External"/><Relationship Id="rId45" Type="http://schemas.openxmlformats.org/officeDocument/2006/relationships/hyperlink" Target="https://arxiv.org/pdf/2203.16216.pdf" TargetMode="External"/><Relationship Id="rId46" Type="http://schemas.openxmlformats.org/officeDocument/2006/relationships/hyperlink" Target="https://arxiv.org/pdf/2203.16255.pdf" TargetMode="External"/><Relationship Id="rId47" Type="http://schemas.openxmlformats.org/officeDocument/2006/relationships/hyperlink" Target="https://arxiv.org/pdf/2203.01773.pdf" TargetMode="External"/><Relationship Id="rId48" Type="http://schemas.openxmlformats.org/officeDocument/2006/relationships/hyperlink" Target="https://arxiv.org/pdf/2203.06240.pdf" TargetMode="External"/><Relationship Id="rId49" Type="http://schemas.openxmlformats.org/officeDocument/2006/relationships/hyperlink" Target="https://arxiv.org/pdf/2203.08139.pdf" TargetMode="External"/><Relationship Id="rId50" Type="http://schemas.openxmlformats.org/officeDocument/2006/relationships/hyperlink" Target="https://arxiv.org/pdf/2203.17141.pdf" TargetMode="External"/><Relationship Id="rId51" Type="http://schemas.openxmlformats.org/officeDocument/2006/relationships/hyperlink" Target="https://arxiv.org/pdf/2203.17222.pdf" TargetMode="Externa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hyperlink" Target="https://arxiv.org/pdf/2112.10237.pdf" TargetMode="External"/><Relationship Id="rId3" Type="http://schemas.openxmlformats.org/officeDocument/2006/relationships/hyperlink" Target="https://scholar.google.com/scholar?cluster=13519864764876140660&amp;hl=en&amp;as_sdt=0,5" TargetMode="External"/><Relationship Id="rId4" Type="http://schemas.openxmlformats.org/officeDocument/2006/relationships/hyperlink" Target="https://arxiv.org/pdf/2201.02813.pdf" TargetMode="External"/><Relationship Id="rId5" Type="http://schemas.openxmlformats.org/officeDocument/2006/relationships/hyperlink" Target="https://scholar.google.com/scholar?cluster=12624843785008326495&amp;hl=en&amp;as_sdt=0,5" TargetMode="External"/><Relationship Id="rId6" Type="http://schemas.openxmlformats.org/officeDocument/2006/relationships/hyperlink" Target="https://arxiv.org/pdf/2203.14923.pdf" TargetMode="External"/><Relationship Id="rId7" Type="http://schemas.openxmlformats.org/officeDocument/2006/relationships/hyperlink" Target="https://scholar.google.com/scholar?cluster=18197548562021734500&amp;hl=en&amp;as_sdt=0,5" TargetMode="External"/><Relationship Id="rId8" Type="http://schemas.openxmlformats.org/officeDocument/2006/relationships/hyperlink" Target="https://arxiv.org/pdf/2204.00022.pdf" TargetMode="External"/><Relationship Id="rId9" Type="http://schemas.openxmlformats.org/officeDocument/2006/relationships/hyperlink" Target="https://scholar.google.com/scholar?cluster=6889491313972147588&amp;hl=en&amp;as_sdt=0,5" TargetMode="External"/><Relationship Id="rId10" Type="http://schemas.openxmlformats.org/officeDocument/2006/relationships/hyperlink" Target="https://arxiv.org/pdf/2204.00025.pdf" TargetMode="External"/><Relationship Id="rId11" Type="http://schemas.openxmlformats.org/officeDocument/2006/relationships/hyperlink" Target="https://scholar.google.com/scholar?cluster=14525597014463728178&amp;hl=en&amp;as_sdt=0,5" TargetMode="External"/><Relationship Id="rId12" Type="http://schemas.openxmlformats.org/officeDocument/2006/relationships/hyperlink" Target="https://arxiv.org/pdf/2204.00026.pdf" TargetMode="External"/><Relationship Id="rId13" Type="http://schemas.openxmlformats.org/officeDocument/2006/relationships/hyperlink" Target="https://scholar.google.com/scholar?cluster=2105812290494857679&amp;hl=en&amp;as_sdt=0,5" TargetMode="External"/><Relationship Id="rId14" Type="http://schemas.openxmlformats.org/officeDocument/2006/relationships/hyperlink" Target="https://arxiv.org/pdf/2204.00337.pdf" TargetMode="External"/><Relationship Id="rId15" Type="http://schemas.openxmlformats.org/officeDocument/2006/relationships/hyperlink" Target="https://scholar.google.com/scholar?cluster=16903642110303134570&amp;hl=en&amp;as_sdt=0,5" TargetMode="External"/><Relationship Id="rId16" Type="http://schemas.openxmlformats.org/officeDocument/2006/relationships/hyperlink" Target="https://arxiv.org/pdf/2204.00370.pdf" TargetMode="External"/><Relationship Id="rId17" Type="http://schemas.openxmlformats.org/officeDocument/2006/relationships/hyperlink" Target="https://scholar.google.com/scholar?cluster=16540412057060123503&amp;hl=en&amp;as_sdt=0,5" TargetMode="External"/><Relationship Id="rId18" Type="http://schemas.openxmlformats.org/officeDocument/2006/relationships/hyperlink" Target="https://arxiv.org/pdf/2204.00544.pdf" TargetMode="External"/><Relationship Id="rId19" Type="http://schemas.openxmlformats.org/officeDocument/2006/relationships/hyperlink" Target="https://scholar.google.com/scholar?cluster=9046222917418710665&amp;hl=en&amp;as_sdt=0,5" TargetMode="External"/><Relationship Id="rId20" Type="http://schemas.openxmlformats.org/officeDocument/2006/relationships/hyperlink" Target="https://arxiv.org/pdf/2105.13085.pdf" TargetMode="External"/><Relationship Id="rId21" Type="http://schemas.openxmlformats.org/officeDocument/2006/relationships/hyperlink" Target="https://scholar.google.com/scholar?cluster=3338763245598528477&amp;hl=en&amp;as_sdt=0,5" TargetMode="External"/><Relationship Id="rId22" Type="http://schemas.openxmlformats.org/officeDocument/2006/relationships/hyperlink" Target="https://arxiv.org/pdf/2110.03308.pdf" TargetMode="External"/><Relationship Id="rId23" Type="http://schemas.openxmlformats.org/officeDocument/2006/relationships/hyperlink" Target="https://scholar.google.com/scholar?cluster=7617748289349217071&amp;hl=en&amp;as_sdt=0,5" TargetMode="External"/><Relationship Id="rId24" Type="http://schemas.openxmlformats.org/officeDocument/2006/relationships/hyperlink" Target="https://arxiv.org/pdf/2112.06861.pdf" TargetMode="External"/><Relationship Id="rId25" Type="http://schemas.openxmlformats.org/officeDocument/2006/relationships/hyperlink" Target="https://scholar.google.com/scholar?cluster=12722884072891189293&amp;hl=en&amp;as_sdt=0,5" TargetMode="External"/><Relationship Id="rId26" Type="http://schemas.openxmlformats.org/officeDocument/2006/relationships/hyperlink" Target="https://arxiv.org/pdf/2202.10661.pdf" TargetMode="External"/><Relationship Id="rId27" Type="http://schemas.openxmlformats.org/officeDocument/2006/relationships/hyperlink" Target="https://arxiv.org/pdf/2203.13788.pdf" TargetMode="External"/><Relationship Id="rId28" Type="http://schemas.openxmlformats.org/officeDocument/2006/relationships/hyperlink" Target="https://arxiv.org/pdf/2204.00662.pdf" TargetMode="External"/><Relationship Id="rId29" Type="http://schemas.openxmlformats.org/officeDocument/2006/relationships/hyperlink" Target="https://arxiv.org/pdf/2204.00799.pdf" TargetMode="External"/><Relationship Id="rId30" Type="http://schemas.openxmlformats.org/officeDocument/2006/relationships/hyperlink" Target="https://arxiv.org/pdf/2204.00814.pdf" TargetMode="External"/><Relationship Id="rId31" Type="http://schemas.openxmlformats.org/officeDocument/2006/relationships/hyperlink" Target="https://arxiv.org/pdf/2204.00968.pdf" TargetMode="External"/><Relationship Id="rId32" Type="http://schemas.openxmlformats.org/officeDocument/2006/relationships/hyperlink" Target="https://arxiv.org/pdf/2204.01183.pdf" TargetMode="External"/><Relationship Id="rId33" Type="http://schemas.openxmlformats.org/officeDocument/2006/relationships/hyperlink" Target="https://arxiv.org/pdf/2204.01523.pdf" TargetMode="External"/><Relationship Id="rId34" Type="http://schemas.openxmlformats.org/officeDocument/2006/relationships/hyperlink" Target="https://arxiv.org/pdf/2204.01578.pdf" TargetMode="External"/><Relationship Id="rId35" Type="http://schemas.openxmlformats.org/officeDocument/2006/relationships/hyperlink" Target="https://arxiv.org/pdf/2112.01409.pdf" TargetMode="External"/><Relationship Id="rId36" Type="http://schemas.openxmlformats.org/officeDocument/2006/relationships/hyperlink" Target="https://arxiv.org/pdf/2203.11551.pdf" TargetMode="External"/><Relationship Id="rId37" Type="http://schemas.openxmlformats.org/officeDocument/2006/relationships/hyperlink" Target="https://arxiv.org/pdf/2204.01746.pdf" TargetMode="External"/><Relationship Id="rId38" Type="http://schemas.openxmlformats.org/officeDocument/2006/relationships/hyperlink" Target="https://arxiv.org/pdf/2204.01901.pdf" TargetMode="External"/><Relationship Id="rId39" Type="http://schemas.openxmlformats.org/officeDocument/2006/relationships/hyperlink" Target="https://arxiv.org/pdf/2204.01972.pdf" TargetMode="External"/><Relationship Id="rId40" Type="http://schemas.openxmlformats.org/officeDocument/2006/relationships/hyperlink" Target="https://arxiv.org/pdf/2204.02061.pdf" TargetMode="External"/><Relationship Id="rId41" Type="http://schemas.openxmlformats.org/officeDocument/2006/relationships/hyperlink" Target="https://arxiv.org/pdf/2204.02377.pdf" TargetMode="External"/><Relationship Id="rId42" Type="http://schemas.openxmlformats.org/officeDocument/2006/relationships/hyperlink" Target="https://arxiv.org/pdf/2105.05208.pdf" TargetMode="External"/><Relationship Id="rId43" Type="http://schemas.openxmlformats.org/officeDocument/2006/relationships/hyperlink" Target="https://arxiv.org/pdf/2111.14664.pdf" TargetMode="External"/><Relationship Id="rId44" Type="http://schemas.openxmlformats.org/officeDocument/2006/relationships/hyperlink" Target="https://arxiv.org/pdf/2112.05054.pdf" TargetMode="External"/><Relationship Id="rId45" Type="http://schemas.openxmlformats.org/officeDocument/2006/relationships/hyperlink" Target="https://arxiv.org/pdf/2201.03632.pdf" TargetMode="External"/><Relationship Id="rId46" Type="http://schemas.openxmlformats.org/officeDocument/2006/relationships/hyperlink" Target="https://arxiv.org/pdf/2204.00814.pdf" TargetMode="External"/><Relationship Id="rId47" Type="http://schemas.openxmlformats.org/officeDocument/2006/relationships/hyperlink" Target="https://arxiv.org/pdf/2204.02619.pdf" TargetMode="External"/><Relationship Id="rId48" Type="http://schemas.openxmlformats.org/officeDocument/2006/relationships/hyperlink" Target="https://arxiv.org/pdf/2204.02721.pdf" TargetMode="External"/><Relationship Id="rId49" Type="http://schemas.openxmlformats.org/officeDocument/2006/relationships/hyperlink" Target="https://arxiv.org/pdf/2204.02896.pdf" TargetMode="External"/><Relationship Id="rId50" Type="http://schemas.openxmlformats.org/officeDocument/2006/relationships/hyperlink" Target="https://arxiv.org/pdf/2204.02950.pdf" TargetMode="External"/><Relationship Id="rId51" Type="http://schemas.openxmlformats.org/officeDocument/2006/relationships/hyperlink" Target="https://arxiv.org/pdf/2109.00330.pdf" TargetMode="External"/><Relationship Id="rId52" Type="http://schemas.openxmlformats.org/officeDocument/2006/relationships/hyperlink" Target="https://arxiv.org/pdf/2203.16558.pdf" TargetMode="External"/><Relationship Id="rId53" Type="http://schemas.openxmlformats.org/officeDocument/2006/relationships/hyperlink" Target="https://arxiv.org/pdf/2204.03037.pdf" TargetMode="External"/><Relationship Id="rId54" Type="http://schemas.openxmlformats.org/officeDocument/2006/relationships/hyperlink" Target="https://arxiv.org/pdf/2204.03085.pdf" TargetMode="External"/><Relationship Id="rId55" Type="http://schemas.openxmlformats.org/officeDocument/2006/relationships/hyperlink" Target="https://arxiv.org/pdf/2204.03091.pdf" TargetMode="External"/><Relationship Id="rId56" Type="http://schemas.openxmlformats.org/officeDocument/2006/relationships/hyperlink" Target="https://arxiv.org/pdf/2204.03423.pdf" TargetMode="External"/><Relationship Id="rId57" Type="http://schemas.openxmlformats.org/officeDocument/2006/relationships/hyperlink" Target="https://arxiv.org/pdf/2204.03482.pdf" TargetMode="External"/><Relationship Id="rId58" Type="http://schemas.openxmlformats.org/officeDocument/2006/relationships/hyperlink" Target="https://arxiv.org/pdf/2204.03614.pdf" TargetMode="External"/><Relationship Id="rId59" Type="http://schemas.openxmlformats.org/officeDocument/2006/relationships/vmlDrawing" Target="../drawings/vmlDrawing4.vml"/>
</Relationships>
</file>

<file path=xl/worksheets/_rels/sheet17.xml.rels><?xml version="1.0" encoding="UTF-8"?>
<Relationships xmlns="http://schemas.openxmlformats.org/package/2006/relationships"><Relationship Id="rId1" Type="http://schemas.openxmlformats.org/officeDocument/2006/relationships/hyperlink" Target="https://arxiv.org/pdf/2203.11551.pdf" TargetMode="External"/><Relationship Id="rId2" Type="http://schemas.openxmlformats.org/officeDocument/2006/relationships/hyperlink" Target="https://scholar.google.com/scholar?cluster=11092581005818687967&amp;hl=en&amp;as_sdt=0,5" TargetMode="External"/><Relationship Id="rId3" Type="http://schemas.openxmlformats.org/officeDocument/2006/relationships/hyperlink" Target="https://arxiv.org/pdf/2204.03661.pdf" TargetMode="External"/><Relationship Id="rId4" Type="http://schemas.openxmlformats.org/officeDocument/2006/relationships/hyperlink" Target="https://scholar.google.com/scholar?cluster=2391135288215047258&amp;hl=en&amp;as_sdt=0,5" TargetMode="External"/><Relationship Id="rId5" Type="http://schemas.openxmlformats.org/officeDocument/2006/relationships/hyperlink" Target="https://arxiv.org/pdf/2204.03745.pdf" TargetMode="External"/><Relationship Id="rId6" Type="http://schemas.openxmlformats.org/officeDocument/2006/relationships/hyperlink" Target="https://scholar.google.com/scholar?cluster=16083755060758336688&amp;hl=en&amp;as_sdt=0,5" TargetMode="External"/><Relationship Id="rId7" Type="http://schemas.openxmlformats.org/officeDocument/2006/relationships/hyperlink" Target="https://arxiv.org/pdf/2204.03993.pdf" TargetMode="External"/><Relationship Id="rId8" Type="http://schemas.openxmlformats.org/officeDocument/2006/relationships/hyperlink" Target="https://scholar.google.com/scholar?cluster=2322327863556064017&amp;hl=en&amp;as_sdt=0,5" TargetMode="External"/><Relationship Id="rId9" Type="http://schemas.openxmlformats.org/officeDocument/2006/relationships/hyperlink" Target="https://arxiv.org/pdf/2204.04131.pdf" TargetMode="External"/><Relationship Id="rId10" Type="http://schemas.openxmlformats.org/officeDocument/2006/relationships/hyperlink" Target="https://scholar.google.com/scholar?cluster=4260997369473820695&amp;hl=en&amp;as_sdt=0,5" TargetMode="External"/><Relationship Id="rId11" Type="http://schemas.openxmlformats.org/officeDocument/2006/relationships/hyperlink" Target="https://arxiv.org/pdf/2110.03188.pdf" TargetMode="External"/><Relationship Id="rId12" Type="http://schemas.openxmlformats.org/officeDocument/2006/relationships/hyperlink" Target="https://scholar.google.com/scholar?cluster=10782830678901488375&amp;hl=en&amp;as_sdt=0,5" TargetMode="External"/><Relationship Id="rId13" Type="http://schemas.openxmlformats.org/officeDocument/2006/relationships/hyperlink" Target="https://arxiv.org/pdf/2111.02935.pdf" TargetMode="External"/><Relationship Id="rId14" Type="http://schemas.openxmlformats.org/officeDocument/2006/relationships/hyperlink" Target="https://scholar.google.com/scholar?cluster=8843717114203014404&amp;hl=en&amp;as_sdt=0,5" TargetMode="External"/><Relationship Id="rId15" Type="http://schemas.openxmlformats.org/officeDocument/2006/relationships/hyperlink" Target="https://arxiv.org/pdf/2201.02637.pdf" TargetMode="External"/><Relationship Id="rId16" Type="http://schemas.openxmlformats.org/officeDocument/2006/relationships/hyperlink" Target="https://scholar.google.com/scholar?cluster=13190637949882509062&amp;hl=en&amp;as_sdt=0,5" TargetMode="External"/><Relationship Id="rId17" Type="http://schemas.openxmlformats.org/officeDocument/2006/relationships/hyperlink" Target="https://arxiv.org/pdf/2203.16558.pdf" TargetMode="External"/><Relationship Id="rId18" Type="http://schemas.openxmlformats.org/officeDocument/2006/relationships/hyperlink" Target="https://arxiv.org/pdf/2204.02721.pdf" TargetMode="External"/><Relationship Id="rId19" Type="http://schemas.openxmlformats.org/officeDocument/2006/relationships/hyperlink" Target="https://arxiv.org/pdf/2204.04228.pdf" TargetMode="External"/><Relationship Id="rId20" Type="http://schemas.openxmlformats.org/officeDocument/2006/relationships/hyperlink" Target="https://arxiv.org/pdf/2204.04427.pdf" TargetMode="External"/><Relationship Id="rId21" Type="http://schemas.openxmlformats.org/officeDocument/2006/relationships/hyperlink" Target="https://arxiv.org/pdf/2204.04523.pdf" TargetMode="External"/><Relationship Id="rId22" Type="http://schemas.openxmlformats.org/officeDocument/2006/relationships/hyperlink" Target="https://arxiv.org/pdf/2204.05013.pdf" TargetMode="External"/><Relationship Id="rId23" Type="http://schemas.openxmlformats.org/officeDocument/2006/relationships/hyperlink" Target="https://arxiv.org/pdf/2203.09054.pdf" TargetMode="External"/><Relationship Id="rId24" Type="http://schemas.openxmlformats.org/officeDocument/2006/relationships/hyperlink" Target="https://arxiv.org/pdf/2204.05434.pdf" TargetMode="External"/><Relationship Id="rId25" Type="http://schemas.openxmlformats.org/officeDocument/2006/relationships/hyperlink" Target="https://arxiv.org/pdf/2204.05648.pdf" TargetMode="External"/><Relationship Id="rId26" Type="http://schemas.openxmlformats.org/officeDocument/2006/relationships/hyperlink" Target="https://arxiv.org/pdf/2204.05741.pdf" TargetMode="External"/><Relationship Id="rId27" Type="http://schemas.openxmlformats.org/officeDocument/2006/relationships/hyperlink" Target="https://arxiv.org/pdf/2204.06002.pdf" TargetMode="External"/><Relationship Id="rId28" Type="http://schemas.openxmlformats.org/officeDocument/2006/relationships/hyperlink" Target="https://arxiv.org/pdf/2204.06007.pdf" TargetMode="External"/><Relationship Id="rId29" Type="http://schemas.openxmlformats.org/officeDocument/2006/relationships/hyperlink" Target="https://arxiv.org/pdf/2204.06383.pdf" TargetMode="External"/><Relationship Id="rId30" Type="http://schemas.openxmlformats.org/officeDocument/2006/relationships/hyperlink" Target="https://arxiv.org/pdf/2108.12368.pdf" TargetMode="External"/><Relationship Id="rId31" Type="http://schemas.openxmlformats.org/officeDocument/2006/relationships/hyperlink" Target="https://arxiv.org/pdf/2204.03423.pdf" TargetMode="External"/><Relationship Id="rId32" Type="http://schemas.openxmlformats.org/officeDocument/2006/relationships/hyperlink" Target="https://arxiv.org/pdf/2204.07027.pdf" TargetMode="External"/><Relationship Id="rId33" Type="http://schemas.openxmlformats.org/officeDocument/2006/relationships/hyperlink" Target="https://arxiv.org/pdf/2204.07152.pdf"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arxiv.org/pdf/2203.09691.pdf" TargetMode="External"/><Relationship Id="rId2" Type="http://schemas.openxmlformats.org/officeDocument/2006/relationships/hyperlink" Target="https://scholar.google.com/scholar?cluster=11341454941036364469&amp;hl=en&amp;as_sdt=0,5" TargetMode="External"/><Relationship Id="rId3" Type="http://schemas.openxmlformats.org/officeDocument/2006/relationships/hyperlink" Target="https://arxiv.org/pdf/1909.05804.pdf" TargetMode="External"/><Relationship Id="rId4" Type="http://schemas.openxmlformats.org/officeDocument/2006/relationships/hyperlink" Target="https://scholar.google.com/scholar?cluster=4160833103326020469&amp;hl=en&amp;as_sdt=0,5" TargetMode="External"/><Relationship Id="rId5" Type="http://schemas.openxmlformats.org/officeDocument/2006/relationships/hyperlink" Target="https://arxiv.org/pdf/2109.11376.pdf" TargetMode="External"/><Relationship Id="rId6" Type="http://schemas.openxmlformats.org/officeDocument/2006/relationships/hyperlink" Target="https://scholar.google.com/scholar?cluster=16620185186276603736&amp;hl=en&amp;as_sdt=0,5" TargetMode="External"/><Relationship Id="rId7" Type="http://schemas.openxmlformats.org/officeDocument/2006/relationships/hyperlink" Target="https://arxiv.org/pdf/2110.09608.pdf" TargetMode="External"/><Relationship Id="rId8" Type="http://schemas.openxmlformats.org/officeDocument/2006/relationships/hyperlink" Target="https://scholar.google.com/scholar?cluster=12803910719476072754&amp;hl=en&amp;as_sdt=0,5" TargetMode="External"/><Relationship Id="rId9" Type="http://schemas.openxmlformats.org/officeDocument/2006/relationships/hyperlink" Target="https://arxiv.org/pdf/2108.10144.pdf" TargetMode="External"/><Relationship Id="rId10" Type="http://schemas.openxmlformats.org/officeDocument/2006/relationships/hyperlink" Target="https://arxiv.org/pdf/2112.08174.pdf" TargetMode="External"/><Relationship Id="rId11" Type="http://schemas.openxmlformats.org/officeDocument/2006/relationships/hyperlink" Target="https://arxiv.org/pdf/2204.08555.pdf" TargetMode="External"/><Relationship Id="rId12" Type="http://schemas.openxmlformats.org/officeDocument/2006/relationships/hyperlink" Target="https://arxiv.org/pdf/2204.08732.pdf" TargetMode="External"/><Relationship Id="rId13" Type="http://schemas.openxmlformats.org/officeDocument/2006/relationships/hyperlink" Target="https://arxiv.org/pdf/1812.04051.pdf" TargetMode="External"/><Relationship Id="rId14" Type="http://schemas.openxmlformats.org/officeDocument/2006/relationships/hyperlink" Target="https://arxiv.org/pdf/2006.02210.pdf" TargetMode="External"/><Relationship Id="rId15" Type="http://schemas.openxmlformats.org/officeDocument/2006/relationships/hyperlink" Target="https://arxiv.org/pdf/2101.07970.pdf" TargetMode="External"/><Relationship Id="rId16" Type="http://schemas.openxmlformats.org/officeDocument/2006/relationships/hyperlink" Target="https://arxiv.org/pdf/2111.00818.pdf" TargetMode="External"/><Relationship Id="rId17" Type="http://schemas.openxmlformats.org/officeDocument/2006/relationships/hyperlink" Target="https://arxiv.org/pdf/2111.01945.pdf" TargetMode="External"/><Relationship Id="rId18" Type="http://schemas.openxmlformats.org/officeDocument/2006/relationships/hyperlink" Target="https://arxiv.org/pdf/1709.07503.pdf" TargetMode="External"/><Relationship Id="rId19" Type="http://schemas.openxmlformats.org/officeDocument/2006/relationships/hyperlink" Target="https://arxiv.org/pdf/2010.09765.pdf" TargetMode="External"/><Relationship Id="rId20" Type="http://schemas.openxmlformats.org/officeDocument/2006/relationships/hyperlink" Target="https://arxiv.org/pdf/2109.10841.pdf" TargetMode="External"/><Relationship Id="rId21" Type="http://schemas.openxmlformats.org/officeDocument/2006/relationships/hyperlink" Target="https://arxiv.org/pdf/2204.09749.pdf" TargetMode="External"/><Relationship Id="rId22" Type="http://schemas.openxmlformats.org/officeDocument/2006/relationships/hyperlink" Target="https://arxiv.org/pdf/2204.09808.pdf"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s://arxiv.org/pdf/2204.09808.pdf" TargetMode="External"/><Relationship Id="rId2" Type="http://schemas.openxmlformats.org/officeDocument/2006/relationships/hyperlink" Target="https://arxiv.org/pdf/2110.13542.pdf" TargetMode="External"/><Relationship Id="rId3" Type="http://schemas.openxmlformats.org/officeDocument/2006/relationships/hyperlink" Target="https://arxiv.org/pdf/2203.08723.pdf" TargetMode="External"/><Relationship Id="rId4" Type="http://schemas.openxmlformats.org/officeDocument/2006/relationships/hyperlink" Target="https://arxiv.org/pdf/2204.03037.pd" TargetMode="External"/><Relationship Id="rId5" Type="http://schemas.openxmlformats.org/officeDocument/2006/relationships/hyperlink" Target="https://arxiv.org/pdf/2204.05648.pdf" TargetMode="External"/><Relationship Id="rId6" Type="http://schemas.openxmlformats.org/officeDocument/2006/relationships/hyperlink" Target="https://arxiv.org/pdf/2204.11730.pdf" TargetMode="External"/><Relationship Id="rId7" Type="http://schemas.openxmlformats.org/officeDocument/2006/relationships/hyperlink" Target="https://arxiv.org/pdf/2112.14650.pdf" TargetMode="External"/><Relationship Id="rId8" Type="http://schemas.openxmlformats.org/officeDocument/2006/relationships/hyperlink" Target="https://arxiv.org/pdf/2103.01850.pdf" TargetMode="External"/><Relationship Id="rId9" Type="http://schemas.openxmlformats.org/officeDocument/2006/relationships/hyperlink" Target="https://arxiv.org/pdf/2204.11877.pdf" TargetMode="External"/><Relationship Id="rId10" Type="http://schemas.openxmlformats.org/officeDocument/2006/relationships/hyperlink" Target="https://arxiv.org/pdf/2204.12058.pdf" TargetMode="External"/><Relationship Id="rId11" Type="http://schemas.openxmlformats.org/officeDocument/2006/relationships/hyperlink" Target="https://arxiv.org/pdf/1910.01718.pdf" TargetMode="External"/><Relationship Id="rId12" Type="http://schemas.openxmlformats.org/officeDocument/2006/relationships/hyperlink" Target="https://arxiv.org/pdf/2012.03856.pdf" TargetMode="External"/><Relationship Id="rId13" Type="http://schemas.openxmlformats.org/officeDocument/2006/relationships/hyperlink" Target="https://arxiv.org/pdf/2109.08154.pdf" TargetMode="External"/><Relationship Id="rId14" Type="http://schemas.openxmlformats.org/officeDocument/2006/relationships/hyperlink" Target="https://arxiv.org/pdf/2112.01409.pdf" TargetMode="External"/><Relationship Id="rId15" Type="http://schemas.openxmlformats.org/officeDocument/2006/relationships/hyperlink" Target="https://arxiv.org/pdf/2112.06947.pdf" TargetMode="External"/><Relationship Id="rId16" Type="http://schemas.openxmlformats.org/officeDocument/2006/relationships/hyperlink" Target="https://arxiv.org/pdf/2112.09586.pdf" TargetMode="External"/><Relationship Id="rId17" Type="http://schemas.openxmlformats.org/officeDocument/2006/relationships/hyperlink" Target="https://arxiv.org/pdf/2204.12504.pdf" TargetMode="External"/><Relationship Id="rId18" Type="http://schemas.openxmlformats.org/officeDocument/2006/relationships/hyperlink" Target="https://arxiv.org/pdf/2204.12506.pdf" TargetMode="External"/><Relationship Id="rId19" Type="http://schemas.openxmlformats.org/officeDocument/2006/relationships/hyperlink" Target="https://arxiv.org/pdf/2204.12510.pdf" TargetMode="External"/><Relationship Id="rId20" Type="http://schemas.openxmlformats.org/officeDocument/2006/relationships/hyperlink" Target="https://arxiv.org/pdf/2204.12567.pdf" TargetMode="External"/><Relationship Id="rId21" Type="http://schemas.openxmlformats.org/officeDocument/2006/relationships/hyperlink" Target="https://arxiv.org/pdf/2204.12869.pdf" TargetMode="External"/><Relationship Id="rId22" Type="http://schemas.openxmlformats.org/officeDocument/2006/relationships/hyperlink" Target="https://arxiv.org/pdf/2204.12977.pdf" TargetMode="External"/><Relationship Id="rId23" Type="http://schemas.openxmlformats.org/officeDocument/2006/relationships/hyperlink" Target="https://arxiv.org/pdf/2204.12978.pdf" TargetMode="External"/><Relationship Id="rId24" Type="http://schemas.openxmlformats.org/officeDocument/2006/relationships/hyperlink" Target="https://arxiv.org/pdf/2102.07692.pdf" TargetMode="External"/><Relationship Id="rId25" Type="http://schemas.openxmlformats.org/officeDocument/2006/relationships/hyperlink" Target="https://arxiv.org/pdf/2203.04981.pdf" TargetMode="External"/><Relationship Id="rId26" Type="http://schemas.openxmlformats.org/officeDocument/2006/relationships/hyperlink" Target="https://arxiv.org/pdf/2204.07869.pdf" TargetMode="External"/><Relationship Id="rId27" Type="http://schemas.openxmlformats.org/officeDocument/2006/relationships/hyperlink" Target="https://arxiv.org/pdf/2204.12977.pdf" TargetMode="External"/><Relationship Id="rId28" Type="http://schemas.openxmlformats.org/officeDocument/2006/relationships/hyperlink" Target="https://arxiv.org/pdf/2204.12978.pdf" TargetMode="External"/><Relationship Id="rId29" Type="http://schemas.openxmlformats.org/officeDocument/2006/relationships/hyperlink" Target="https://arxiv.org/pdf/2204.13113.pdf" TargetMode="External"/><Relationship Id="rId30" Type="http://schemas.openxmlformats.org/officeDocument/2006/relationships/hyperlink" Target="https://arxiv.org/pdf/2204.13267.pdf"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s://arxiv.org/pdf/2010.06355.pdf" TargetMode="External"/><Relationship Id="rId2" Type="http://schemas.openxmlformats.org/officeDocument/2006/relationships/hyperlink" Target="https://arxiv.org/pdf/2112.14124.pdf" TargetMode="External"/><Relationship Id="rId3" Type="http://schemas.openxmlformats.org/officeDocument/2006/relationships/hyperlink" Target="https://arxiv.org/pdf/2202.08924.pdf" TargetMode="External"/><Relationship Id="rId4" Type="http://schemas.openxmlformats.org/officeDocument/2006/relationships/hyperlink" Target="https://arxiv.org/pdf/2107.01863.pdf" TargetMode="External"/><Relationship Id="rId5" Type="http://schemas.openxmlformats.org/officeDocument/2006/relationships/hyperlink" Target="https://arxiv.org/pdf/2109.14612.pdf" TargetMode="External"/><Relationship Id="rId6" Type="http://schemas.openxmlformats.org/officeDocument/2006/relationships/hyperlink" Target="https://arxiv.org/pdf/2111.01150.pdf" TargetMode="External"/><Relationship Id="rId7" Type="http://schemas.openxmlformats.org/officeDocument/2006/relationships/hyperlink" Target="https://arxiv.org/pdf/2201.03771.pdf" TargetMode="External"/><Relationship Id="rId8" Type="http://schemas.openxmlformats.org/officeDocument/2006/relationships/hyperlink" Target="https://arxiv.org/pdf/2204.04374.pdf" TargetMode="External"/><Relationship Id="rId9" Type="http://schemas.openxmlformats.org/officeDocument/2006/relationships/hyperlink" Target="https://arxiv.org/pdf/2205.00408.pdf" TargetMode="External"/><Relationship Id="rId10" Type="http://schemas.openxmlformats.org/officeDocument/2006/relationships/hyperlink" Target="https://arxiv.org/pdf/2205.01007.pdf" TargetMode="External"/><Relationship Id="rId11" Type="http://schemas.openxmlformats.org/officeDocument/2006/relationships/hyperlink" Target="https://arxiv.org/pdf/2103.03225.pdf" TargetMode="External"/><Relationship Id="rId12" Type="http://schemas.openxmlformats.org/officeDocument/2006/relationships/hyperlink" Target="https://arxiv.org/pdf/2205.01174.pdf" TargetMode="External"/><Relationship Id="rId13" Type="http://schemas.openxmlformats.org/officeDocument/2006/relationships/hyperlink" Target="https://arxiv.org/pdf/2205.01182.pdf" TargetMode="External"/><Relationship Id="rId14" Type="http://schemas.openxmlformats.org/officeDocument/2006/relationships/hyperlink" Target="https://arxiv.org/pdf/2205.01434.pdf" TargetMode="External"/><Relationship Id="rId15" Type="http://schemas.openxmlformats.org/officeDocument/2006/relationships/hyperlink" Target="https://arxiv.org/pdf/2205.01555.pdf" TargetMode="External"/><Relationship Id="rId16" Type="http://schemas.openxmlformats.org/officeDocument/2006/relationships/hyperlink" Target="https://arxiv.org/pdf/2105.03349.pdf" TargetMode="External"/><Relationship Id="rId17" Type="http://schemas.openxmlformats.org/officeDocument/2006/relationships/hyperlink" Target="https://arxiv.org/pdf/2205.01693.pdf" TargetMode="External"/><Relationship Id="rId18" Type="http://schemas.openxmlformats.org/officeDocument/2006/relationships/hyperlink" Target="https://arxiv.org/pdf/2205.01696.pdf" TargetMode="External"/><Relationship Id="rId19" Type="http://schemas.openxmlformats.org/officeDocument/2006/relationships/hyperlink" Target="https://arxiv.org/pdf/2205.01752.pdf" TargetMode="External"/><Relationship Id="rId20" Type="http://schemas.openxmlformats.org/officeDocument/2006/relationships/hyperlink" Target="https://arxiv.org/pdf/2205.02081.pdf" TargetMode="External"/><Relationship Id="rId21" Type="http://schemas.openxmlformats.org/officeDocument/2006/relationships/hyperlink" Target="https://arxiv.org/pdf/2205.02153.pdf" TargetMode="External"/><Relationship Id="rId22" Type="http://schemas.openxmlformats.org/officeDocument/2006/relationships/hyperlink" Target="https://arxiv.org/pdf/2111.09465.pdf" TargetMode="External"/><Relationship Id="rId23" Type="http://schemas.openxmlformats.org/officeDocument/2006/relationships/hyperlink" Target="https://arxiv.org/pdf/2201.12824.pdf" TargetMode="External"/><Relationship Id="rId24" Type="http://schemas.openxmlformats.org/officeDocument/2006/relationships/hyperlink" Target="https://arxiv.org/pdf/2203.05850.pdf" TargetMode="External"/><Relationship Id="rId25" Type="http://schemas.openxmlformats.org/officeDocument/2006/relationships/hyperlink" Target="https://arxiv.org/pdf/2205.01174.pdf" TargetMode="External"/><Relationship Id="rId26" Type="http://schemas.openxmlformats.org/officeDocument/2006/relationships/hyperlink" Target="https://arxiv.org/pdf/2205.02384.pdf" TargetMode="External"/><Relationship Id="rId27" Type="http://schemas.openxmlformats.org/officeDocument/2006/relationships/hyperlink" Target="https://arxiv.org/pdf/2205.02499.pdf" TargetMode="External"/><Relationship Id="rId28" Type="http://schemas.openxmlformats.org/officeDocument/2006/relationships/hyperlink" Target="https://arxiv.org/pdf/2205.02541.pdf" TargetMode="External"/><Relationship Id="rId29" Type="http://schemas.openxmlformats.org/officeDocument/2006/relationships/hyperlink" Target="https://arxiv.org/pdf/2205.02639.pdf" TargetMode="External"/>
</Relationships>
</file>

<file path=xl/worksheets/_rels/sheet21.xml.rels><?xml version="1.0" encoding="UTF-8"?>
<Relationships xmlns="http://schemas.openxmlformats.org/package/2006/relationships"><Relationship Id="rId1" Type="http://schemas.openxmlformats.org/officeDocument/2006/relationships/hyperlink" Target="https://arxiv.org/pdf/2009.14057.pdf" TargetMode="External"/><Relationship Id="rId2" Type="http://schemas.openxmlformats.org/officeDocument/2006/relationships/hyperlink" Target="https://arxiv.org/pdf/2112.03721.pdf" TargetMode="External"/><Relationship Id="rId3" Type="http://schemas.openxmlformats.org/officeDocument/2006/relationships/hyperlink" Target="https://arxiv.org/pdf/2204.12874.pdf" TargetMode="External"/><Relationship Id="rId4" Type="http://schemas.openxmlformats.org/officeDocument/2006/relationships/hyperlink" Target="https://arxiv.org/pdf/2205.03882.pdf" TargetMode="External"/><Relationship Id="rId5" Type="http://schemas.openxmlformats.org/officeDocument/2006/relationships/hyperlink" Target="https://arxiv.org/pdf/2108.01045.pdf" TargetMode="External"/><Relationship Id="rId6" Type="http://schemas.openxmlformats.org/officeDocument/2006/relationships/hyperlink" Target="https://arxiv.org/pdf/2111.15507.pdf" TargetMode="External"/><Relationship Id="rId7" Type="http://schemas.openxmlformats.org/officeDocument/2006/relationships/hyperlink" Target="https://arxiv.org/pdf/2112.07653.pdf" TargetMode="External"/><Relationship Id="rId8" Type="http://schemas.openxmlformats.org/officeDocument/2006/relationships/hyperlink" Target="https://arxiv.org/pdf/2205.04750.pdf" TargetMode="External"/><Relationship Id="rId9" Type="http://schemas.openxmlformats.org/officeDocument/2006/relationships/hyperlink" Target="https://arxiv.org/pdf/2205.04957.pdf" TargetMode="External"/><Relationship Id="rId10" Type="http://schemas.openxmlformats.org/officeDocument/2006/relationships/hyperlink" Target="https://arxiv.org/pdf/2205.04985.pdf" TargetMode="External"/><Relationship Id="rId11" Type="http://schemas.openxmlformats.org/officeDocument/2006/relationships/hyperlink" Target="https://arxiv.org/pdf/2109.00345.pdf" TargetMode="External"/><Relationship Id="rId12" Type="http://schemas.openxmlformats.org/officeDocument/2006/relationships/hyperlink" Target="https://arxiv.org/pdf/2110.13115.pdf" TargetMode="External"/><Relationship Id="rId13" Type="http://schemas.openxmlformats.org/officeDocument/2006/relationships/hyperlink" Target="https://arxiv.org/pdf/2205.05409.pdf" TargetMode="External"/><Relationship Id="rId14" Type="http://schemas.openxmlformats.org/officeDocument/2006/relationships/hyperlink" Target="https://arxiv.org/pdf/2205.05421.pdf" TargetMode="External"/><Relationship Id="rId15" Type="http://schemas.openxmlformats.org/officeDocument/2006/relationships/hyperlink" Target="https://arxiv.org/pdf/2205.05667.pdf" TargetMode="External"/><Relationship Id="rId16" Type="http://schemas.openxmlformats.org/officeDocument/2006/relationships/hyperlink" Target="https://arxiv.org/pdf/2205.05691.pdf" TargetMode="External"/><Relationship Id="rId17" Type="http://schemas.openxmlformats.org/officeDocument/2006/relationships/hyperlink" Target="https://arxiv.org/pdf/2205.05765.pdf" TargetMode="External"/><Relationship Id="rId18" Type="http://schemas.openxmlformats.org/officeDocument/2006/relationships/hyperlink" Target="https://arxiv.org/pdf/2205.06023.pdf" TargetMode="External"/><Relationship Id="rId19" Type="http://schemas.openxmlformats.org/officeDocument/2006/relationships/hyperlink" Target="https://arxiv.org/pdf/2205.06260.pdf"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arxiv.org/pdf/2205.06386.pdf" TargetMode="External"/><Relationship Id="rId2" Type="http://schemas.openxmlformats.org/officeDocument/2006/relationships/hyperlink" Target="https://arxiv.org/pdf/2205.06561.pdf" TargetMode="External"/><Relationship Id="rId3" Type="http://schemas.openxmlformats.org/officeDocument/2006/relationships/hyperlink" Target="https://arxiv.org/pdf/2104.09209.pdf" TargetMode="External"/><Relationship Id="rId4" Type="http://schemas.openxmlformats.org/officeDocument/2006/relationships/hyperlink" Target="https://arxiv.org/pdf/2107.07310.pdf" TargetMode="External"/><Relationship Id="rId5" Type="http://schemas.openxmlformats.org/officeDocument/2006/relationships/hyperlink" Target="https://arxiv.org/pdf/2109.10940.pdf" TargetMode="External"/><Relationship Id="rId6" Type="http://schemas.openxmlformats.org/officeDocument/2006/relationships/hyperlink" Target="https://arxiv.org/pdf/2112.08422.pdf" TargetMode="External"/><Relationship Id="rId7" Type="http://schemas.openxmlformats.org/officeDocument/2006/relationships/hyperlink" Target="https://arxiv.org/pdf/2112.11227.pdf" TargetMode="External"/><Relationship Id="rId8" Type="http://schemas.openxmlformats.org/officeDocument/2006/relationships/hyperlink" Target="https://arxiv.org/pdf/2204.11563.pdf" TargetMode="External"/><Relationship Id="rId9" Type="http://schemas.openxmlformats.org/officeDocument/2006/relationships/hyperlink" Target="https://arxiv.org/pdf/2205.07048.pdf" TargetMode="External"/><Relationship Id="rId10" Type="http://schemas.openxmlformats.org/officeDocument/2006/relationships/hyperlink" Target="https://arxiv.org/pdf/2205.07809.pdf" TargetMode="External"/><Relationship Id="rId11" Type="http://schemas.openxmlformats.org/officeDocument/2006/relationships/hyperlink" Target="https://arxiv.org/pdf/2205.07810.pdf" TargetMode="External"/><Relationship Id="rId12" Type="http://schemas.openxmlformats.org/officeDocument/2006/relationships/hyperlink" Target="https://arxiv.org/pdf/2111.04388.pdf" TargetMode="External"/><Relationship Id="rId13" Type="http://schemas.openxmlformats.org/officeDocument/2006/relationships/hyperlink" Target="https://arxiv.org/pdf/2205.06561.pdf" TargetMode="External"/><Relationship Id="rId14" Type="http://schemas.openxmlformats.org/officeDocument/2006/relationships/hyperlink" Target="https://arxiv.org/pdf/2205.07996.pdf" TargetMode="External"/><Relationship Id="rId15" Type="http://schemas.openxmlformats.org/officeDocument/2006/relationships/hyperlink" Target="https://arxiv.org/pdf/2205.08448.pdf" TargetMode="External"/><Relationship Id="rId16" Type="http://schemas.openxmlformats.org/officeDocument/2006/relationships/hyperlink" Target="https://arxiv.org/pdf/2205.08513.pdf" TargetMode="External"/><Relationship Id="rId17" Type="http://schemas.openxmlformats.org/officeDocument/2006/relationships/hyperlink" Target="https://arxiv.org/pdf/2104.00802.pdf" TargetMode="External"/><Relationship Id="rId18" Type="http://schemas.openxmlformats.org/officeDocument/2006/relationships/hyperlink" Target="https://arxiv.org/pdf/2201.03583.pdf" TargetMode="External"/><Relationship Id="rId19" Type="http://schemas.openxmlformats.org/officeDocument/2006/relationships/hyperlink" Target="https://arxiv.org/pdf/2205.08574.pdf" TargetMode="External"/><Relationship Id="rId20" Type="http://schemas.openxmlformats.org/officeDocument/2006/relationships/hyperlink" Target="https://arxiv.org/pdf/2205.08767.pdf" TargetMode="External"/><Relationship Id="rId21" Type="http://schemas.openxmlformats.org/officeDocument/2006/relationships/hyperlink" Target="https://arxiv.org/pdf/2205.08881.pdf" TargetMode="External"/><Relationship Id="rId22" Type="http://schemas.openxmlformats.org/officeDocument/2006/relationships/hyperlink" Target="https://arxiv.org/pdf/2205.09062.pdf" TargetMode="External"/><Relationship Id="rId23" Type="http://schemas.openxmlformats.org/officeDocument/2006/relationships/hyperlink" Target="https://arxiv.org/pdf/2202.10063.pdf" TargetMode="External"/><Relationship Id="rId24" Type="http://schemas.openxmlformats.org/officeDocument/2006/relationships/hyperlink" Target="https://arxiv.org/pdf/2203.06494.pdf" TargetMode="External"/><Relationship Id="rId25" Type="http://schemas.openxmlformats.org/officeDocument/2006/relationships/hyperlink" Target="https://arxiv.org/pdf/2205.09145.pdf" TargetMode="External"/><Relationship Id="rId26" Type="http://schemas.openxmlformats.org/officeDocument/2006/relationships/hyperlink" Target="https://arxiv.org/pdf/2205.09204.pdf" TargetMode="External"/><Relationship Id="rId27" Type="http://schemas.openxmlformats.org/officeDocument/2006/relationships/hyperlink" Target="https://arxiv.org/pdf/2205.09280.pdf" TargetMode="External"/><Relationship Id="rId28" Type="http://schemas.openxmlformats.org/officeDocument/2006/relationships/hyperlink" Target="https://arxiv.org/pdf/2205.09502.pdf" TargetMode="External"/>
</Relationships>
</file>

<file path=xl/worksheets/_rels/sheet23.xml.rels><?xml version="1.0" encoding="UTF-8"?>
<Relationships xmlns="http://schemas.openxmlformats.org/package/2006/relationships"><Relationship Id="rId1" Type="http://schemas.openxmlformats.org/officeDocument/2006/relationships/hyperlink" Target="https://arxiv.org/pdf/2112.01119.pdf" TargetMode="External"/><Relationship Id="rId2" Type="http://schemas.openxmlformats.org/officeDocument/2006/relationships/hyperlink" Target="https://arxiv.org/pdf/2205.10267.pdf" TargetMode="External"/><Relationship Id="rId3" Type="http://schemas.openxmlformats.org/officeDocument/2006/relationships/hyperlink" Target="https://arxiv.org/pdf/2107.02208.pdf" TargetMode="External"/><Relationship Id="rId4" Type="http://schemas.openxmlformats.org/officeDocument/2006/relationships/hyperlink" Target="https://arxiv.org/pdf/2201.01217.pdf" TargetMode="External"/><Relationship Id="rId5" Type="http://schemas.openxmlformats.org/officeDocument/2006/relationships/hyperlink" Target="https://arxiv.org/pdf/2201.03154.pdf" TargetMode="External"/><Relationship Id="rId6" Type="http://schemas.openxmlformats.org/officeDocument/2006/relationships/hyperlink" Target="https://arxiv.org/pdf/2203.05907.pdf" TargetMode="External"/><Relationship Id="rId7" Type="http://schemas.openxmlformats.org/officeDocument/2006/relationships/hyperlink" Target="https://arxiv.org/pdf/2205.10359.pdf" TargetMode="External"/><Relationship Id="rId8" Type="http://schemas.openxmlformats.org/officeDocument/2006/relationships/hyperlink" Target="https://arxiv.org/pdf/2205.10527.pdf" TargetMode="External"/><Relationship Id="rId9" Type="http://schemas.openxmlformats.org/officeDocument/2006/relationships/hyperlink" Target="https://arxiv.org/pdf/2205.10631.pdf" TargetMode="External"/><Relationship Id="rId10" Type="http://schemas.openxmlformats.org/officeDocument/2006/relationships/hyperlink" Target="https://arxiv.org/pdf/2205.10792.pdf" TargetMode="External"/><Relationship Id="rId11" Type="http://schemas.openxmlformats.org/officeDocument/2006/relationships/hyperlink" Target="https://arxiv.org/pdf/2205.11241.pdf" TargetMode="External"/><Relationship Id="rId12" Type="http://schemas.openxmlformats.org/officeDocument/2006/relationships/hyperlink" Target="https://arxiv.org/pdf/2205.11278.pdf" TargetMode="External"/><Relationship Id="rId13" Type="http://schemas.openxmlformats.org/officeDocument/2006/relationships/hyperlink" Target="https://arxiv.org/pdf/2205.11499.pdf" TargetMode="External"/><Relationship Id="rId14" Type="http://schemas.openxmlformats.org/officeDocument/2006/relationships/hyperlink" Target="https://arxiv.org/pdf/2105.11481.pdf" TargetMode="External"/><Relationship Id="rId15" Type="http://schemas.openxmlformats.org/officeDocument/2006/relationships/hyperlink" Target="https://arxiv.org/pdf/2112.11982.pdf" TargetMode="External"/><Relationship Id="rId16" Type="http://schemas.openxmlformats.org/officeDocument/2006/relationships/hyperlink" Target="https://arxiv.org/pdf/2202.00344.pdf" TargetMode="External"/><Relationship Id="rId17" Type="http://schemas.openxmlformats.org/officeDocument/2006/relationships/hyperlink" Target="https://arxiv.org/pdf/2203.08998.pdf" TargetMode="External"/><Relationship Id="rId18" Type="http://schemas.openxmlformats.org/officeDocument/2006/relationships/hyperlink" Target="https://arxiv.org/pdf/2204.06330.pdf" TargetMode="External"/><Relationship Id="rId19" Type="http://schemas.openxmlformats.org/officeDocument/2006/relationships/hyperlink" Target="https://arxiv.org/pdf/2205.11559.pdf" TargetMode="External"/><Relationship Id="rId20" Type="http://schemas.openxmlformats.org/officeDocument/2006/relationships/hyperlink" Target="https://arxiv.org/pdf/2205.11701.pdf" TargetMode="External"/><Relationship Id="rId21" Type="http://schemas.openxmlformats.org/officeDocument/2006/relationships/hyperlink" Target="https://arxiv.org/pdf/2112.12659.pdf" TargetMode="External"/><Relationship Id="rId22" Type="http://schemas.openxmlformats.org/officeDocument/2006/relationships/hyperlink" Target="https://arxiv.org/pdf/2201.13296.pdf" TargetMode="External"/><Relationship Id="rId23" Type="http://schemas.openxmlformats.org/officeDocument/2006/relationships/hyperlink" Target="https://arxiv.org/pdf/2203.03449.pdf" TargetMode="External"/><Relationship Id="rId24" Type="http://schemas.openxmlformats.org/officeDocument/2006/relationships/hyperlink" Target="https://arxiv.org/pdf/2205.12531.pdf" TargetMode="External"/><Relationship Id="rId25" Type="http://schemas.openxmlformats.org/officeDocument/2006/relationships/hyperlink" Target="https://arxiv.org/pdf/2205.12852.pdf" TargetMode="External"/><Relationship Id="rId26" Type="http://schemas.openxmlformats.org/officeDocument/2006/relationships/hyperlink" Target="https://arxiv.org/pdf/2205.13513.pdf" TargetMode="External"/><Relationship Id="rId27" Type="http://schemas.openxmlformats.org/officeDocument/2006/relationships/hyperlink" Target="https://arxiv.org/pdf/2205.13540.pdf" TargetMode="External"/><Relationship Id="rId28" Type="http://schemas.openxmlformats.org/officeDocument/2006/relationships/hyperlink" Target="https://arxiv.org/pdf/2205.13541.pdf" TargetMode="External"/>
</Relationships>
</file>

<file path=xl/worksheets/_rels/sheet24.xml.rels><?xml version="1.0" encoding="UTF-8"?>
<Relationships xmlns="http://schemas.openxmlformats.org/package/2006/relationships"><Relationship Id="rId1" Type="http://schemas.openxmlformats.org/officeDocument/2006/relationships/hyperlink" Target="https://arxiv.org/pdf/2204.06869.pdf" TargetMode="External"/><Relationship Id="rId2" Type="http://schemas.openxmlformats.org/officeDocument/2006/relationships/hyperlink" Target="https://arxiv.org/pdf/2205.13580.pdf" TargetMode="External"/><Relationship Id="rId3" Type="http://schemas.openxmlformats.org/officeDocument/2006/relationships/hyperlink" Target="https://arxiv.org/pdf/2205.13672.pdf" TargetMode="External"/><Relationship Id="rId4" Type="http://schemas.openxmlformats.org/officeDocument/2006/relationships/hyperlink" Target="https://arxiv.org/pdf/2205.13736.pdf" TargetMode="External"/><Relationship Id="rId5" Type="http://schemas.openxmlformats.org/officeDocument/2006/relationships/hyperlink" Target="https://arxiv.org/pdf/2205.14066.pdf" TargetMode="External"/><Relationship Id="rId6" Type="http://schemas.openxmlformats.org/officeDocument/2006/relationships/hyperlink" Target="https://arxiv.org/pdf/2102.03972.pdf" TargetMode="External"/><Relationship Id="rId7" Type="http://schemas.openxmlformats.org/officeDocument/2006/relationships/hyperlink" Target="https://arxiv.org/pdf/2110.14730.pdf" TargetMode="External"/><Relationship Id="rId8" Type="http://schemas.openxmlformats.org/officeDocument/2006/relationships/hyperlink" Target="https://arxiv.org/pdf/2201.09482.pdf" TargetMode="External"/><Relationship Id="rId9" Type="http://schemas.openxmlformats.org/officeDocument/2006/relationships/hyperlink" Target="https://arxiv.org/pdf/2202.01088.pdf" TargetMode="External"/><Relationship Id="rId10" Type="http://schemas.openxmlformats.org/officeDocument/2006/relationships/hyperlink" Target="https://arxiv.org/pdf/2203.07984.pdf" TargetMode="External"/><Relationship Id="rId11" Type="http://schemas.openxmlformats.org/officeDocument/2006/relationships/hyperlink" Target="https://arxiv.org/pdf/2203.08998.pdf" TargetMode="External"/><Relationship Id="rId12" Type="http://schemas.openxmlformats.org/officeDocument/2006/relationships/hyperlink" Target="https://arxiv.org/pdf/2205.06260.pdf" TargetMode="External"/><Relationship Id="rId13" Type="http://schemas.openxmlformats.org/officeDocument/2006/relationships/hyperlink" Target="https://arxiv.org/pdf/2205.14154.pdf" TargetMode="External"/><Relationship Id="rId14" Type="http://schemas.openxmlformats.org/officeDocument/2006/relationships/hyperlink" Target="https://arxiv.org/pdf/2205.14159.pdf" TargetMode="External"/><Relationship Id="rId15" Type="http://schemas.openxmlformats.org/officeDocument/2006/relationships/hyperlink" Target="https://arxiv.org/pdf/2205.14197.pdf" TargetMode="External"/><Relationship Id="rId16" Type="http://schemas.openxmlformats.org/officeDocument/2006/relationships/hyperlink" Target="https://arxiv.org/pdf/2205.14382.pdf" TargetMode="External"/><Relationship Id="rId17" Type="http://schemas.openxmlformats.org/officeDocument/2006/relationships/hyperlink" Target="https://arxiv.org/pdf/2205.14644.pdf" TargetMode="External"/><Relationship Id="rId18" Type="http://schemas.openxmlformats.org/officeDocument/2006/relationships/hyperlink" Target="https://arxiv.org/pdf/2205.14722.pdf" TargetMode="External"/><Relationship Id="rId19" Type="http://schemas.openxmlformats.org/officeDocument/2006/relationships/hyperlink" Target="https://arxiv.org/pdf/2205.14742.pdf" TargetMode="External"/><Relationship Id="rId20" Type="http://schemas.openxmlformats.org/officeDocument/2006/relationships/hyperlink" Target="https://arxiv.org/pdf/2205.15026.pdf" TargetMode="External"/><Relationship Id="rId21" Type="http://schemas.openxmlformats.org/officeDocument/2006/relationships/hyperlink" Target="https://arxiv.org/pdf/2205.15029.pdf" TargetMode="External"/><Relationship Id="rId22" Type="http://schemas.openxmlformats.org/officeDocument/2006/relationships/hyperlink" Target="https://arxiv.org/pdf/2109.09769.pdf" TargetMode="External"/><Relationship Id="rId23" Type="http://schemas.openxmlformats.org/officeDocument/2006/relationships/hyperlink" Target="https://arxiv.org/pdf/2205.15340.pdf" TargetMode="External"/><Relationship Id="rId24" Type="http://schemas.openxmlformats.org/officeDocument/2006/relationships/hyperlink" Target="https://arxiv.org/pdf/2205.15396.pdf" TargetMode="External"/><Relationship Id="rId25" Type="http://schemas.openxmlformats.org/officeDocument/2006/relationships/hyperlink" Target="https://arxiv.org/pdf/2205.15515.pdf" TargetMode="External"/><Relationship Id="rId26" Type="http://schemas.openxmlformats.org/officeDocument/2006/relationships/hyperlink" Target="https://arxiv.org/pdf/2205.15724.pdf" TargetMode="External"/><Relationship Id="rId27" Type="http://schemas.openxmlformats.org/officeDocument/2006/relationships/hyperlink" Target="https://arxiv.org/pdf/2202.07386.pdf" TargetMode="External"/><Relationship Id="rId28" Type="http://schemas.openxmlformats.org/officeDocument/2006/relationships/hyperlink" Target="https://arxiv.org/pdf/2205.01007.pdf" TargetMode="External"/><Relationship Id="rId29" Type="http://schemas.openxmlformats.org/officeDocument/2006/relationships/hyperlink" Target="https://arxiv.org/pdf/2206.00603.pdf" TargetMode="External"/><Relationship Id="rId30" Type="http://schemas.openxmlformats.org/officeDocument/2006/relationships/hyperlink" Target="https://arxiv.org/pdf/2109.13351.pdf" TargetMode="External"/><Relationship Id="rId31" Type="http://schemas.openxmlformats.org/officeDocument/2006/relationships/hyperlink" Target="https://arxiv.org/pdf/2206.00882.pdf" TargetMode="External"/><Relationship Id="rId32" Type="http://schemas.openxmlformats.org/officeDocument/2006/relationships/hyperlink" Target="https://arxiv.org/pdf/2206.00977.pdf" TargetMode="External"/><Relationship Id="rId33" Type="http://schemas.openxmlformats.org/officeDocument/2006/relationships/hyperlink" Target="https://arxiv.org/pdf/2206.01168.pdf" TargetMode="External"/>
</Relationships>
</file>

<file path=xl/worksheets/_rels/sheet25.xml.rels><?xml version="1.0" encoding="UTF-8"?>
<Relationships xmlns="http://schemas.openxmlformats.org/package/2006/relationships"><Relationship Id="rId1" Type="http://schemas.openxmlformats.org/officeDocument/2006/relationships/hyperlink" Target="https://arxiv.org/pdf/2112.09147.pdf" TargetMode="External"/><Relationship Id="rId2" Type="http://schemas.openxmlformats.org/officeDocument/2006/relationships/hyperlink" Target="https://arxiv.org/pdf/2205.10792.pdf" TargetMode="External"/><Relationship Id="rId3" Type="http://schemas.openxmlformats.org/officeDocument/2006/relationships/hyperlink" Target="https://arxiv.org/pdf/2206.02202.pdf" TargetMode="External"/><Relationship Id="rId4" Type="http://schemas.openxmlformats.org/officeDocument/2006/relationships/hyperlink" Target="https://arxiv.org/pdf/2206.02453.pdf" TargetMode="External"/><Relationship Id="rId5" Type="http://schemas.openxmlformats.org/officeDocument/2006/relationships/hyperlink" Target="https://arxiv.org/pdf/2206.02672.pdf" TargetMode="External"/><Relationship Id="rId6" Type="http://schemas.openxmlformats.org/officeDocument/2006/relationships/hyperlink" Target="https://arxiv.org/pdf/2206.02747.pdf" TargetMode="External"/><Relationship Id="rId7" Type="http://schemas.openxmlformats.org/officeDocument/2006/relationships/hyperlink" Target="https://arxiv.org/pdf/2204.03745.pdf" TargetMode="External"/><Relationship Id="rId8" Type="http://schemas.openxmlformats.org/officeDocument/2006/relationships/hyperlink" Target="https://arxiv.org/pdf/2204.12567.pdf" TargetMode="External"/><Relationship Id="rId9" Type="http://schemas.openxmlformats.org/officeDocument/2006/relationships/hyperlink" Target="https://arxiv.org/pdf/2205.13540.pdf" TargetMode="External"/><Relationship Id="rId10" Type="http://schemas.openxmlformats.org/officeDocument/2006/relationships/hyperlink" Target="https://arxiv.org/pdf/2206.02264.pdf" TargetMode="External"/><Relationship Id="rId11" Type="http://schemas.openxmlformats.org/officeDocument/2006/relationships/hyperlink" Target="https://arxiv.org/pdf/2206.02814.pdf" TargetMode="External"/><Relationship Id="rId12" Type="http://schemas.openxmlformats.org/officeDocument/2006/relationships/hyperlink" Target="https://arxiv.org/pdf/2206.02815.pdf" TargetMode="External"/><Relationship Id="rId13" Type="http://schemas.openxmlformats.org/officeDocument/2006/relationships/hyperlink" Target="https://arxiv.org/pdf/2206.03170.pdf" TargetMode="External"/><Relationship Id="rId14" Type="http://schemas.openxmlformats.org/officeDocument/2006/relationships/hyperlink" Target="https://arxiv.org/pdf/2206.03338.pdf" TargetMode="External"/><Relationship Id="rId15" Type="http://schemas.openxmlformats.org/officeDocument/2006/relationships/hyperlink" Target="https://arxiv.org/pdf/2201.12774.pdf" TargetMode="External"/><Relationship Id="rId16" Type="http://schemas.openxmlformats.org/officeDocument/2006/relationships/hyperlink" Target="https://arxiv.org/pdf/2206.03667.pdf" TargetMode="External"/><Relationship Id="rId17" Type="http://schemas.openxmlformats.org/officeDocument/2006/relationships/hyperlink" Target="https://arxiv.org/pdf/2202.10465.pdf" TargetMode="External"/><Relationship Id="rId18" Type="http://schemas.openxmlformats.org/officeDocument/2006/relationships/hyperlink" Target="https://arxiv.org/pdf/2206.04062.pdf" TargetMode="External"/>
</Relationships>
</file>

<file path=xl/worksheets/_rels/sheet26.xml.rels><?xml version="1.0" encoding="UTF-8"?>
<Relationships xmlns="http://schemas.openxmlformats.org/package/2006/relationships"><Relationship Id="rId1" Type="http://schemas.openxmlformats.org/officeDocument/2006/relationships/hyperlink" Target="https://arxiv.org/pdf/2111.03686.pdf" TargetMode="External"/><Relationship Id="rId2" Type="http://schemas.openxmlformats.org/officeDocument/2006/relationships/hyperlink" Target="https://arxiv.org/pdf/2203.13842.pdf" TargetMode="External"/><Relationship Id="rId3" Type="http://schemas.openxmlformats.org/officeDocument/2006/relationships/hyperlink" Target="https://arxiv.org/pdf/2204.03661.pdf" TargetMode="External"/><Relationship Id="rId4" Type="http://schemas.openxmlformats.org/officeDocument/2006/relationships/hyperlink" Target="https://arxiv.org/pdf/2205.12531.pdf" TargetMode="External"/><Relationship Id="rId5" Type="http://schemas.openxmlformats.org/officeDocument/2006/relationships/hyperlink" Target="https://arxiv.org/pdf/2206.04691.pdf" TargetMode="External"/><Relationship Id="rId6" Type="http://schemas.openxmlformats.org/officeDocument/2006/relationships/hyperlink" Target="https://arxiv.org/pdf/2206.04905.pdf" TargetMode="External"/><Relationship Id="rId7" Type="http://schemas.openxmlformats.org/officeDocument/2006/relationships/hyperlink" Target="https://arxiv.org/pdf/2012.07136.pdf" TargetMode="External"/><Relationship Id="rId8" Type="http://schemas.openxmlformats.org/officeDocument/2006/relationships/hyperlink" Target="https://arxiv.org/pdf/2108.00005.pdf" TargetMode="External"/><Relationship Id="rId9" Type="http://schemas.openxmlformats.org/officeDocument/2006/relationships/hyperlink" Target="https://arxiv.org/pdf/2109.14612.pdf" TargetMode="External"/><Relationship Id="rId10" Type="http://schemas.openxmlformats.org/officeDocument/2006/relationships/hyperlink" Target="https://arxiv.org/pdf/2206.02264.pdf" TargetMode="External"/><Relationship Id="rId11" Type="http://schemas.openxmlformats.org/officeDocument/2006/relationships/hyperlink" Target="https://arxiv.org/pdf/2206.06447.pdf" TargetMode="External"/><Relationship Id="rId12" Type="http://schemas.openxmlformats.org/officeDocument/2006/relationships/hyperlink" Target="https://arxiv.org/pdf/2206.06529.pdf" TargetMode="External"/><Relationship Id="rId13" Type="http://schemas.openxmlformats.org/officeDocument/2006/relationships/hyperlink" Target="https://arxiv.org/pdf/2206.06693.pdf" TargetMode="External"/><Relationship Id="rId14" Type="http://schemas.openxmlformats.org/officeDocument/2006/relationships/hyperlink" Target="https://arxiv.org/pdf/2206.06809.pdf" TargetMode="External"/><Relationship Id="rId15" Type="http://schemas.openxmlformats.org/officeDocument/2006/relationships/hyperlink" Target="https://arxiv.org/pdf/2206.07032.pdf" TargetMode="External"/><Relationship Id="rId16" Type="http://schemas.openxmlformats.org/officeDocument/2006/relationships/hyperlink" Target="https://arxiv.org/pdf/2101.09615.pdf" TargetMode="External"/><Relationship Id="rId17" Type="http://schemas.openxmlformats.org/officeDocument/2006/relationships/hyperlink" Target="https://arxiv.org/pdf/2111.10053.pdf" TargetMode="External"/><Relationship Id="rId18" Type="http://schemas.openxmlformats.org/officeDocument/2006/relationships/hyperlink" Target="https://arxiv.org/pdf/2201.01650.pdf" TargetMode="External"/><Relationship Id="rId19" Type="http://schemas.openxmlformats.org/officeDocument/2006/relationships/hyperlink" Target="https://arxiv.org/pdf/2201.04552.pdf" TargetMode="External"/><Relationship Id="rId20" Type="http://schemas.openxmlformats.org/officeDocument/2006/relationships/hyperlink" Target="https://arxiv.org/pdf/2206.07603.pdf" TargetMode="External"/><Relationship Id="rId21" Type="http://schemas.openxmlformats.org/officeDocument/2006/relationships/hyperlink" Target="https://arxiv.org/pdf/2106.03786.pdf" TargetMode="External"/><Relationship Id="rId22" Type="http://schemas.openxmlformats.org/officeDocument/2006/relationships/hyperlink" Target="https://arxiv.org/pdf/2201.01905.pdf" TargetMode="External"/><Relationship Id="rId23" Type="http://schemas.openxmlformats.org/officeDocument/2006/relationships/hyperlink" Target="https://arxiv.org/pdf/2206.08179.pdf" TargetMode="External"/><Relationship Id="rId24" Type="http://schemas.openxmlformats.org/officeDocument/2006/relationships/hyperlink" Target="https://arxiv.org/pdf/2206.08234.pdf" TargetMode="External"/>
</Relationships>
</file>

<file path=xl/worksheets/_rels/sheet27.xml.rels><?xml version="1.0" encoding="UTF-8"?>
<Relationships xmlns="http://schemas.openxmlformats.org/package/2006/relationships"><Relationship Id="rId1" Type="http://schemas.openxmlformats.org/officeDocument/2006/relationships/hyperlink" Target="https://arxiv.org/pdf/2203.03141.pdf" TargetMode="External"/><Relationship Id="rId2" Type="http://schemas.openxmlformats.org/officeDocument/2006/relationships/hyperlink" Target="https://arxiv.org/pdf/2205.06260.pdf" TargetMode="External"/><Relationship Id="rId3" Type="http://schemas.openxmlformats.org/officeDocument/2006/relationships/hyperlink" Target="https://arxiv.org/pdf/2206.08983.pdf" TargetMode="External"/><Relationship Id="rId4" Type="http://schemas.openxmlformats.org/officeDocument/2006/relationships/hyperlink" Target="https://arxiv.org/pdf/2206.09936.pdf" TargetMode="External"/><Relationship Id="rId5" Type="http://schemas.openxmlformats.org/officeDocument/2006/relationships/hyperlink" Target="https://arxiv.org/pdf/2206.09984.pdf" TargetMode="External"/><Relationship Id="rId6" Type="http://schemas.openxmlformats.org/officeDocument/2006/relationships/hyperlink" Target="https://arxiv.org/pdf/2206.10486.pdf" TargetMode="External"/><Relationship Id="rId7" Type="http://schemas.openxmlformats.org/officeDocument/2006/relationships/hyperlink" Target="https://arxiv.org/pdf/2206.02264.pdf" TargetMode="External"/><Relationship Id="rId8" Type="http://schemas.openxmlformats.org/officeDocument/2006/relationships/hyperlink" Target="https://arxiv.org/pdf/2206.10664.pdf" TargetMode="External"/><Relationship Id="rId9" Type="http://schemas.openxmlformats.org/officeDocument/2006/relationships/hyperlink" Target="https://arxiv.org/pdf/2206.10710.pdf" TargetMode="External"/><Relationship Id="rId10" Type="http://schemas.openxmlformats.org/officeDocument/2006/relationships/hyperlink" Target="https://arxiv.org/pdf/2206.11152.pdf" TargetMode="External"/><Relationship Id="rId11" Type="http://schemas.openxmlformats.org/officeDocument/2006/relationships/hyperlink" Target="https://arxiv.org/pdf/2109.09769.pdf" TargetMode="External"/><Relationship Id="rId12" Type="http://schemas.openxmlformats.org/officeDocument/2006/relationships/hyperlink" Target="https://arxiv.org/pdf/2204.04131.pdf" TargetMode="External"/><Relationship Id="rId13" Type="http://schemas.openxmlformats.org/officeDocument/2006/relationships/hyperlink" Target="https://arxiv.org/pdf/2206.11274.pdf" TargetMode="External"/>
</Relationships>
</file>

<file path=xl/worksheets/_rels/sheet28.xml.rels><?xml version="1.0" encoding="UTF-8"?>
<Relationships xmlns="http://schemas.openxmlformats.org/package/2006/relationships"><Relationship Id="rId1" Type="http://schemas.openxmlformats.org/officeDocument/2006/relationships/hyperlink" Target="https://arxiv.org/pdf/2107.06229.pdf" TargetMode="External"/><Relationship Id="rId2" Type="http://schemas.openxmlformats.org/officeDocument/2006/relationships/hyperlink" Target="https://arxiv.org/pdf/2109.08055.pdf" TargetMode="External"/><Relationship Id="rId3" Type="http://schemas.openxmlformats.org/officeDocument/2006/relationships/hyperlink" Target="https://arxiv.org/pdf/2206.11932.pdf" TargetMode="External"/><Relationship Id="rId4" Type="http://schemas.openxmlformats.org/officeDocument/2006/relationships/hyperlink" Target="https://arxiv.org/pdf/2206.12083.pdf" TargetMode="External"/><Relationship Id="rId5" Type="http://schemas.openxmlformats.org/officeDocument/2006/relationships/hyperlink" Target="https://arxiv.org/pdf/2105.11279.pdf" TargetMode="External"/><Relationship Id="rId6" Type="http://schemas.openxmlformats.org/officeDocument/2006/relationships/hyperlink" Target="https://arxiv.org/pdf/2112.02299.pdf" TargetMode="External"/><Relationship Id="rId7" Type="http://schemas.openxmlformats.org/officeDocument/2006/relationships/hyperlink" Target="https://arxiv.org/pdf/2204.02619.pdf" TargetMode="External"/><Relationship Id="rId8" Type="http://schemas.openxmlformats.org/officeDocument/2006/relationships/hyperlink" Target="https://arxiv.org/pdf/2206.11932.pdf" TargetMode="External"/><Relationship Id="rId9" Type="http://schemas.openxmlformats.org/officeDocument/2006/relationships/hyperlink" Target="https://arxiv.org/pdf/2206.12673.pdf" TargetMode="External"/><Relationship Id="rId10" Type="http://schemas.openxmlformats.org/officeDocument/2006/relationships/hyperlink" Target="https://arxiv.org/pdf/2206.12874.pdf" TargetMode="External"/><Relationship Id="rId11" Type="http://schemas.openxmlformats.org/officeDocument/2006/relationships/hyperlink" Target="https://arxiv.org/pdf/2206.13128.pdf" TargetMode="External"/><Relationship Id="rId12" Type="http://schemas.openxmlformats.org/officeDocument/2006/relationships/hyperlink" Target="https://arxiv.org/pdf/2206.13224.pdf" TargetMode="External"/><Relationship Id="rId13" Type="http://schemas.openxmlformats.org/officeDocument/2006/relationships/hyperlink" Target="https://arxiv.org/pdf/2110.15354.pdf" TargetMode="External"/><Relationship Id="rId14" Type="http://schemas.openxmlformats.org/officeDocument/2006/relationships/hyperlink" Target="https://arxiv.org/pdf/2112.10990.pdf" TargetMode="External"/><Relationship Id="rId15" Type="http://schemas.openxmlformats.org/officeDocument/2006/relationships/hyperlink" Target="https://arxiv.org/pdf/2201.05626.pdf" TargetMode="External"/><Relationship Id="rId16" Type="http://schemas.openxmlformats.org/officeDocument/2006/relationships/hyperlink" Target="https://arxiv.org/pdf/2203.00623.pdf" TargetMode="External"/><Relationship Id="rId17" Type="http://schemas.openxmlformats.org/officeDocument/2006/relationships/hyperlink" Target="https://arxiv.org/pdf/2205.12852.pdf" TargetMode="External"/><Relationship Id="rId18" Type="http://schemas.openxmlformats.org/officeDocument/2006/relationships/hyperlink" Target="https://arxiv.org/pdf/2206.13535.pdf" TargetMode="External"/><Relationship Id="rId19" Type="http://schemas.openxmlformats.org/officeDocument/2006/relationships/hyperlink" Target="https://arxiv.org/pdf/2206.13536.pdf" TargetMode="External"/><Relationship Id="rId20" Type="http://schemas.openxmlformats.org/officeDocument/2006/relationships/hyperlink" Target="https://arxiv.org/pdf/2206.13588.pdf" TargetMode="External"/><Relationship Id="rId21" Type="http://schemas.openxmlformats.org/officeDocument/2006/relationships/hyperlink" Target="https://arxiv.org/pdf/2206.14006.pdf" TargetMode="External"/><Relationship Id="rId22" Type="http://schemas.openxmlformats.org/officeDocument/2006/relationships/hyperlink" Target="https://arxiv.org/pdf/2109.06289.pdf" TargetMode="External"/><Relationship Id="rId23" Type="http://schemas.openxmlformats.org/officeDocument/2006/relationships/hyperlink" Target="https://arxiv.org/pdf/2202.06216.pdf" TargetMode="External"/><Relationship Id="rId24" Type="http://schemas.openxmlformats.org/officeDocument/2006/relationships/hyperlink" Target="https://arxiv.org/pdf/2206.10486.pdf" TargetMode="External"/><Relationship Id="rId25" Type="http://schemas.openxmlformats.org/officeDocument/2006/relationships/hyperlink" Target="https://arxiv.org/pdf/2206.14220.pdf" TargetMode="External"/><Relationship Id="rId26" Type="http://schemas.openxmlformats.org/officeDocument/2006/relationships/hyperlink" Target="https://arxiv.org/pdf/2206.14249.pdf" TargetMode="External"/><Relationship Id="rId27" Type="http://schemas.openxmlformats.org/officeDocument/2006/relationships/hyperlink" Target="https://arxiv.org/pdf/2206.14515.pdf" TargetMode="External"/><Relationship Id="rId28" Type="http://schemas.openxmlformats.org/officeDocument/2006/relationships/hyperlink" Target="https://arxiv.org/pdf/2206.14650.pdf" TargetMode="External"/><Relationship Id="rId29" Type="http://schemas.openxmlformats.org/officeDocument/2006/relationships/hyperlink" Target="https://arxiv.org/pdf/2206.14515.pdf" TargetMode="External"/><Relationship Id="rId30" Type="http://schemas.openxmlformats.org/officeDocument/2006/relationships/hyperlink" Target="https://arxiv.org/pdf/2206.14963.pdf" TargetMode="External"/><Relationship Id="rId31" Type="http://schemas.openxmlformats.org/officeDocument/2006/relationships/hyperlink" Target="https://arxiv.org/pdf/2206.15392.pdf" TargetMode="External"/><Relationship Id="rId32" Type="http://schemas.openxmlformats.org/officeDocument/2006/relationships/hyperlink" Target="https://arxiv.org/pdf/2206.15392.pdf"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s://arxiv.org/pdf/2106.04303.pdf" TargetMode="External"/><Relationship Id="rId2" Type="http://schemas.openxmlformats.org/officeDocument/2006/relationships/hyperlink" Target="https://arxiv.org/pdf/2201.01905.pdf" TargetMode="External"/><Relationship Id="rId3" Type="http://schemas.openxmlformats.org/officeDocument/2006/relationships/hyperlink" Target="https://arxiv.org/pdf/2207.00033.pdf" TargetMode="External"/><Relationship Id="rId4" Type="http://schemas.openxmlformats.org/officeDocument/2006/relationships/hyperlink" Target="https://arxiv.org/pdf/2207.00207.pdf" TargetMode="External"/><Relationship Id="rId5" Type="http://schemas.openxmlformats.org/officeDocument/2006/relationships/hyperlink" Target="https://arxiv.org/pdf/2207.00325.pdf" TargetMode="External"/><Relationship Id="rId6" Type="http://schemas.openxmlformats.org/officeDocument/2006/relationships/hyperlink" Target="https://arxiv.org/pdf/1608.05134.pdf" TargetMode="External"/><Relationship Id="rId7" Type="http://schemas.openxmlformats.org/officeDocument/2006/relationships/hyperlink" Target="https://arxiv.org/pdf/2005.02531.pdf" TargetMode="External"/><Relationship Id="rId8" Type="http://schemas.openxmlformats.org/officeDocument/2006/relationships/hyperlink" Target="https://arxiv.org/pdf/2107.00129.pdf" TargetMode="External"/><Relationship Id="rId9" Type="http://schemas.openxmlformats.org/officeDocument/2006/relationships/hyperlink" Target="https://arxiv.org/pdf/2108.13839.pdf" TargetMode="External"/><Relationship Id="rId10" Type="http://schemas.openxmlformats.org/officeDocument/2006/relationships/hyperlink" Target="https://arxiv.org/pdf/2111.04966.pdf" TargetMode="External"/><Relationship Id="rId11" Type="http://schemas.openxmlformats.org/officeDocument/2006/relationships/hyperlink" Target="https://arxiv.org/pdf/2112.07012.pdf" TargetMode="External"/><Relationship Id="rId12" Type="http://schemas.openxmlformats.org/officeDocument/2006/relationships/hyperlink" Target="https://arxiv.org/pdf/2201.11352.pdf" TargetMode="External"/><Relationship Id="rId13" Type="http://schemas.openxmlformats.org/officeDocument/2006/relationships/hyperlink" Target="https://arxiv.org/pdf/2203.08967.pdf" TargetMode="External"/><Relationship Id="rId14" Type="http://schemas.openxmlformats.org/officeDocument/2006/relationships/hyperlink" Target="https://arxiv.org/pdf/2204.01746.pdf" TargetMode="External"/><Relationship Id="rId15" Type="http://schemas.openxmlformats.org/officeDocument/2006/relationships/hyperlink" Target="https://arxiv.org/pdf/2207.00591.pdf" TargetMode="External"/><Relationship Id="rId16" Type="http://schemas.openxmlformats.org/officeDocument/2006/relationships/hyperlink" Target="https://arxiv.org/pdf/2207.00621.pdf" TargetMode="External"/><Relationship Id="rId17" Type="http://schemas.openxmlformats.org/officeDocument/2006/relationships/hyperlink" Target="https://arxiv.org/pdf/2207.00667.pdf" TargetMode="External"/><Relationship Id="rId18" Type="http://schemas.openxmlformats.org/officeDocument/2006/relationships/hyperlink" Target="https://arxiv.org/pdf/2207.00680.pdf" TargetMode="External"/><Relationship Id="rId19" Type="http://schemas.openxmlformats.org/officeDocument/2006/relationships/hyperlink" Target="https://arxiv.org/pdf/2207.00846.pdf" TargetMode="External"/><Relationship Id="rId20" Type="http://schemas.openxmlformats.org/officeDocument/2006/relationships/hyperlink" Target="https://arxiv.org/pdf/2207.01464.pdf" TargetMode="External"/><Relationship Id="rId21" Type="http://schemas.openxmlformats.org/officeDocument/2006/relationships/hyperlink" Target="https://arxiv.org/pdf/2207.01568.pdf" TargetMode="External"/><Relationship Id="rId22" Type="http://schemas.openxmlformats.org/officeDocument/2006/relationships/hyperlink" Target="https://arxiv.org/pdf/2207.01654.pdf" TargetMode="External"/><Relationship Id="rId23" Type="http://schemas.openxmlformats.org/officeDocument/2006/relationships/hyperlink" Target="https://arxiv.org/pdf/2207.02106.pdf" TargetMode="External"/><Relationship Id="rId24" Type="http://schemas.openxmlformats.org/officeDocument/2006/relationships/hyperlink" Target="https://arxiv.org/pdf/2202.13486.pdf" TargetMode="External"/><Relationship Id="rId25" Type="http://schemas.openxmlformats.org/officeDocument/2006/relationships/hyperlink" Target="https://arxiv.org/pdf/2203.05086.pdf" TargetMode="External"/><Relationship Id="rId26" Type="http://schemas.openxmlformats.org/officeDocument/2006/relationships/hyperlink" Target="https://arxiv.org/pdf/2207.00667.pdf" TargetMode="External"/><Relationship Id="rId27" Type="http://schemas.openxmlformats.org/officeDocument/2006/relationships/hyperlink" Target="https://arxiv.org/pdf/2207.02230.pdf" TargetMode="External"/><Relationship Id="rId28" Type="http://schemas.openxmlformats.org/officeDocument/2006/relationships/hyperlink" Target="https://arxiv.org/pdf/2207.02771.pdf" TargetMode="External"/><Relationship Id="rId29" Type="http://schemas.openxmlformats.org/officeDocument/2006/relationships/hyperlink" Target="https://arxiv.org/pdf/2201.06713.pdf" TargetMode="External"/><Relationship Id="rId30" Type="http://schemas.openxmlformats.org/officeDocument/2006/relationships/hyperlink" Target="https://arxiv.org/pdf/2207.03234.pdf" TargetMode="External"/><Relationship Id="rId31" Type="http://schemas.openxmlformats.org/officeDocument/2006/relationships/hyperlink" Target="https://arxiv.org/pdf/2207.03296.pdf" TargetMode="External"/><Relationship Id="rId32" Type="http://schemas.openxmlformats.org/officeDocument/2006/relationships/hyperlink" Target="https://arxiv.org/pdf/2207.03429.pdf" TargetMode="External"/>
</Relationships>
</file>

<file path=xl/worksheets/_rels/sheet30.xml.rels><?xml version="1.0" encoding="UTF-8"?>
<Relationships xmlns="http://schemas.openxmlformats.org/package/2006/relationships"><Relationship Id="rId1" Type="http://schemas.openxmlformats.org/officeDocument/2006/relationships/hyperlink" Target="https://arxiv.org/pdf/2207.03508.pdf" TargetMode="External"/><Relationship Id="rId2" Type="http://schemas.openxmlformats.org/officeDocument/2006/relationships/hyperlink" Target="https://arxiv.org/pdf/2207.03510.pdf" TargetMode="External"/><Relationship Id="rId3" Type="http://schemas.openxmlformats.org/officeDocument/2006/relationships/hyperlink" Target="https://arxiv.org/pdf/2207.03591.pdf" TargetMode="External"/><Relationship Id="rId4" Type="http://schemas.openxmlformats.org/officeDocument/2006/relationships/hyperlink" Target="https://arxiv.org/pdf/2207.03621.pdf" TargetMode="External"/><Relationship Id="rId5" Type="http://schemas.openxmlformats.org/officeDocument/2006/relationships/hyperlink" Target="https://arxiv.org/pdf/2207.03995.pdf" TargetMode="External"/><Relationship Id="rId6" Type="http://schemas.openxmlformats.org/officeDocument/2006/relationships/hyperlink" Target="https://arxiv.org/pdf/2207.04001.pdf" TargetMode="External"/><Relationship Id="rId7" Type="http://schemas.openxmlformats.org/officeDocument/2006/relationships/hyperlink" Target="https://arxiv.org/pdf/2010.12578.pdf" TargetMode="External"/><Relationship Id="rId8" Type="http://schemas.openxmlformats.org/officeDocument/2006/relationships/hyperlink" Target="https://arxiv.org/pdf/2202.00700.pdf" TargetMode="External"/><Relationship Id="rId9" Type="http://schemas.openxmlformats.org/officeDocument/2006/relationships/hyperlink" Target="https://arxiv.org/pdf/2202.04118.pdf" TargetMode="External"/><Relationship Id="rId10" Type="http://schemas.openxmlformats.org/officeDocument/2006/relationships/hyperlink" Target="https://arxiv.org/pdf/2203.13297.pdf" TargetMode="External"/><Relationship Id="rId11" Type="http://schemas.openxmlformats.org/officeDocument/2006/relationships/hyperlink" Target="https://arxiv.org/pdf/2204.01901.pdf" TargetMode="External"/><Relationship Id="rId12" Type="http://schemas.openxmlformats.org/officeDocument/2006/relationships/hyperlink" Target="https://arxiv.org/pdf/2205.12852.pdf" TargetMode="External"/><Relationship Id="rId13" Type="http://schemas.openxmlformats.org/officeDocument/2006/relationships/hyperlink" Target="https://arxiv.org/pdf/2207.04092.pdf" TargetMode="External"/><Relationship Id="rId14" Type="http://schemas.openxmlformats.org/officeDocument/2006/relationships/hyperlink" Target="https://arxiv.org/pdf/2207.04749.pdf" TargetMode="External"/><Relationship Id="rId15" Type="http://schemas.openxmlformats.org/officeDocument/2006/relationships/hyperlink" Target="https://arxiv.org/pdf/2110.09540.pdf" TargetMode="External"/><Relationship Id="rId16" Type="http://schemas.openxmlformats.org/officeDocument/2006/relationships/hyperlink" Target="https://arxiv.org/pdf/2110.13926.pdf" TargetMode="External"/><Relationship Id="rId17" Type="http://schemas.openxmlformats.org/officeDocument/2006/relationships/hyperlink" Target="https://arxiv.org/pdf/2201.10668.pdf" TargetMode="External"/><Relationship Id="rId18" Type="http://schemas.openxmlformats.org/officeDocument/2006/relationships/hyperlink" Target="https://arxiv.org/pdf/2203.00013.pdf" TargetMode="External"/><Relationship Id="rId19" Type="http://schemas.openxmlformats.org/officeDocument/2006/relationships/hyperlink" Target="https://arxiv.org/pdf/2204.03482.pdf" TargetMode="External"/><Relationship Id="rId20" Type="http://schemas.openxmlformats.org/officeDocument/2006/relationships/hyperlink" Target="https://arxiv.org/pdf/2206.06529.pdf" TargetMode="External"/><Relationship Id="rId21" Type="http://schemas.openxmlformats.org/officeDocument/2006/relationships/hyperlink" Target="https://arxiv.org/pdf/2203.00566.pdf" TargetMode="External"/><Relationship Id="rId22" Type="http://schemas.openxmlformats.org/officeDocument/2006/relationships/hyperlink" Target="https://arxiv.org/pdf/2206.02815.pdf" TargetMode="External"/><Relationship Id="rId23" Type="http://schemas.openxmlformats.org/officeDocument/2006/relationships/hyperlink" Target="https://arxiv.org/pdf/2206.13224.pdf" TargetMode="External"/><Relationship Id="rId24" Type="http://schemas.openxmlformats.org/officeDocument/2006/relationships/hyperlink" Target="https://arxiv.org/pdf/2207.00667.pdf" TargetMode="External"/><Relationship Id="rId25" Type="http://schemas.openxmlformats.org/officeDocument/2006/relationships/hyperlink" Target="https://arxiv.org/pdf/2207.05792.pdf" TargetMode="External"/><Relationship Id="rId26" Type="http://schemas.openxmlformats.org/officeDocument/2006/relationships/hyperlink" Target="https://arxiv.org/pdf/2110.13926.pdf" TargetMode="External"/><Relationship Id="rId27" Type="http://schemas.openxmlformats.org/officeDocument/2006/relationships/hyperlink" Target="https://arxiv.org/pdf/2202.00171.pdf" TargetMode="External"/><Relationship Id="rId28" Type="http://schemas.openxmlformats.org/officeDocument/2006/relationships/hyperlink" Target="https://arxiv.org/pdf/2207.06461.pdf" TargetMode="External"/><Relationship Id="rId29" Type="http://schemas.openxmlformats.org/officeDocument/2006/relationships/hyperlink" Target="https://arxiv.org/pdf/2207.06714.pdf" TargetMode="External"/><Relationship Id="rId30" Type="http://schemas.openxmlformats.org/officeDocument/2006/relationships/hyperlink" Target="https://arxiv.org/pdf/2207.06910.pdf" TargetMode="External"/><Relationship Id="rId31" Type="http://schemas.openxmlformats.org/officeDocument/2006/relationships/hyperlink" Target="https://arxiv.org/pdf/2207.06994.pdf" TargetMode="External"/>
</Relationships>
</file>

<file path=xl/worksheets/_rels/sheet31.xml.rels><?xml version="1.0" encoding="UTF-8"?>
<Relationships xmlns="http://schemas.openxmlformats.org/package/2006/relationships"><Relationship Id="rId1" Type="http://schemas.openxmlformats.org/officeDocument/2006/relationships/hyperlink" Target="https://arxiv.org/pdf/2203.10109.pdf" TargetMode="External"/><Relationship Id="rId2" Type="http://schemas.openxmlformats.org/officeDocument/2006/relationships/hyperlink" Target="https://arxiv.org/pdf/2203.15954.pdf" TargetMode="External"/><Relationship Id="rId3" Type="http://schemas.openxmlformats.org/officeDocument/2006/relationships/hyperlink" Target="https://arxiv.org/pdf/2203.17222.pdf" TargetMode="External"/><Relationship Id="rId4" Type="http://schemas.openxmlformats.org/officeDocument/2006/relationships/hyperlink" Target="https://arxiv.org/pdf/2207.07412.pdf" TargetMode="External"/><Relationship Id="rId5" Type="http://schemas.openxmlformats.org/officeDocument/2006/relationships/hyperlink" Target="https://arxiv.org/pdf/2207.07414.pdf" TargetMode="External"/><Relationship Id="rId6" Type="http://schemas.openxmlformats.org/officeDocument/2006/relationships/hyperlink" Target="https://arxiv.org/pdf/2207.07576.pdf" TargetMode="External"/><Relationship Id="rId7" Type="http://schemas.openxmlformats.org/officeDocument/2006/relationships/hyperlink" Target="https://arxiv.org/pdf/2207.07608.pdf" TargetMode="External"/><Relationship Id="rId8" Type="http://schemas.openxmlformats.org/officeDocument/2006/relationships/hyperlink" Target="https://arxiv.org/pdf/2112.07036.pdf" TargetMode="External"/><Relationship Id="rId9" Type="http://schemas.openxmlformats.org/officeDocument/2006/relationships/hyperlink" Target="https://arxiv.org/pdf/2206.00977.pdf" TargetMode="External"/><Relationship Id="rId10" Type="http://schemas.openxmlformats.org/officeDocument/2006/relationships/hyperlink" Target="https://arxiv.org/pdf/2207.08067.pdf" TargetMode="External"/><Relationship Id="rId11" Type="http://schemas.openxmlformats.org/officeDocument/2006/relationships/hyperlink" Target="https://arxiv.org/pdf/2207.08687.pdf" TargetMode="External"/><Relationship Id="rId12" Type="http://schemas.openxmlformats.org/officeDocument/2006/relationships/hyperlink" Target="https://arxiv.org/pdf/2112.04510.pdf" TargetMode="External"/><Relationship Id="rId13" Type="http://schemas.openxmlformats.org/officeDocument/2006/relationships/hyperlink" Target="https://arxiv.org/pdf/2207.08837.pdf" TargetMode="External"/><Relationship Id="rId14" Type="http://schemas.openxmlformats.org/officeDocument/2006/relationships/hyperlink" Target="https://arxiv.org/pdf/2207.09184.pdf" TargetMode="External"/><Relationship Id="rId15" Type="http://schemas.openxmlformats.org/officeDocument/2006/relationships/hyperlink" Target="https://arxiv.org/pdf/2111.13106.pdf" TargetMode="External"/><Relationship Id="rId16" Type="http://schemas.openxmlformats.org/officeDocument/2006/relationships/hyperlink" Target="https://arxiv.org/pdf/2206.15103.pdf" TargetMode="External"/><Relationship Id="rId17" Type="http://schemas.openxmlformats.org/officeDocument/2006/relationships/hyperlink" Target="https://arxiv.org/pdf/2207.02771.pdf" TargetMode="External"/><Relationship Id="rId18" Type="http://schemas.openxmlformats.org/officeDocument/2006/relationships/hyperlink" Target="https://arxiv.org/pdf/2207.06910.pdf" TargetMode="External"/><Relationship Id="rId19" Type="http://schemas.openxmlformats.org/officeDocument/2006/relationships/hyperlink" Target="https://arxiv.org/pdf/2207.09540.pdf" TargetMode="External"/><Relationship Id="rId20" Type="http://schemas.openxmlformats.org/officeDocument/2006/relationships/hyperlink" Target="https://arxiv.org/pdf/2207.09621.pdf" TargetMode="External"/><Relationship Id="rId21" Type="http://schemas.openxmlformats.org/officeDocument/2006/relationships/hyperlink" Target="https://arxiv.org/pdf/2207.09968.pdf" TargetMode="External"/><Relationship Id="rId22" Type="http://schemas.openxmlformats.org/officeDocument/2006/relationships/hyperlink" Target="https://arxiv.org/pdf/1803.10701.pdf" TargetMode="External"/><Relationship Id="rId23" Type="http://schemas.openxmlformats.org/officeDocument/2006/relationships/hyperlink" Target="https://arxiv.org/pdf/2110.13822.pdf" TargetMode="External"/><Relationship Id="rId24" Type="http://schemas.openxmlformats.org/officeDocument/2006/relationships/hyperlink" Target="https://arxiv.org/pdf/2207.10111.pdf" TargetMode="External"/><Relationship Id="rId25" Type="http://schemas.openxmlformats.org/officeDocument/2006/relationships/hyperlink" Target="https://arxiv.org/pdf/2207.10410.pdf" TargetMode="External"/><Relationship Id="rId26" Type="http://schemas.openxmlformats.org/officeDocument/2006/relationships/hyperlink" Target="https://arxiv.org/pdf/2207.10417.pdf" TargetMode="External"/><Relationship Id="rId27" Type="http://schemas.openxmlformats.org/officeDocument/2006/relationships/hyperlink" Target="https://arxiv.org/pdf/2207.10474.pdf" TargetMode="External"/><Relationship Id="rId28" Type="http://schemas.openxmlformats.org/officeDocument/2006/relationships/hyperlink" Target="https://arxiv.org/pdf/2207.10515.pdf" TargetMode="External"/>
</Relationships>
</file>

<file path=xl/worksheets/_rels/sheet32.xml.rels><?xml version="1.0" encoding="UTF-8"?>
<Relationships xmlns="http://schemas.openxmlformats.org/package/2006/relationships"><Relationship Id="rId1" Type="http://schemas.openxmlformats.org/officeDocument/2006/relationships/hyperlink" Target="https://arxiv.org/pdf/2111.03675.pdf" TargetMode="External"/><Relationship Id="rId2" Type="http://schemas.openxmlformats.org/officeDocument/2006/relationships/hyperlink" Target="https://arxiv.org/pdf/2202.04249.pdf" TargetMode="External"/><Relationship Id="rId3" Type="http://schemas.openxmlformats.org/officeDocument/2006/relationships/hyperlink" Target="https://arxiv.org/pdf/2207.11583.pdf" TargetMode="External"/><Relationship Id="rId4" Type="http://schemas.openxmlformats.org/officeDocument/2006/relationships/hyperlink" Target="https://arxiv.org/pdf/2207.12540.pdf" TargetMode="External"/><Relationship Id="rId5" Type="http://schemas.openxmlformats.org/officeDocument/2006/relationships/hyperlink" Target="https://arxiv.org/pdf/2207.13009.pdf" TargetMode="External"/><Relationship Id="rId6" Type="http://schemas.openxmlformats.org/officeDocument/2006/relationships/hyperlink" Target="https://arxiv.org/pdf/2207.13063.pdf" TargetMode="External"/><Relationship Id="rId7" Type="http://schemas.openxmlformats.org/officeDocument/2006/relationships/hyperlink" Target="https://arxiv.org/pdf/2207.13106.pdf" TargetMode="External"/><Relationship Id="rId8" Type="http://schemas.openxmlformats.org/officeDocument/2006/relationships/hyperlink" Target="https://arxiv.org/pdf/2207.13133.pdf" TargetMode="External"/><Relationship Id="rId9" Type="http://schemas.openxmlformats.org/officeDocument/2006/relationships/hyperlink" Target="https://arxiv.org/pdf/2207.13369.pdf" TargetMode="External"/><Relationship Id="rId10" Type="http://schemas.openxmlformats.org/officeDocument/2006/relationships/hyperlink" Target="https://arxiv.org/pdf/2207.13466.pdf" TargetMode="External"/><Relationship Id="rId11" Type="http://schemas.openxmlformats.org/officeDocument/2006/relationships/hyperlink" Target="https://arxiv.org/pdf/2207.13489.pdf" TargetMode="External"/><Relationship Id="rId12" Type="http://schemas.openxmlformats.org/officeDocument/2006/relationships/hyperlink" Target="https://arxiv.org/pdf/2207.13531.pdf" TargetMode="External"/><Relationship Id="rId13" Type="http://schemas.openxmlformats.org/officeDocument/2006/relationships/hyperlink" Target="https://arxiv.org/pdf/2207.13689.pdf" TargetMode="External"/><Relationship Id="rId14" Type="http://schemas.openxmlformats.org/officeDocument/2006/relationships/hyperlink" Target="https://arxiv.org/pdf/2202.10474.pdf" TargetMode="External"/><Relationship Id="rId15" Type="http://schemas.openxmlformats.org/officeDocument/2006/relationships/hyperlink" Target="https://arxiv.org/pdf/2207.13761.pdf" TargetMode="External"/><Relationship Id="rId16" Type="http://schemas.openxmlformats.org/officeDocument/2006/relationships/hyperlink" Target="https://arxiv.org/pdf/2207.13993.pdf" TargetMode="External"/>
</Relationships>
</file>

<file path=xl/worksheets/_rels/sheet33.xml.rels><?xml version="1.0" encoding="UTF-8"?>
<Relationships xmlns="http://schemas.openxmlformats.org/package/2006/relationships"><Relationship Id="rId1" Type="http://schemas.openxmlformats.org/officeDocument/2006/relationships/hyperlink" Target="https://arxiv.org/pdf/2201.01526.pdf" TargetMode="External"/><Relationship Id="rId2" Type="http://schemas.openxmlformats.org/officeDocument/2006/relationships/hyperlink" Target="https://arxiv.org/pdf/2207.13761.pdf" TargetMode="External"/><Relationship Id="rId3" Type="http://schemas.openxmlformats.org/officeDocument/2006/relationships/hyperlink" Target="https://arxiv.org/pdf/2207.14346.pdf" TargetMode="External"/><Relationship Id="rId4" Type="http://schemas.openxmlformats.org/officeDocument/2006/relationships/hyperlink" Target="https://arxiv.org/pdf/2207.14522.pdf" TargetMode="External"/><Relationship Id="rId5" Type="http://schemas.openxmlformats.org/officeDocument/2006/relationships/hyperlink" Target="https://arxiv.org/pdf/2207.14645.pdf" TargetMode="External"/><Relationship Id="rId6" Type="http://schemas.openxmlformats.org/officeDocument/2006/relationships/hyperlink" Target="https://arxiv.org/pdf/2207.14765.pdf" TargetMode="External"/><Relationship Id="rId7" Type="http://schemas.openxmlformats.org/officeDocument/2006/relationships/hyperlink" Target="https://arxiv.org/pdf/1909.11627.pdf" TargetMode="External"/><Relationship Id="rId8" Type="http://schemas.openxmlformats.org/officeDocument/2006/relationships/hyperlink" Target="https://arxiv.org/pdf/2205.08448.pdf" TargetMode="External"/><Relationship Id="rId9" Type="http://schemas.openxmlformats.org/officeDocument/2006/relationships/hyperlink" Target="https://arxiv.org/pdf/2208.00129.pdf" TargetMode="External"/><Relationship Id="rId10" Type="http://schemas.openxmlformats.org/officeDocument/2006/relationships/hyperlink" Target="https://arxiv.org/pdf/2208.00321.pdf" TargetMode="External"/><Relationship Id="rId11" Type="http://schemas.openxmlformats.org/officeDocument/2006/relationships/hyperlink" Target="https://arxiv.org/pdf/2208.00696.pdf" TargetMode="External"/><Relationship Id="rId12" Type="http://schemas.openxmlformats.org/officeDocument/2006/relationships/hyperlink" Target="https://arxiv.org/pdf/2208.00798.pdf" TargetMode="External"/><Relationship Id="rId13" Type="http://schemas.openxmlformats.org/officeDocument/2006/relationships/hyperlink" Target="https://arxiv.org/pdf/2205.08549.pdf" TargetMode="External"/><Relationship Id="rId14" Type="http://schemas.openxmlformats.org/officeDocument/2006/relationships/hyperlink" Target="https://arxiv.org/pdf/2208.01330.pdf" TargetMode="External"/><Relationship Id="rId15" Type="http://schemas.openxmlformats.org/officeDocument/2006/relationships/hyperlink" Target="https://arxiv.org/pdf/2208.01543.pdf" TargetMode="External"/><Relationship Id="rId16" Type="http://schemas.openxmlformats.org/officeDocument/2006/relationships/hyperlink" Target="https://arxiv.org/pdf/2208.01621.pdf" TargetMode="External"/><Relationship Id="rId17" Type="http://schemas.openxmlformats.org/officeDocument/2006/relationships/hyperlink" Target="https://arxiv.org/pdf/2101.07779.pdf" TargetMode="External"/><Relationship Id="rId18" Type="http://schemas.openxmlformats.org/officeDocument/2006/relationships/hyperlink" Target="https://arxiv.org/pdf/2203.15668.pdf" TargetMode="External"/><Relationship Id="rId19" Type="http://schemas.openxmlformats.org/officeDocument/2006/relationships/hyperlink" Target="https://arxiv.org/pdf/2208.01668.pdf" TargetMode="External"/><Relationship Id="rId20" Type="http://schemas.openxmlformats.org/officeDocument/2006/relationships/hyperlink" Target="https://arxiv.org/pdf/2208.01677.pdf" TargetMode="External"/><Relationship Id="rId21" Type="http://schemas.openxmlformats.org/officeDocument/2006/relationships/hyperlink" Target="https://arxiv.org/pdf/2208.01766.pdf" TargetMode="External"/><Relationship Id="rId22" Type="http://schemas.openxmlformats.org/officeDocument/2006/relationships/hyperlink" Target="https://arxiv.org/pdf/2203.16216.pdf" TargetMode="External"/><Relationship Id="rId23" Type="http://schemas.openxmlformats.org/officeDocument/2006/relationships/hyperlink" Target="https://arxiv.org/pdf/2208.02407.pdf" TargetMode="External"/><Relationship Id="rId24" Type="http://schemas.openxmlformats.org/officeDocument/2006/relationships/hyperlink" Target="https://arxiv.org/pdf/2208.02545.pdf" TargetMode="External"/><Relationship Id="rId25" Type="http://schemas.openxmlformats.org/officeDocument/2006/relationships/hyperlink" Target="https://arxiv.org/pdf/2208.02800.pdf" TargetMode="External"/><Relationship Id="rId26" Type="http://schemas.openxmlformats.org/officeDocument/2006/relationships/hyperlink" Target="https://arxiv.org/pdf/2208.02805.pdf" TargetMode="External"/>
</Relationships>
</file>

<file path=xl/worksheets/_rels/sheet34.xml.rels><?xml version="1.0" encoding="UTF-8"?>
<Relationships xmlns="http://schemas.openxmlformats.org/package/2006/relationships"><Relationship Id="rId1" Type="http://schemas.openxmlformats.org/officeDocument/2006/relationships/comments" Target="../comments34.xml"/><Relationship Id="rId2" Type="http://schemas.openxmlformats.org/officeDocument/2006/relationships/hyperlink" Target="https://arxiv.org/pdf/2111.08717.pdf" TargetMode="External"/><Relationship Id="rId3" Type="http://schemas.openxmlformats.org/officeDocument/2006/relationships/hyperlink" Target="https://arxiv.org/pdf/2208.01543.pdf" TargetMode="External"/><Relationship Id="rId4" Type="http://schemas.openxmlformats.org/officeDocument/2006/relationships/hyperlink" Target="https://arxiv.org/pdf/2208.02927.pdf" TargetMode="External"/><Relationship Id="rId5" Type="http://schemas.openxmlformats.org/officeDocument/2006/relationships/hyperlink" Target="https://arxiv.org/pdf/2208.02965.pdf" TargetMode="External"/><Relationship Id="rId6" Type="http://schemas.openxmlformats.org/officeDocument/2006/relationships/hyperlink" Target="https://arxiv.org/pdf/2208.03045.pdf" TargetMode="External"/><Relationship Id="rId7" Type="http://schemas.openxmlformats.org/officeDocument/2006/relationships/hyperlink" Target="https://arxiv.org/pdf/2205.07809.pdf" TargetMode="External"/><Relationship Id="rId8" Type="http://schemas.openxmlformats.org/officeDocument/2006/relationships/hyperlink" Target="https://arxiv.org/pdf/2208.02800.pdf" TargetMode="External"/><Relationship Id="rId9" Type="http://schemas.openxmlformats.org/officeDocument/2006/relationships/hyperlink" Target="https://arxiv.org/pdf/2208.03372.pdf" TargetMode="External"/><Relationship Id="rId10" Type="http://schemas.openxmlformats.org/officeDocument/2006/relationships/hyperlink" Target="https://arxiv.org/pdf/2208.03405.pdf" TargetMode="External"/><Relationship Id="rId11" Type="http://schemas.openxmlformats.org/officeDocument/2006/relationships/hyperlink" Target="https://arxiv.org/pdf/2208.03458.pdf" TargetMode="External"/><Relationship Id="rId12" Type="http://schemas.openxmlformats.org/officeDocument/2006/relationships/hyperlink" Target="https://arxiv.org/pdf/2208.03623.pdf" TargetMode="External"/><Relationship Id="rId13" Type="http://schemas.openxmlformats.org/officeDocument/2006/relationships/hyperlink" Target="https://arxiv.org/pdf/2208.03731.pdf" TargetMode="External"/><Relationship Id="rId14" Type="http://schemas.openxmlformats.org/officeDocument/2006/relationships/hyperlink" Target="https://arxiv.org/pdf/2208.03932.pdf" TargetMode="External"/><Relationship Id="rId15" Type="http://schemas.openxmlformats.org/officeDocument/2006/relationships/hyperlink" Target="https://arxiv.org/pdf/2208.04267.pdf" TargetMode="External"/><Relationship Id="rId16" Type="http://schemas.openxmlformats.org/officeDocument/2006/relationships/hyperlink" Target="https://arxiv.org/pdf/2208.04285.pdf" TargetMode="External"/><Relationship Id="rId17" Type="http://schemas.openxmlformats.org/officeDocument/2006/relationships/hyperlink" Target="https://arxiv.org/pdf/2208.04294.pdf" TargetMode="External"/><Relationship Id="rId18" Type="http://schemas.openxmlformats.org/officeDocument/2006/relationships/hyperlink" Target="https://arxiv.org/pdf/2208.04295.pdf" TargetMode="External"/><Relationship Id="rId19" Type="http://schemas.openxmlformats.org/officeDocument/2006/relationships/hyperlink" Target="https://arxiv.org/pdf/2206.13128.pdf" TargetMode="External"/><Relationship Id="rId20" Type="http://schemas.openxmlformats.org/officeDocument/2006/relationships/hyperlink" Target="https://arxiv.org/pdf/2207.01568.pdf" TargetMode="External"/><Relationship Id="rId21" Type="http://schemas.openxmlformats.org/officeDocument/2006/relationships/hyperlink" Target="https://arxiv.org/pdf/2106.02672.pdf" TargetMode="External"/><Relationship Id="rId22" Type="http://schemas.openxmlformats.org/officeDocument/2006/relationships/hyperlink" Target="https://arxiv.org/pdf/2207.01568.pdf" TargetMode="External"/><Relationship Id="rId23" Type="http://schemas.openxmlformats.org/officeDocument/2006/relationships/hyperlink" Target="https://arxiv.org/pdf/2208.04965.pdf" TargetMode="External"/><Relationship Id="rId24" Type="http://schemas.openxmlformats.org/officeDocument/2006/relationships/hyperlink" Target="https://arxiv.org/pdf/2208.04990.pdf" TargetMode="External"/><Relationship Id="rId25" Type="http://schemas.openxmlformats.org/officeDocument/2006/relationships/hyperlink" Target="https://arxiv.org/pdf/2208.05018.pdf" TargetMode="External"/><Relationship Id="rId26" Type="http://schemas.openxmlformats.org/officeDocument/2006/relationships/hyperlink" Target="https://arxiv.org/pdf/2104.06978.pdf" TargetMode="External"/><Relationship Id="rId27" Type="http://schemas.openxmlformats.org/officeDocument/2006/relationships/hyperlink" Target="https://arxiv.org/pdf/2208.04267.pdf" TargetMode="External"/><Relationship Id="rId28" Type="http://schemas.openxmlformats.org/officeDocument/2006/relationships/hyperlink" Target="https://arxiv.org/pdf/2208.05957.pdf" TargetMode="External"/><Relationship Id="rId29" Type="http://schemas.openxmlformats.org/officeDocument/2006/relationships/hyperlink" Target="https://arxiv.org/pdf/2208.05959.pdf" TargetMode="External"/><Relationship Id="rId30" Type="http://schemas.openxmlformats.org/officeDocument/2006/relationships/vmlDrawing" Target="../drawings/vmlDrawing5.vml"/>
</Relationships>
</file>

<file path=xl/worksheets/_rels/sheet35.xml.rels><?xml version="1.0" encoding="UTF-8"?>
<Relationships xmlns="http://schemas.openxmlformats.org/package/2006/relationships"><Relationship Id="rId1" Type="http://schemas.openxmlformats.org/officeDocument/2006/relationships/hyperlink" Target="https://arxiv.org/pdf/2208.06235.pdf" TargetMode="External"/><Relationship Id="rId2" Type="http://schemas.openxmlformats.org/officeDocument/2006/relationships/hyperlink" Target="https://arxiv.org/pdf/2208.06246.pdf" TargetMode="External"/><Relationship Id="rId3" Type="http://schemas.openxmlformats.org/officeDocument/2006/relationships/hyperlink" Target="https://arxiv.org/pdf/2208.06274.pdf" TargetMode="External"/><Relationship Id="rId4" Type="http://schemas.openxmlformats.org/officeDocument/2006/relationships/hyperlink" Target="https://arxiv.org/pdf/2008.05825.pdf" TargetMode="External"/><Relationship Id="rId5" Type="http://schemas.openxmlformats.org/officeDocument/2006/relationships/hyperlink" Target="https://arxiv.org/pdf/2109.07603.pdf" TargetMode="External"/><Relationship Id="rId6" Type="http://schemas.openxmlformats.org/officeDocument/2006/relationships/hyperlink" Target="https://arxiv.org/pdf/2112.00241.pdf" TargetMode="External"/><Relationship Id="rId7" Type="http://schemas.openxmlformats.org/officeDocument/2006/relationships/hyperlink" Target="https://arxiv.org/pdf/2208.03458.pdf" TargetMode="External"/><Relationship Id="rId8" Type="http://schemas.openxmlformats.org/officeDocument/2006/relationships/hyperlink" Target="https://arxiv.org/pdf/2208.06664.pdf" TargetMode="External"/><Relationship Id="rId9" Type="http://schemas.openxmlformats.org/officeDocument/2006/relationships/hyperlink" Target="https://arxiv.org/pdf/2203.13252.pdf" TargetMode="External"/><Relationship Id="rId10" Type="http://schemas.openxmlformats.org/officeDocument/2006/relationships/hyperlink" Target="https://arxiv.org/pdf/2204.11730.pdf" TargetMode="External"/><Relationship Id="rId11" Type="http://schemas.openxmlformats.org/officeDocument/2006/relationships/hyperlink" Target="https://arxiv.org/pdf/2208.07380.pdf" TargetMode="External"/><Relationship Id="rId12" Type="http://schemas.openxmlformats.org/officeDocument/2006/relationships/hyperlink" Target="https://arxiv.org/pdf/2208.07773.pdf" TargetMode="External"/><Relationship Id="rId13" Type="http://schemas.openxmlformats.org/officeDocument/2006/relationships/hyperlink" Target="https://arxiv.org/pdf/2111.15608.pdf" TargetMode="External"/><Relationship Id="rId14" Type="http://schemas.openxmlformats.org/officeDocument/2006/relationships/hyperlink" Target="https://arxiv.org/pdf/2203.05876.pdf" TargetMode="External"/><Relationship Id="rId15" Type="http://schemas.openxmlformats.org/officeDocument/2006/relationships/hyperlink" Target="https://arxiv.org/pdf/2205.08448.pdf" TargetMode="External"/><Relationship Id="rId16" Type="http://schemas.openxmlformats.org/officeDocument/2006/relationships/hyperlink" Target="https://arxiv.org/pdf/2205.13580.pdf" TargetMode="External"/><Relationship Id="rId17" Type="http://schemas.openxmlformats.org/officeDocument/2006/relationships/hyperlink" Target="https://arxiv.org/pdf/2208.07881.pdf" TargetMode="External"/><Relationship Id="rId18" Type="http://schemas.openxmlformats.org/officeDocument/2006/relationships/hyperlink" Target="https://arxiv.org/pdf/2208.07980.pdf" TargetMode="External"/><Relationship Id="rId19" Type="http://schemas.openxmlformats.org/officeDocument/2006/relationships/hyperlink" Target="https://arxiv.org/pdf/2111.13639.pdf" TargetMode="External"/><Relationship Id="rId20" Type="http://schemas.openxmlformats.org/officeDocument/2006/relationships/hyperlink" Target="https://arxiv.org/pdf/2208.06664.pdf" TargetMode="External"/><Relationship Id="rId21" Type="http://schemas.openxmlformats.org/officeDocument/2006/relationships/hyperlink" Target="https://arxiv.org/pdf/2208.08459.pdf" TargetMode="External"/><Relationship Id="rId22" Type="http://schemas.openxmlformats.org/officeDocument/2006/relationships/hyperlink" Target="https://arxiv.org/pdf/2208.08557.pdf" TargetMode="External"/><Relationship Id="rId23" Type="http://schemas.openxmlformats.org/officeDocument/2006/relationships/hyperlink" Target="https://arxiv.org/pdf/2208.08582.pdf" TargetMode="External"/><Relationship Id="rId24" Type="http://schemas.openxmlformats.org/officeDocument/2006/relationships/hyperlink" Target="https://arxiv.org/pdf/2208.08808.pdf" TargetMode="External"/>
</Relationships>
</file>

<file path=xl/worksheets/_rels/sheet36.xml.rels><?xml version="1.0" encoding="UTF-8"?>
<Relationships xmlns="http://schemas.openxmlformats.org/package/2006/relationships"><Relationship Id="rId1" Type="http://schemas.openxmlformats.org/officeDocument/2006/relationships/hyperlink" Target="https://arxiv.org/pdf/2203.01270.pdf" TargetMode="External"/><Relationship Id="rId2" Type="http://schemas.openxmlformats.org/officeDocument/2006/relationships/hyperlink" Target="https://arxiv.org/pdf/2204.09061.pdf" TargetMode="External"/><Relationship Id="rId3" Type="http://schemas.openxmlformats.org/officeDocument/2006/relationships/hyperlink" Target="https://arxiv.org/pdf/2205.08549.pdf" TargetMode="External"/><Relationship Id="rId4" Type="http://schemas.openxmlformats.org/officeDocument/2006/relationships/hyperlink" Target="https://arxiv.org/pdf/2208.08459.pdf" TargetMode="External"/><Relationship Id="rId5" Type="http://schemas.openxmlformats.org/officeDocument/2006/relationships/hyperlink" Target="https://arxiv.org/pdf/2208.09010.pdf" TargetMode="External"/><Relationship Id="rId6" Type="http://schemas.openxmlformats.org/officeDocument/2006/relationships/hyperlink" Target="https://arxiv.org/pdf/2012.02786.pdf" TargetMode="External"/><Relationship Id="rId7" Type="http://schemas.openxmlformats.org/officeDocument/2006/relationships/hyperlink" Target="https://arxiv.org/pdf/2012.15001.pdf" TargetMode="External"/><Relationship Id="rId8" Type="http://schemas.openxmlformats.org/officeDocument/2006/relationships/hyperlink" Target="https://arxiv.org/pdf/2202.08848.pdf" TargetMode="External"/><Relationship Id="rId9" Type="http://schemas.openxmlformats.org/officeDocument/2006/relationships/hyperlink" Target="https://arxiv.org/pdf/2203.15815.pdf" TargetMode="External"/><Relationship Id="rId10" Type="http://schemas.openxmlformats.org/officeDocument/2006/relationships/hyperlink" Target="https://arxiv.org/pdf/2208.09532.pdf" TargetMode="External"/><Relationship Id="rId11" Type="http://schemas.openxmlformats.org/officeDocument/2006/relationships/hyperlink" Target="https://arxiv.org/pdf/2208.09739.pdf" TargetMode="External"/><Relationship Id="rId12" Type="http://schemas.openxmlformats.org/officeDocument/2006/relationships/hyperlink" Target="https://arxiv.org/pdf/2208.09949.pdf" TargetMode="External"/><Relationship Id="rId13" Type="http://schemas.openxmlformats.org/officeDocument/2006/relationships/hyperlink" Target="https://arxiv.org/pdf/2205.02081.pdf" TargetMode="External"/><Relationship Id="rId14" Type="http://schemas.openxmlformats.org/officeDocument/2006/relationships/hyperlink" Target="https://arxiv.org/pdf/2208.03458.pdf" TargetMode="External"/><Relationship Id="rId15" Type="http://schemas.openxmlformats.org/officeDocument/2006/relationships/hyperlink" Target="https://arxiv.org/pdf/2208.09532.pdf" TargetMode="External"/><Relationship Id="rId16" Type="http://schemas.openxmlformats.org/officeDocument/2006/relationships/hyperlink" Target="https://arxiv.org/pdf/2208.09532.pdf" TargetMode="External"/><Relationship Id="rId17" Type="http://schemas.openxmlformats.org/officeDocument/2006/relationships/hyperlink" Target="https://arxiv.org/pdf/2203.04438.pdf" TargetMode="External"/><Relationship Id="rId18" Type="http://schemas.openxmlformats.org/officeDocument/2006/relationships/hyperlink" Target="https://arxiv.org/pdf/2208.11871.pdf" TargetMode="External"/><Relationship Id="rId19" Type="http://schemas.openxmlformats.org/officeDocument/2006/relationships/hyperlink" Target="https://arxiv.org/pdf/2208.11894.pdf" TargetMode="External"/>
</Relationships>
</file>

<file path=xl/worksheets/_rels/sheet37.xml.rels><?xml version="1.0" encoding="UTF-8"?>
<Relationships xmlns="http://schemas.openxmlformats.org/package/2006/relationships"><Relationship Id="rId1" Type="http://schemas.openxmlformats.org/officeDocument/2006/relationships/hyperlink" Target="https://arxiv.org/pdf/2104.00544.pdf" TargetMode="External"/><Relationship Id="rId2" Type="http://schemas.openxmlformats.org/officeDocument/2006/relationships/hyperlink" Target="https://arxiv.org/pdf/2107.14239.pdf" TargetMode="External"/><Relationship Id="rId3" Type="http://schemas.openxmlformats.org/officeDocument/2006/relationships/hyperlink" Target="https://arxiv.org/pdf/2203.04438.pdf" TargetMode="External"/><Relationship Id="rId4" Type="http://schemas.openxmlformats.org/officeDocument/2006/relationships/hyperlink" Target="https://arxiv.org/pdf/2204.00337.pdf" TargetMode="External"/><Relationship Id="rId5" Type="http://schemas.openxmlformats.org/officeDocument/2006/relationships/hyperlink" Target="https://arxiv.org/pdf/2206.04691.pdf" TargetMode="External"/><Relationship Id="rId6" Type="http://schemas.openxmlformats.org/officeDocument/2006/relationships/hyperlink" Target="https://arxiv.org/pdf/2206.06809.pdf" TargetMode="External"/><Relationship Id="rId7" Type="http://schemas.openxmlformats.org/officeDocument/2006/relationships/hyperlink" Target="https://arxiv.org/pdf/2208.12338.pdf" TargetMode="External"/><Relationship Id="rId8" Type="http://schemas.openxmlformats.org/officeDocument/2006/relationships/hyperlink" Target="https://arxiv.org/pdf/2208.12713.pdf" TargetMode="External"/><Relationship Id="rId9" Type="http://schemas.openxmlformats.org/officeDocument/2006/relationships/hyperlink" Target="https://arxiv.org/pdf/2109.00345.pdf" TargetMode="External"/><Relationship Id="rId10" Type="http://schemas.openxmlformats.org/officeDocument/2006/relationships/hyperlink" Target="https://arxiv.org/pdf/2110.10469.pdf" TargetMode="External"/><Relationship Id="rId11" Type="http://schemas.openxmlformats.org/officeDocument/2006/relationships/hyperlink" Target="https://arxiv.org/pdf/2208.12849.pdf" TargetMode="External"/><Relationship Id="rId12" Type="http://schemas.openxmlformats.org/officeDocument/2006/relationships/hyperlink" Target="https://arxiv.org/pdf/2208.12872.pdf" TargetMode="External"/><Relationship Id="rId13" Type="http://schemas.openxmlformats.org/officeDocument/2006/relationships/hyperlink" Target="https://arxiv.org/pdf/2208.12979.pdf" TargetMode="External"/><Relationship Id="rId14" Type="http://schemas.openxmlformats.org/officeDocument/2006/relationships/hyperlink" Target="https://arxiv.org/pdf/2208.13351.pdf" TargetMode="External"/><Relationship Id="rId15" Type="http://schemas.openxmlformats.org/officeDocument/2006/relationships/hyperlink" Target="https://arxiv.org/pdf/2111.03079.pdf" TargetMode="External"/><Relationship Id="rId16" Type="http://schemas.openxmlformats.org/officeDocument/2006/relationships/hyperlink" Target="https://arxiv.org/pdf/2208.13814.pdf" TargetMode="External"/><Relationship Id="rId17" Type="http://schemas.openxmlformats.org/officeDocument/2006/relationships/hyperlink" Target="https://arxiv.org/pdf/2208.13844.pdf" TargetMode="External"/><Relationship Id="rId18" Type="http://schemas.openxmlformats.org/officeDocument/2006/relationships/hyperlink" Target="https://arxiv.org/pdf/2208.14156.pdf" TargetMode="External"/><Relationship Id="rId19" Type="http://schemas.openxmlformats.org/officeDocument/2006/relationships/hyperlink" Target="https://arxiv.org/pdf/2205.02639.pdf" TargetMode="External"/><Relationship Id="rId20" Type="http://schemas.openxmlformats.org/officeDocument/2006/relationships/hyperlink" Target="https://arxiv.org/pdf/2208.14460.pdf" TargetMode="External"/><Relationship Id="rId21" Type="http://schemas.openxmlformats.org/officeDocument/2006/relationships/hyperlink" Target="https://arxiv.org/pdf/2110.11731.pdf" TargetMode="External"/><Relationship Id="rId22" Type="http://schemas.openxmlformats.org/officeDocument/2006/relationships/hyperlink" Target="https://arxiv.org/pdf/2110.14657.pdf" TargetMode="External"/><Relationship Id="rId23" Type="http://schemas.openxmlformats.org/officeDocument/2006/relationships/hyperlink" Target="https://arxiv.org/pdf/2204.05013.pdf" TargetMode="External"/><Relationship Id="rId24" Type="http://schemas.openxmlformats.org/officeDocument/2006/relationships/hyperlink" Target="https://arxiv.org/pdf/2206.08983.pdf" TargetMode="External"/><Relationship Id="rId25" Type="http://schemas.openxmlformats.org/officeDocument/2006/relationships/hyperlink" Target="https://arxiv.org/pdf/2206.11274.pdf" TargetMode="External"/><Relationship Id="rId26" Type="http://schemas.openxmlformats.org/officeDocument/2006/relationships/hyperlink" Target="https://arxiv.org/pdf/2209.00284.pdf" TargetMode="External"/><Relationship Id="rId27" Type="http://schemas.openxmlformats.org/officeDocument/2006/relationships/hyperlink" Target="https://arxiv.org/pdf/2209.00611.pdf" TargetMode="External"/><Relationship Id="rId28" Type="http://schemas.openxmlformats.org/officeDocument/2006/relationships/hyperlink" Target="https://arxiv.org/pdf/2209.00640.pdf" TargetMode="External"/>
</Relationships>
</file>

<file path=xl/worksheets/_rels/sheet38.xml.rels><?xml version="1.0" encoding="UTF-8"?>
<Relationships xmlns="http://schemas.openxmlformats.org/package/2006/relationships"><Relationship Id="rId1" Type="http://schemas.openxmlformats.org/officeDocument/2006/relationships/comments" Target="../comments38.xml"/><Relationship Id="rId2" Type="http://schemas.openxmlformats.org/officeDocument/2006/relationships/hyperlink" Target="https://arxiv.org/pdf/2207.01100.pdf" TargetMode="External"/><Relationship Id="rId3" Type="http://schemas.openxmlformats.org/officeDocument/2006/relationships/hyperlink" Target="https://arxiv.org/pdf/2208.00819.pdf" TargetMode="External"/><Relationship Id="rId4" Type="http://schemas.openxmlformats.org/officeDocument/2006/relationships/hyperlink" Target="https://arxiv.org/pdf/2209.00795.pdf" TargetMode="External"/><Relationship Id="rId5" Type="http://schemas.openxmlformats.org/officeDocument/2006/relationships/hyperlink" Target="https://arxiv.org/pdf/2209.00874.pdf" TargetMode="External"/><Relationship Id="rId6" Type="http://schemas.openxmlformats.org/officeDocument/2006/relationships/hyperlink" Target="https://arxiv.org/pdf/2107.02946.pdf" TargetMode="External"/><Relationship Id="rId7" Type="http://schemas.openxmlformats.org/officeDocument/2006/relationships/hyperlink" Target="https://arxiv.org/pdf/2111.14355.pdf" TargetMode="External"/><Relationship Id="rId8" Type="http://schemas.openxmlformats.org/officeDocument/2006/relationships/hyperlink" Target="https://arxiv.org/pdf/2202.05164.pdf" TargetMode="External"/><Relationship Id="rId9" Type="http://schemas.openxmlformats.org/officeDocument/2006/relationships/hyperlink" Target="https://arxiv.org/pdf/2202.08661.pdf" TargetMode="External"/><Relationship Id="rId10" Type="http://schemas.openxmlformats.org/officeDocument/2006/relationships/hyperlink" Target="https://arxiv.org/pdf/2207.07608.pdf" TargetMode="External"/><Relationship Id="rId11" Type="http://schemas.openxmlformats.org/officeDocument/2006/relationships/hyperlink" Target="https://arxiv.org/pdf/2209.01359.pdf" TargetMode="External"/><Relationship Id="rId12" Type="http://schemas.openxmlformats.org/officeDocument/2006/relationships/hyperlink" Target="https://arxiv.org/pdf/2209.01840.pdf" TargetMode="External"/><Relationship Id="rId13" Type="http://schemas.openxmlformats.org/officeDocument/2006/relationships/hyperlink" Target="https://arxiv.org/pdf/2209.02272.pdf" TargetMode="External"/><Relationship Id="rId14" Type="http://schemas.openxmlformats.org/officeDocument/2006/relationships/hyperlink" Target="https://arxiv.org/pdf/2209.02673.pdf" TargetMode="External"/><Relationship Id="rId15" Type="http://schemas.openxmlformats.org/officeDocument/2006/relationships/hyperlink" Target="https://arxiv.org/pdf/2203.11736.pdf" TargetMode="External"/><Relationship Id="rId16" Type="http://schemas.openxmlformats.org/officeDocument/2006/relationships/hyperlink" Target="https://arxiv.org/pdf/2205.07810.pdf" TargetMode="External"/><Relationship Id="rId17" Type="http://schemas.openxmlformats.org/officeDocument/2006/relationships/hyperlink" Target="https://arxiv.org/pdf/2209.02728.pdf" TargetMode="External"/><Relationship Id="rId18" Type="http://schemas.openxmlformats.org/officeDocument/2006/relationships/hyperlink" Target="https://arxiv.org/pdf/2209.02863.pdf" TargetMode="External"/><Relationship Id="rId19" Type="http://schemas.openxmlformats.org/officeDocument/2006/relationships/hyperlink" Target="https://arxiv.org/pdf/2209.03004.pdf" TargetMode="External"/><Relationship Id="rId20" Type="http://schemas.openxmlformats.org/officeDocument/2006/relationships/hyperlink" Target="https://arxiv.org/pdf/2209.03135.pdf" TargetMode="External"/><Relationship Id="rId21" Type="http://schemas.openxmlformats.org/officeDocument/2006/relationships/hyperlink" Target="https://arxiv.org/pdf/2209.03536.pdf" TargetMode="External"/><Relationship Id="rId22" Type="http://schemas.openxmlformats.org/officeDocument/2006/relationships/hyperlink" Target="https://arxiv.org/pdf/2209.03585.pdf" TargetMode="External"/><Relationship Id="rId23" Type="http://schemas.openxmlformats.org/officeDocument/2006/relationships/hyperlink" Target="https://arxiv.org/pdf/2209.03790.pdf" TargetMode="External"/><Relationship Id="rId24" Type="http://schemas.openxmlformats.org/officeDocument/2006/relationships/vmlDrawing" Target="../drawings/vmlDrawing6.vml"/>
</Relationships>
</file>

<file path=xl/worksheets/_rels/sheet39.xml.rels><?xml version="1.0" encoding="UTF-8"?>
<Relationships xmlns="http://schemas.openxmlformats.org/package/2006/relationships"><Relationship Id="rId1" Type="http://schemas.openxmlformats.org/officeDocument/2006/relationships/hyperlink" Target="https://arxiv.org/pdf/2111.01779.pdf" TargetMode="External"/><Relationship Id="rId2" Type="http://schemas.openxmlformats.org/officeDocument/2006/relationships/hyperlink" Target="https://arxiv.org/pdf/2209.03790.pdf" TargetMode="External"/><Relationship Id="rId3" Type="http://schemas.openxmlformats.org/officeDocument/2006/relationships/hyperlink" Target="https://arxiv.org/pdf/2205.14159.pdf" TargetMode="External"/><Relationship Id="rId4" Type="http://schemas.openxmlformats.org/officeDocument/2006/relationships/hyperlink" Target="https://arxiv.org/pdf/2209.04060.pdf" TargetMode="External"/><Relationship Id="rId5" Type="http://schemas.openxmlformats.org/officeDocument/2006/relationships/hyperlink" Target="https://arxiv.org/pdf/2209.04452.pdf" TargetMode="External"/><Relationship Id="rId6" Type="http://schemas.openxmlformats.org/officeDocument/2006/relationships/hyperlink" Target="https://arxiv.org/pdf/2209.04735.pdf" TargetMode="External"/><Relationship Id="rId7" Type="http://schemas.openxmlformats.org/officeDocument/2006/relationships/hyperlink" Target="https://arxiv.org/pdf/2209.04783.pdf" TargetMode="External"/><Relationship Id="rId8" Type="http://schemas.openxmlformats.org/officeDocument/2006/relationships/hyperlink" Target="https://arxiv.org/pdf/2209.04970.pdf" TargetMode="External"/><Relationship Id="rId9" Type="http://schemas.openxmlformats.org/officeDocument/2006/relationships/hyperlink" Target="https://arxiv.org/pdf/2112.06878.pdf" TargetMode="External"/><Relationship Id="rId10" Type="http://schemas.openxmlformats.org/officeDocument/2006/relationships/hyperlink" Target="https://arxiv.org/pdf/2203.08831.pdf" TargetMode="External"/><Relationship Id="rId11" Type="http://schemas.openxmlformats.org/officeDocument/2006/relationships/hyperlink" Target="https://arxiv.org/pdf/2209.05674.pdf" TargetMode="External"/><Relationship Id="rId12" Type="http://schemas.openxmlformats.org/officeDocument/2006/relationships/hyperlink" Target="https://arxiv.org/pdf/2209.05766.pdf" TargetMode="External"/><Relationship Id="rId13" Type="http://schemas.openxmlformats.org/officeDocument/2006/relationships/hyperlink" Target="https://arxiv.org/pdf/2209.05938.pdf" TargetMode="External"/><Relationship Id="rId14" Type="http://schemas.openxmlformats.org/officeDocument/2006/relationships/hyperlink" Target="https://arxiv.org/pdf/1910.01063.pdf" TargetMode="External"/><Relationship Id="rId15" Type="http://schemas.openxmlformats.org/officeDocument/2006/relationships/hyperlink" Target="https://arxiv.org/pdf/2206.13588.pdf" TargetMode="External"/><Relationship Id="rId16" Type="http://schemas.openxmlformats.org/officeDocument/2006/relationships/hyperlink" Target="https://arxiv.org/pdf/2207.06910.pdf" TargetMode="External"/><Relationship Id="rId17" Type="http://schemas.openxmlformats.org/officeDocument/2006/relationships/hyperlink" Target="https://arxiv.org/pdf/2209.06459.pdf" TargetMode="External"/><Relationship Id="rId18" Type="http://schemas.openxmlformats.org/officeDocument/2006/relationships/hyperlink" Target="https://arxiv.org/pdf/2209.06531.pdf" TargetMode="External"/><Relationship Id="rId19" Type="http://schemas.openxmlformats.org/officeDocument/2006/relationships/hyperlink" Target="https://arxiv.org/pdf/2109.14838.pdf" TargetMode="External"/><Relationship Id="rId20" Type="http://schemas.openxmlformats.org/officeDocument/2006/relationships/hyperlink" Target="https://arxiv.org/pdf/2203.08998.pdf" TargetMode="External"/><Relationship Id="rId21" Type="http://schemas.openxmlformats.org/officeDocument/2006/relationships/hyperlink" Target="https://arxiv.org/pdf/2205.14742.pdf" TargetMode="External"/><Relationship Id="rId22" Type="http://schemas.openxmlformats.org/officeDocument/2006/relationships/hyperlink" Target="https://arxiv.org/pdf/2209.06978.pdf" TargetMode="External"/><Relationship Id="rId23" Type="http://schemas.openxmlformats.org/officeDocument/2006/relationships/hyperlink" Target="https://arxiv.org/pdf/2209.07049.pdf" TargetMode="External"/>
</Relationships>
</file>

<file path=xl/worksheets/_rels/sheet40.xml.rels><?xml version="1.0" encoding="UTF-8"?>
<Relationships xmlns="http://schemas.openxmlformats.org/package/2006/relationships"><Relationship Id="rId1" Type="http://schemas.openxmlformats.org/officeDocument/2006/relationships/hyperlink" Target="https://arxiv.org/pdf/2209.06978.pdf" TargetMode="External"/><Relationship Id="rId2" Type="http://schemas.openxmlformats.org/officeDocument/2006/relationships/hyperlink" Target="https://arxiv.org/pdf/2209.07543.pdf" TargetMode="External"/><Relationship Id="rId3" Type="http://schemas.openxmlformats.org/officeDocument/2006/relationships/hyperlink" Target="https://arxiv.org/pdf/2202.02181.pdf" TargetMode="External"/><Relationship Id="rId4" Type="http://schemas.openxmlformats.org/officeDocument/2006/relationships/hyperlink" Target="https://arxiv.org/pdf/2209.08215.pdf" TargetMode="External"/><Relationship Id="rId5" Type="http://schemas.openxmlformats.org/officeDocument/2006/relationships/hyperlink" Target="https://arxiv.org/pdf/2209.08265.pdf" TargetMode="External"/><Relationship Id="rId6" Type="http://schemas.openxmlformats.org/officeDocument/2006/relationships/hyperlink" Target="https://arxiv.org/pdf/2209.08540.pdf" TargetMode="External"/><Relationship Id="rId7" Type="http://schemas.openxmlformats.org/officeDocument/2006/relationships/hyperlink" Target="https://arxiv.org/pdf/2209.08585.pdf" TargetMode="External"/><Relationship Id="rId8" Type="http://schemas.openxmlformats.org/officeDocument/2006/relationships/hyperlink" Target="https://arxiv.org/pdf/2209.08654.pdf" TargetMode="External"/><Relationship Id="rId9" Type="http://schemas.openxmlformats.org/officeDocument/2006/relationships/hyperlink" Target="https://arxiv.org/pdf/2209.09071.pdf" TargetMode="External"/><Relationship Id="rId10" Type="http://schemas.openxmlformats.org/officeDocument/2006/relationships/hyperlink" Target="https://arxiv.org/pdf/2206.08234.pdf" TargetMode="External"/><Relationship Id="rId11" Type="http://schemas.openxmlformats.org/officeDocument/2006/relationships/hyperlink" Target="https://arxiv.org/pdf/2209.09252.pdf" TargetMode="External"/><Relationship Id="rId12" Type="http://schemas.openxmlformats.org/officeDocument/2006/relationships/hyperlink" Target="https://arxiv.org/pdf/2209.09256.pdf" TargetMode="External"/><Relationship Id="rId13" Type="http://schemas.openxmlformats.org/officeDocument/2006/relationships/hyperlink" Target="https://arxiv.org/pdf/2209.09272.pdf" TargetMode="External"/><Relationship Id="rId14" Type="http://schemas.openxmlformats.org/officeDocument/2006/relationships/hyperlink" Target="https://arxiv.org/pdf/2209.09273.pdf" TargetMode="External"/><Relationship Id="rId15" Type="http://schemas.openxmlformats.org/officeDocument/2006/relationships/hyperlink" Target="https://arxiv.org/pdf/2209.09907.pdf" TargetMode="External"/><Relationship Id="rId16" Type="http://schemas.openxmlformats.org/officeDocument/2006/relationships/hyperlink" Target="https://arxiv.org/pdf/2209.09994.pdf" TargetMode="External"/><Relationship Id="rId17" Type="http://schemas.openxmlformats.org/officeDocument/2006/relationships/hyperlink" Target="https://arxiv.org/pdf/2209.10089.pdf" TargetMode="External"/><Relationship Id="rId18" Type="http://schemas.openxmlformats.org/officeDocument/2006/relationships/hyperlink" Target="https://arxiv.org/pdf/2105.05960.pdf" TargetMode="External"/><Relationship Id="rId19" Type="http://schemas.openxmlformats.org/officeDocument/2006/relationships/hyperlink" Target="https://arxiv.org/pdf/2205.01696.pdf" TargetMode="External"/>
</Relationships>
</file>

<file path=xl/worksheets/_rels/sheet41.xml.rels><?xml version="1.0" encoding="UTF-8"?>
<Relationships xmlns="http://schemas.openxmlformats.org/package/2006/relationships"><Relationship Id="rId1" Type="http://schemas.openxmlformats.org/officeDocument/2006/relationships/hyperlink" Target="https://arxiv.org/pdf/2110.15643.pdf" TargetMode="External"/><Relationship Id="rId2" Type="http://schemas.openxmlformats.org/officeDocument/2006/relationships/hyperlink" Target="https://arxiv.org/pdf/2209.11288.pdf" TargetMode="External"/><Relationship Id="rId3" Type="http://schemas.openxmlformats.org/officeDocument/2006/relationships/hyperlink" Target="https://arxiv.org/pdf/2209.11298.pdf" TargetMode="External"/><Relationship Id="rId4" Type="http://schemas.openxmlformats.org/officeDocument/2006/relationships/hyperlink" Target="https://arxiv.org/pdf/2209.11476.pdf" TargetMode="External"/><Relationship Id="rId5" Type="http://schemas.openxmlformats.org/officeDocument/2006/relationships/hyperlink" Target="https://arxiv.org/pdf/2209.11726.pdf" TargetMode="External"/><Relationship Id="rId6" Type="http://schemas.openxmlformats.org/officeDocument/2006/relationships/hyperlink" Target="https://arxiv.org/pdf/2208.03045.pdf" TargetMode="External"/><Relationship Id="rId7" Type="http://schemas.openxmlformats.org/officeDocument/2006/relationships/hyperlink" Target="https://arxiv.org/pdf/2208.09949.pdf" TargetMode="External"/><Relationship Id="rId8" Type="http://schemas.openxmlformats.org/officeDocument/2006/relationships/hyperlink" Target="https://arxiv.org/pdf/2209.11941.pdf" TargetMode="External"/><Relationship Id="rId9" Type="http://schemas.openxmlformats.org/officeDocument/2006/relationships/hyperlink" Target="https://arxiv.org/pdf/2209.12415.pdf" TargetMode="External"/><Relationship Id="rId10" Type="http://schemas.openxmlformats.org/officeDocument/2006/relationships/hyperlink" Target="https://arxiv.org/pdf/2209.12418.pdf" TargetMode="External"/><Relationship Id="rId11" Type="http://schemas.openxmlformats.org/officeDocument/2006/relationships/hyperlink" Target="https://arxiv.org/pdf/2109.07566.pdf" TargetMode="External"/><Relationship Id="rId12" Type="http://schemas.openxmlformats.org/officeDocument/2006/relationships/hyperlink" Target="https://arxiv.org/pdf/2206.02264.pdf" TargetMode="External"/><Relationship Id="rId13" Type="http://schemas.openxmlformats.org/officeDocument/2006/relationships/hyperlink" Target="https://arxiv.org/pdf/2206.08983.pdf" TargetMode="External"/><Relationship Id="rId14" Type="http://schemas.openxmlformats.org/officeDocument/2006/relationships/hyperlink" Target="https://arxiv.org/pdf/2207.02771.pdf" TargetMode="External"/><Relationship Id="rId15" Type="http://schemas.openxmlformats.org/officeDocument/2006/relationships/hyperlink" Target="https://arxiv.org/pdf/2209.12911.pdf" TargetMode="External"/><Relationship Id="rId16" Type="http://schemas.openxmlformats.org/officeDocument/2006/relationships/hyperlink" Target="https://arxiv.org/pdf/2209.13004.pdf" TargetMode="External"/><Relationship Id="rId17" Type="http://schemas.openxmlformats.org/officeDocument/2006/relationships/hyperlink" Target="https://arxiv.org/pdf/2204.12874.pdf" TargetMode="External"/><Relationship Id="rId18" Type="http://schemas.openxmlformats.org/officeDocument/2006/relationships/hyperlink" Target="https://arxiv.org/pdf/2209.11476.pdf" TargetMode="External"/><Relationship Id="rId19" Type="http://schemas.openxmlformats.org/officeDocument/2006/relationships/hyperlink" Target="https://arxiv.org/pdf/2209.13592.pdf" TargetMode="External"/><Relationship Id="rId20" Type="http://schemas.openxmlformats.org/officeDocument/2006/relationships/hyperlink" Target="https://arxiv.org/pdf/2105.01671.pdf" TargetMode="External"/><Relationship Id="rId21" Type="http://schemas.openxmlformats.org/officeDocument/2006/relationships/hyperlink" Target="https://arxiv.org/pdf/2205.01696.pdf" TargetMode="External"/><Relationship Id="rId22" Type="http://schemas.openxmlformats.org/officeDocument/2006/relationships/hyperlink" Target="https://arxiv.org/pdf/2209.13592.pdf" TargetMode="External"/><Relationship Id="rId23" Type="http://schemas.openxmlformats.org/officeDocument/2006/relationships/hyperlink" Target="https://arxiv.org/pdf/2209.14509.pdf" TargetMode="External"/>
</Relationships>
</file>

<file path=xl/worksheets/_rels/sheet42.xml.rels><?xml version="1.0" encoding="UTF-8"?>
<Relationships xmlns="http://schemas.openxmlformats.org/package/2006/relationships"><Relationship Id="rId1" Type="http://schemas.openxmlformats.org/officeDocument/2006/relationships/hyperlink" Target="https://arxiv.org/pdf/2209.15014.pdf" TargetMode="External"/><Relationship Id="rId2" Type="http://schemas.openxmlformats.org/officeDocument/2006/relationships/hyperlink" Target="https://arxiv.org/pdf/2209.15350.pdf" TargetMode="External"/><Relationship Id="rId3" Type="http://schemas.openxmlformats.org/officeDocument/2006/relationships/hyperlink" Target="https://arxiv.org/pdf/2209.15547.pdf" TargetMode="External"/><Relationship Id="rId4" Type="http://schemas.openxmlformats.org/officeDocument/2006/relationships/hyperlink" Target="https://arxiv.org/pdf/2203.10872.pdf" TargetMode="External"/><Relationship Id="rId5" Type="http://schemas.openxmlformats.org/officeDocument/2006/relationships/hyperlink" Target="https://arxiv.org/pdf/2205.08574.pdf" TargetMode="External"/><Relationship Id="rId6" Type="http://schemas.openxmlformats.org/officeDocument/2006/relationships/hyperlink" Target="https://arxiv.org/pdf/2210.00110.pdf" TargetMode="External"/><Relationship Id="rId7" Type="http://schemas.openxmlformats.org/officeDocument/2006/relationships/hyperlink" Target="https://arxiv.org/pdf/2210.00287.pdf" TargetMode="External"/><Relationship Id="rId8" Type="http://schemas.openxmlformats.org/officeDocument/2006/relationships/hyperlink" Target="https://arxiv.org/pdf/2210.00761.pdf" TargetMode="External"/><Relationship Id="rId9" Type="http://schemas.openxmlformats.org/officeDocument/2006/relationships/hyperlink" Target="https://arxiv.org/pdf/2210.00814.pdf" TargetMode="External"/><Relationship Id="rId10" Type="http://schemas.openxmlformats.org/officeDocument/2006/relationships/hyperlink" Target="https://arxiv.org/pdf/2012.06586.pdf" TargetMode="External"/><Relationship Id="rId11" Type="http://schemas.openxmlformats.org/officeDocument/2006/relationships/hyperlink" Target="https://arxiv.org/pdf/2110.15463.pdf" TargetMode="External"/><Relationship Id="rId12" Type="http://schemas.openxmlformats.org/officeDocument/2006/relationships/hyperlink" Target="https://arxiv.org/pdf/2202.10274.pdf" TargetMode="External"/><Relationship Id="rId13" Type="http://schemas.openxmlformats.org/officeDocument/2006/relationships/hyperlink" Target="https://arxiv.org/pdf/2203.11226.pdf" TargetMode="External"/><Relationship Id="rId14" Type="http://schemas.openxmlformats.org/officeDocument/2006/relationships/hyperlink" Target="https://arxiv.org/pdf/2210.00814.pdf" TargetMode="External"/><Relationship Id="rId15" Type="http://schemas.openxmlformats.org/officeDocument/2006/relationships/hyperlink" Target="https://arxiv.org/pdf/2210.01718.pdf" TargetMode="External"/><Relationship Id="rId16" Type="http://schemas.openxmlformats.org/officeDocument/2006/relationships/hyperlink" Target="https://arxiv.org/pdf/2210.01724.pdf" TargetMode="External"/><Relationship Id="rId17" Type="http://schemas.openxmlformats.org/officeDocument/2006/relationships/hyperlink" Target="https://arxiv.org/pdf/2209.02272.pdf" TargetMode="External"/><Relationship Id="rId18" Type="http://schemas.openxmlformats.org/officeDocument/2006/relationships/hyperlink" Target="https://arxiv.org/pdf/2209.14509.pdf" TargetMode="External"/><Relationship Id="rId19" Type="http://schemas.openxmlformats.org/officeDocument/2006/relationships/hyperlink" Target="https://arxiv.org/pdf/2210.01501.pdf" TargetMode="External"/><Relationship Id="rId20" Type="http://schemas.openxmlformats.org/officeDocument/2006/relationships/hyperlink" Target="https://arxiv.org/pdf/2210.01825.pdf" TargetMode="External"/><Relationship Id="rId21" Type="http://schemas.openxmlformats.org/officeDocument/2006/relationships/hyperlink" Target="https://arxiv.org/pdf/2210.01852.pdf" TargetMode="External"/><Relationship Id="rId22" Type="http://schemas.openxmlformats.org/officeDocument/2006/relationships/hyperlink" Target="https://arxiv.org/pdf/2210.02255.pdf" TargetMode="External"/><Relationship Id="rId23" Type="http://schemas.openxmlformats.org/officeDocument/2006/relationships/hyperlink" Target="https://arxiv.org/pdf/2101.11153.pdf" TargetMode="External"/><Relationship Id="rId24" Type="http://schemas.openxmlformats.org/officeDocument/2006/relationships/hyperlink" Target="https://arxiv.org/pdf/2210.02610.pdf" TargetMode="External"/><Relationship Id="rId25" Type="http://schemas.openxmlformats.org/officeDocument/2006/relationships/hyperlink" Target="https://arxiv.org/pdf/2210.02649.pdf" TargetMode="External"/><Relationship Id="rId26" Type="http://schemas.openxmlformats.org/officeDocument/2006/relationships/hyperlink" Target="https://arxiv.org/pdf/2210.02975.pdf" TargetMode="External"/>
</Relationships>
</file>

<file path=xl/worksheets/_rels/sheet43.xml.rels><?xml version="1.0" encoding="UTF-8"?>
<Relationships xmlns="http://schemas.openxmlformats.org/package/2006/relationships"><Relationship Id="rId1" Type="http://schemas.openxmlformats.org/officeDocument/2006/relationships/comments" Target="../comments43.xml"/><Relationship Id="rId2" Type="http://schemas.openxmlformats.org/officeDocument/2006/relationships/hyperlink" Target="https://arxiv.org/pdf/2009.14611.pdf" TargetMode="External"/><Relationship Id="rId3" Type="http://schemas.openxmlformats.org/officeDocument/2006/relationships/hyperlink" Target="https://arxiv.org/pdf/2108.07276.pdf" TargetMode="External"/><Relationship Id="rId4" Type="http://schemas.openxmlformats.org/officeDocument/2006/relationships/hyperlink" Target="https://arxiv.org/pdf/2205.02081.pdf" TargetMode="External"/><Relationship Id="rId5" Type="http://schemas.openxmlformats.org/officeDocument/2006/relationships/hyperlink" Target="https://arxiv.org/pdf/2206.05292.pdf" TargetMode="External"/><Relationship Id="rId6" Type="http://schemas.openxmlformats.org/officeDocument/2006/relationships/hyperlink" Target="https://arxiv.org/pdf/2209.15014.pdf" TargetMode="External"/><Relationship Id="rId7" Type="http://schemas.openxmlformats.org/officeDocument/2006/relationships/hyperlink" Target="https://arxiv.org/pdf/2210.03132.pdf" TargetMode="External"/><Relationship Id="rId8" Type="http://schemas.openxmlformats.org/officeDocument/2006/relationships/hyperlink" Target="https://arxiv.org/pdf/2210.03476.pdf" TargetMode="External"/><Relationship Id="rId9" Type="http://schemas.openxmlformats.org/officeDocument/2006/relationships/hyperlink" Target="https://arxiv.org/pdf/2206.13128.pdf" TargetMode="External"/><Relationship Id="rId10" Type="http://schemas.openxmlformats.org/officeDocument/2006/relationships/hyperlink" Target="https://arxiv.org/pdf/2209.11288.pdf" TargetMode="External"/><Relationship Id="rId11" Type="http://schemas.openxmlformats.org/officeDocument/2006/relationships/hyperlink" Target="https://arxiv.org/pdf/2209.14313.pdf" TargetMode="External"/><Relationship Id="rId12" Type="http://schemas.openxmlformats.org/officeDocument/2006/relationships/hyperlink" Target="https://arxiv.org/pdf/2210.03770.pdf" TargetMode="External"/><Relationship Id="rId13" Type="http://schemas.openxmlformats.org/officeDocument/2006/relationships/hyperlink" Target="https://arxiv.org/pdf/2210.04588.pdf" TargetMode="External"/><Relationship Id="rId14" Type="http://schemas.openxmlformats.org/officeDocument/2006/relationships/hyperlink" Target="https://arxiv.org/pdf/2207.00667.pdf" TargetMode="External"/><Relationship Id="rId15" Type="http://schemas.openxmlformats.org/officeDocument/2006/relationships/hyperlink" Target="https://arxiv.org/pdf/2209.04369.pdf" TargetMode="External"/><Relationship Id="rId16" Type="http://schemas.openxmlformats.org/officeDocument/2006/relationships/hyperlink" Target="https://arxiv.org/pdf/2210.04588.pdf" TargetMode="External"/><Relationship Id="rId17" Type="http://schemas.openxmlformats.org/officeDocument/2006/relationships/hyperlink" Target="https://arxiv.org/pdf/2210.04926.pdf" TargetMode="External"/><Relationship Id="rId18" Type="http://schemas.openxmlformats.org/officeDocument/2006/relationships/hyperlink" Target="https://arxiv.org/pdf/2210.05003.pdf" TargetMode="External"/><Relationship Id="rId19" Type="http://schemas.openxmlformats.org/officeDocument/2006/relationships/hyperlink" Target="https://arxiv.org/pdf/2210.05040.pdf" TargetMode="External"/><Relationship Id="rId20" Type="http://schemas.openxmlformats.org/officeDocument/2006/relationships/hyperlink" Target="https://arxiv.org/pdf/2109.07603.pdf" TargetMode="External"/><Relationship Id="rId21" Type="http://schemas.openxmlformats.org/officeDocument/2006/relationships/hyperlink" Target="https://arxiv.org/pdf/2203.13842.pdf" TargetMode="External"/><Relationship Id="rId22" Type="http://schemas.openxmlformats.org/officeDocument/2006/relationships/hyperlink" Target="https://arxiv.org/pdf/2206.03729.pdf" TargetMode="External"/><Relationship Id="rId23" Type="http://schemas.openxmlformats.org/officeDocument/2006/relationships/hyperlink" Target="https://arxiv.org/pdf/2210.05686.pdf" TargetMode="External"/><Relationship Id="rId24" Type="http://schemas.openxmlformats.org/officeDocument/2006/relationships/hyperlink" Target="https://arxiv.org/pdf/2210.05724.pdf" TargetMode="External"/><Relationship Id="rId25" Type="http://schemas.openxmlformats.org/officeDocument/2006/relationships/hyperlink" Target="https://arxiv.org/pdf/2210.05934.pdf" TargetMode="External"/><Relationship Id="rId26" Type="http://schemas.openxmlformats.org/officeDocument/2006/relationships/hyperlink" Target="https://arxiv.org/pdf/2210.06194.pdf" TargetMode="External"/><Relationship Id="rId27" Type="http://schemas.openxmlformats.org/officeDocument/2006/relationships/hyperlink" Target="https://arxiv.org/pdf/2206.14006.pdf" TargetMode="External"/><Relationship Id="rId28" Type="http://schemas.openxmlformats.org/officeDocument/2006/relationships/hyperlink" Target="https://arxiv.org/pdf/2210.06608.pdf" TargetMode="External"/><Relationship Id="rId29" Type="http://schemas.openxmlformats.org/officeDocument/2006/relationships/hyperlink" Target="https://arxiv.org/pdf/2210.07075.pdf" TargetMode="External"/><Relationship Id="rId30" Type="http://schemas.openxmlformats.org/officeDocument/2006/relationships/vmlDrawing" Target="../drawings/vmlDrawing7.vml"/>
</Relationships>
</file>

<file path=xl/worksheets/_rels/sheet44.xml.rels><?xml version="1.0" encoding="UTF-8"?>
<Relationships xmlns="http://schemas.openxmlformats.org/package/2006/relationships"><Relationship Id="rId1" Type="http://schemas.openxmlformats.org/officeDocument/2006/relationships/comments" Target="../comments44.xml"/><Relationship Id="rId2" Type="http://schemas.openxmlformats.org/officeDocument/2006/relationships/hyperlink" Target="https://arxiv.org/pdf/2210.06194.pdf" TargetMode="External"/><Relationship Id="rId3" Type="http://schemas.openxmlformats.org/officeDocument/2006/relationships/hyperlink" Target="https://arxiv.org/pdf/2210.07912.pdf" TargetMode="External"/><Relationship Id="rId4" Type="http://schemas.openxmlformats.org/officeDocument/2006/relationships/hyperlink" Target="https://arxiv.org/pdf/2110.07754.pdf" TargetMode="External"/><Relationship Id="rId5" Type="http://schemas.openxmlformats.org/officeDocument/2006/relationships/hyperlink" Target="https://arxiv.org/pdf/2208.14460.pdf" TargetMode="External"/><Relationship Id="rId6" Type="http://schemas.openxmlformats.org/officeDocument/2006/relationships/hyperlink" Target="https://arxiv.org/pdf/2209.03004.pdf" TargetMode="External"/><Relationship Id="rId7" Type="http://schemas.openxmlformats.org/officeDocument/2006/relationships/hyperlink" Target="https://arxiv.org/pdf/2210.08613.pdf" TargetMode="External"/><Relationship Id="rId8" Type="http://schemas.openxmlformats.org/officeDocument/2006/relationships/hyperlink" Target="https://arxiv.org/pdf/2210.08621.pdf" TargetMode="External"/><Relationship Id="rId9" Type="http://schemas.openxmlformats.org/officeDocument/2006/relationships/hyperlink" Target="https://arxiv.org/pdf/2210.09259.pdf" TargetMode="External"/><Relationship Id="rId10" Type="http://schemas.openxmlformats.org/officeDocument/2006/relationships/hyperlink" Target="https://arxiv.org/pdf/2109.09718.pdf" TargetMode="External"/><Relationship Id="rId11" Type="http://schemas.openxmlformats.org/officeDocument/2006/relationships/hyperlink" Target="https://arxiv.org/pdf/2203.17222.pdf" TargetMode="External"/><Relationship Id="rId12" Type="http://schemas.openxmlformats.org/officeDocument/2006/relationships/hyperlink" Target="https://arxiv.org/pdf/2208.06274.pdf" TargetMode="External"/><Relationship Id="rId13" Type="http://schemas.openxmlformats.org/officeDocument/2006/relationships/hyperlink" Target="https://arxiv.org/pdf/2208.07881.pdf" TargetMode="External"/><Relationship Id="rId14" Type="http://schemas.openxmlformats.org/officeDocument/2006/relationships/hyperlink" Target="https://arxiv.org/pdf/2210.09322.pdf" TargetMode="External"/><Relationship Id="rId15" Type="http://schemas.openxmlformats.org/officeDocument/2006/relationships/hyperlink" Target="https://arxiv.org/pdf/2210.09324.pdf" TargetMode="External"/><Relationship Id="rId16" Type="http://schemas.openxmlformats.org/officeDocument/2006/relationships/hyperlink" Target="https://arxiv.org/pdf/2210.09386.pdf" TargetMode="External"/><Relationship Id="rId17" Type="http://schemas.openxmlformats.org/officeDocument/2006/relationships/hyperlink" Target="https://arxiv.org/pdf/2210.09541.pdf" TargetMode="External"/><Relationship Id="rId18" Type="http://schemas.openxmlformats.org/officeDocument/2006/relationships/hyperlink" Target="https://arxiv.org/pdf/2210.09592.pdf" TargetMode="External"/><Relationship Id="rId19" Type="http://schemas.openxmlformats.org/officeDocument/2006/relationships/hyperlink" Target="https://arxiv.org/pdf/2210.09737.pdf" TargetMode="External"/><Relationship Id="rId20" Type="http://schemas.openxmlformats.org/officeDocument/2006/relationships/hyperlink" Target="https://arxiv.org/pdf/2210.09907.pdf" TargetMode="External"/><Relationship Id="rId21" Type="http://schemas.openxmlformats.org/officeDocument/2006/relationships/hyperlink" Target="https://arxiv.org/pdf/2205.15515.pdf" TargetMode="External"/><Relationship Id="rId22" Type="http://schemas.openxmlformats.org/officeDocument/2006/relationships/hyperlink" Target="https://arxiv.org/pdf/2207.13531.pdf" TargetMode="External"/><Relationship Id="rId23" Type="http://schemas.openxmlformats.org/officeDocument/2006/relationships/hyperlink" Target="https://arxiv.org/pdf/2210.10622.pdf" TargetMode="External"/><Relationship Id="rId24" Type="http://schemas.openxmlformats.org/officeDocument/2006/relationships/hyperlink" Target="https://arxiv.org/pdf/2201.07241.pdf" TargetMode="External"/><Relationship Id="rId25" Type="http://schemas.openxmlformats.org/officeDocument/2006/relationships/hyperlink" Target="https://arxiv.org/pdf/2210.10822.pdf" TargetMode="External"/><Relationship Id="rId26" Type="http://schemas.openxmlformats.org/officeDocument/2006/relationships/vmlDrawing" Target="../drawings/vmlDrawing8.vml"/>
</Relationships>
</file>

<file path=xl/worksheets/_rels/sheet45.xml.rels><?xml version="1.0" encoding="UTF-8"?>
<Relationships xmlns="http://schemas.openxmlformats.org/package/2006/relationships"><Relationship Id="rId1" Type="http://schemas.openxmlformats.org/officeDocument/2006/relationships/comments" Target="../comments45.xml"/><Relationship Id="rId2" Type="http://schemas.openxmlformats.org/officeDocument/2006/relationships/hyperlink" Target="https://arxiv.org/pdf/2110.10962.pdf" TargetMode="External"/><Relationship Id="rId3" Type="http://schemas.openxmlformats.org/officeDocument/2006/relationships/hyperlink" Target="https://arxiv.org/pdf/1902.01974.pdf" TargetMode="External"/><Relationship Id="rId4" Type="http://schemas.openxmlformats.org/officeDocument/2006/relationships/hyperlink" Target="https://arxiv.org/pdf/2010.09100.pdf" TargetMode="External"/><Relationship Id="rId5" Type="http://schemas.openxmlformats.org/officeDocument/2006/relationships/hyperlink" Target="https://arxiv.org/pdf/2203.04528.pdf" TargetMode="External"/><Relationship Id="rId6" Type="http://schemas.openxmlformats.org/officeDocument/2006/relationships/hyperlink" Target="https://arxiv.org/pdf/2209.09273.pdf" TargetMode="External"/><Relationship Id="rId7" Type="http://schemas.openxmlformats.org/officeDocument/2006/relationships/hyperlink" Target="https://arxiv.org/pdf/2210.00814.pdf" TargetMode="External"/><Relationship Id="rId8" Type="http://schemas.openxmlformats.org/officeDocument/2006/relationships/hyperlink" Target="https://arxiv.org/pdf/2210.02255.pdf" TargetMode="External"/><Relationship Id="rId9" Type="http://schemas.openxmlformats.org/officeDocument/2006/relationships/hyperlink" Target="https://arxiv.org/pdf/2210.07155.pdf" TargetMode="External"/><Relationship Id="rId10" Type="http://schemas.openxmlformats.org/officeDocument/2006/relationships/hyperlink" Target="https://arxiv.org/pdf/2210.12222.pdf" TargetMode="External"/><Relationship Id="rId11" Type="http://schemas.openxmlformats.org/officeDocument/2006/relationships/hyperlink" Target="https://arxiv.org/pdf/2210.12875.pdf" TargetMode="External"/><Relationship Id="rId12" Type="http://schemas.openxmlformats.org/officeDocument/2006/relationships/hyperlink" Target="https://arxiv.org/pdf/2210.13006.pdf" TargetMode="External"/><Relationship Id="rId13" Type="http://schemas.openxmlformats.org/officeDocument/2006/relationships/hyperlink" Target="https://arxiv.org/pdf/2210.13436.pdf" TargetMode="External"/><Relationship Id="rId14" Type="http://schemas.openxmlformats.org/officeDocument/2006/relationships/hyperlink" Target="https://arxiv.org/pdf/2205.10631.pdf" TargetMode="External"/><Relationship Id="rId15" Type="http://schemas.openxmlformats.org/officeDocument/2006/relationships/hyperlink" Target="https://arxiv.org/pdf/2205.06023.pdf" TargetMode="External"/><Relationship Id="rId16" Type="http://schemas.openxmlformats.org/officeDocument/2006/relationships/hyperlink" Target="https://arxiv.org/pdf/2205.14066.pdf" TargetMode="External"/><Relationship Id="rId17" Type="http://schemas.openxmlformats.org/officeDocument/2006/relationships/hyperlink" Target="https://arxiv.org/pdf/2210.14400.pdf" TargetMode="External"/><Relationship Id="rId18" Type="http://schemas.openxmlformats.org/officeDocument/2006/relationships/hyperlink" Target="https://arxiv.org/pdf/2112.07669.pdf" TargetMode="External"/><Relationship Id="rId19" Type="http://schemas.openxmlformats.org/officeDocument/2006/relationships/hyperlink" Target="https://arxiv.org/pdf/2205.01555.pdf" TargetMode="External"/><Relationship Id="rId20" Type="http://schemas.openxmlformats.org/officeDocument/2006/relationships/hyperlink" Target="https://arxiv.org/pdf/2209.02673.pdf" TargetMode="External"/><Relationship Id="rId21" Type="http://schemas.openxmlformats.org/officeDocument/2006/relationships/hyperlink" Target="https://arxiv.org/pdf/2210.02649.pdf" TargetMode="External"/><Relationship Id="rId22" Type="http://schemas.openxmlformats.org/officeDocument/2006/relationships/hyperlink" Target="https://arxiv.org/pdf/2210.14934.pdf" TargetMode="External"/><Relationship Id="rId23" Type="http://schemas.openxmlformats.org/officeDocument/2006/relationships/hyperlink" Target="https://arxiv.org/pdf/2210.15564.pdf" TargetMode="External"/><Relationship Id="rId24" Type="http://schemas.openxmlformats.org/officeDocument/2006/relationships/hyperlink" Target="https://arxiv.org/pdf/2210.15633.pdf" TargetMode="External"/><Relationship Id="rId25" Type="http://schemas.openxmlformats.org/officeDocument/2006/relationships/hyperlink" Target="https://arxiv.org/pdf/2210.15634.pdf" TargetMode="External"/><Relationship Id="rId26" Type="http://schemas.openxmlformats.org/officeDocument/2006/relationships/hyperlink" Target="https://arxiv.org/pdf/2210.15644.pdf" TargetMode="External"/><Relationship Id="rId27" Type="http://schemas.openxmlformats.org/officeDocument/2006/relationships/vmlDrawing" Target="../drawings/vmlDrawing9.vml"/>
</Relationships>
</file>

<file path=xl/worksheets/_rels/sheet46.xml.rels><?xml version="1.0" encoding="UTF-8"?>
<Relationships xmlns="http://schemas.openxmlformats.org/package/2006/relationships"><Relationship Id="rId1" Type="http://schemas.openxmlformats.org/officeDocument/2006/relationships/comments" Target="../comments46.xml"/><Relationship Id="rId2" Type="http://schemas.openxmlformats.org/officeDocument/2006/relationships/hyperlink" Target="https://arxiv.org/pdf/2002.01606.pdf" TargetMode="External"/><Relationship Id="rId3" Type="http://schemas.openxmlformats.org/officeDocument/2006/relationships/hyperlink" Target="https://arxiv.org/pdf/2012.13101.pdf" TargetMode="External"/><Relationship Id="rId4" Type="http://schemas.openxmlformats.org/officeDocument/2006/relationships/hyperlink" Target="https://arxiv.org/pdf/2203.08998.pdf" TargetMode="External"/><Relationship Id="rId5" Type="http://schemas.openxmlformats.org/officeDocument/2006/relationships/hyperlink" Target="https://arxiv.org/pdf/2205.01555.pdf" TargetMode="External"/><Relationship Id="rId6" Type="http://schemas.openxmlformats.org/officeDocument/2006/relationships/hyperlink" Target="https://arxiv.org/pdf/2210.14400.pdf" TargetMode="External"/><Relationship Id="rId7" Type="http://schemas.openxmlformats.org/officeDocument/2006/relationships/hyperlink" Target="https://arxiv.org/pdf/2210.14934.pdf" TargetMode="External"/><Relationship Id="rId8" Type="http://schemas.openxmlformats.org/officeDocument/2006/relationships/hyperlink" Target="https://arxiv.org/pdf/2210.15633.pdf" TargetMode="External"/><Relationship Id="rId9" Type="http://schemas.openxmlformats.org/officeDocument/2006/relationships/hyperlink" Target="https://arxiv.org/pdf/2210.15634.pdf" TargetMode="External"/><Relationship Id="rId10" Type="http://schemas.openxmlformats.org/officeDocument/2006/relationships/hyperlink" Target="https://arxiv.org/pdf/2210.15888.pdf" TargetMode="External"/><Relationship Id="rId11" Type="http://schemas.openxmlformats.org/officeDocument/2006/relationships/hyperlink" Target="https://arxiv.org/pdf/2210.16305.pdf" TargetMode="External"/><Relationship Id="rId12" Type="http://schemas.openxmlformats.org/officeDocument/2006/relationships/hyperlink" Target="https://arxiv.org/pdf/2204.12874.pdf" TargetMode="External"/><Relationship Id="rId13" Type="http://schemas.openxmlformats.org/officeDocument/2006/relationships/hyperlink" Target="https://arxiv.org/pdf/2210.12875.pdf" TargetMode="External"/><Relationship Id="rId14" Type="http://schemas.openxmlformats.org/officeDocument/2006/relationships/hyperlink" Target="https://arxiv.org/pdf/2210.16313.pdf" TargetMode="External"/><Relationship Id="rId15" Type="http://schemas.openxmlformats.org/officeDocument/2006/relationships/hyperlink" Target="https://arxiv.org/pdf/2210.16331.pdf" TargetMode="External"/><Relationship Id="rId16" Type="http://schemas.openxmlformats.org/officeDocument/2006/relationships/hyperlink" Target="https://arxiv.org/pdf/2210.16366.pdf" TargetMode="External"/><Relationship Id="rId17" Type="http://schemas.openxmlformats.org/officeDocument/2006/relationships/hyperlink" Target="https://arxiv.org/pdf/2210.16462.pdf" TargetMode="External"/><Relationship Id="rId18" Type="http://schemas.openxmlformats.org/officeDocument/2006/relationships/hyperlink" Target="https://arxiv.org/pdf/2210.16479.pdf" TargetMode="External"/><Relationship Id="rId19" Type="http://schemas.openxmlformats.org/officeDocument/2006/relationships/hyperlink" Target="https://arxiv.org/pdf/2210.17135.pdf" TargetMode="External"/><Relationship Id="rId20" Type="http://schemas.openxmlformats.org/officeDocument/2006/relationships/hyperlink" Target="https://arxiv.org/pdf/2210.17176.pdf" TargetMode="External"/><Relationship Id="rId21" Type="http://schemas.openxmlformats.org/officeDocument/2006/relationships/hyperlink" Target="https://arxiv.org/pdf/2210.17205.pdf" TargetMode="External"/><Relationship Id="rId22" Type="http://schemas.openxmlformats.org/officeDocument/2006/relationships/hyperlink" Target="https://arxiv.org/pdf/2210.17433.pdf" TargetMode="External"/><Relationship Id="rId23" Type="http://schemas.openxmlformats.org/officeDocument/2006/relationships/hyperlink" Target="https://arxiv.org/pdf/2210.17487.pdf" TargetMode="External"/><Relationship Id="rId24" Type="http://schemas.openxmlformats.org/officeDocument/2006/relationships/hyperlink" Target="https://arxiv.org/pdf/2109.14225.pdf" TargetMode="External"/><Relationship Id="rId25" Type="http://schemas.openxmlformats.org/officeDocument/2006/relationships/hyperlink" Target="https://arxiv.org/pdf/2111.09214.pdf" TargetMode="External"/><Relationship Id="rId26" Type="http://schemas.openxmlformats.org/officeDocument/2006/relationships/hyperlink" Target="https://arxiv.org/pdf/2208.14117.pdf" TargetMode="External"/><Relationship Id="rId27" Type="http://schemas.openxmlformats.org/officeDocument/2006/relationships/hyperlink" Target="https://arxiv.org/pdf/2211.00422.pdf" TargetMode="External"/><Relationship Id="rId28" Type="http://schemas.openxmlformats.org/officeDocument/2006/relationships/hyperlink" Target="https://arxiv.org/pdf/2211.00940.pdf" TargetMode="External"/><Relationship Id="rId29" Type="http://schemas.openxmlformats.org/officeDocument/2006/relationships/hyperlink" Target="https://arxiv.org/pdf/2211.01272.pdf" TargetMode="External"/><Relationship Id="rId30" Type="http://schemas.openxmlformats.org/officeDocument/2006/relationships/hyperlink" Target="https://arxiv.org/pdf/2211.01304.pdf" TargetMode="External"/><Relationship Id="rId31" Type="http://schemas.openxmlformats.org/officeDocument/2006/relationships/hyperlink" Target="https://arxiv.org/pdf/2211.01321.pdf" TargetMode="External"/><Relationship Id="rId32" Type="http://schemas.openxmlformats.org/officeDocument/2006/relationships/hyperlink" Target="https://arxiv.org/pdf/1907.11597.pdf" TargetMode="External"/><Relationship Id="rId33" Type="http://schemas.openxmlformats.org/officeDocument/2006/relationships/hyperlink" Target="https://arxiv.org/pdf/2104.01897.pdf" TargetMode="External"/><Relationship Id="rId34" Type="http://schemas.openxmlformats.org/officeDocument/2006/relationships/hyperlink" Target="https://arxiv.org/pdf/2208.03999.pdf" TargetMode="External"/><Relationship Id="rId35" Type="http://schemas.openxmlformats.org/officeDocument/2006/relationships/hyperlink" Target="https://arxiv.org/pdf/2209.08215.pdf" TargetMode="External"/><Relationship Id="rId36" Type="http://schemas.openxmlformats.org/officeDocument/2006/relationships/hyperlink" Target="https://arxiv.org/pdf/2211.00940.pdf" TargetMode="External"/><Relationship Id="rId37" Type="http://schemas.openxmlformats.org/officeDocument/2006/relationships/hyperlink" Target="https://arxiv.org/pdf/2211.01396.pdf" TargetMode="External"/><Relationship Id="rId38" Type="http://schemas.openxmlformats.org/officeDocument/2006/relationships/hyperlink" Target="https://arxiv.org/pdf/2211.01520.pdf" TargetMode="External"/><Relationship Id="rId39" Type="http://schemas.openxmlformats.org/officeDocument/2006/relationships/hyperlink" Target="https://arxiv.org/pdf/2211.01691.pdf" TargetMode="External"/><Relationship Id="rId40" Type="http://schemas.openxmlformats.org/officeDocument/2006/relationships/hyperlink" Target="https://arxiv.org/pdf/2211.01854.pdf" TargetMode="External"/><Relationship Id="rId41" Type="http://schemas.openxmlformats.org/officeDocument/2006/relationships/hyperlink" Target="https://arxiv.org/pdf/2211.01888.pdf" TargetMode="External"/><Relationship Id="rId42" Type="http://schemas.openxmlformats.org/officeDocument/2006/relationships/vmlDrawing" Target="../drawings/vmlDrawing10.vml"/>
</Relationships>
</file>

<file path=xl/worksheets/_rels/sheet47.xml.rels><?xml version="1.0" encoding="UTF-8"?>
<Relationships xmlns="http://schemas.openxmlformats.org/package/2006/relationships"><Relationship Id="rId1" Type="http://schemas.openxmlformats.org/officeDocument/2006/relationships/comments" Target="../comments47.xml"/><Relationship Id="rId2" Type="http://schemas.openxmlformats.org/officeDocument/2006/relationships/hyperlink" Target="https://arxiv.org/pdf/2211.02067.pdf" TargetMode="External"/><Relationship Id="rId3" Type="http://schemas.openxmlformats.org/officeDocument/2006/relationships/hyperlink" Target="https://arxiv.org/pdf/2211.02070.pdf" TargetMode="External"/><Relationship Id="rId4" Type="http://schemas.openxmlformats.org/officeDocument/2006/relationships/hyperlink" Target="https://arxiv.org/pdf/2211.02581.pdf" TargetMode="External"/><Relationship Id="rId5" Type="http://schemas.openxmlformats.org/officeDocument/2006/relationships/hyperlink" Target="https://arxiv.org/pdf/1904.05380.pdf" TargetMode="External"/><Relationship Id="rId6" Type="http://schemas.openxmlformats.org/officeDocument/2006/relationships/hyperlink" Target="https://arxiv.org/pdf/2010.12716.pdf" TargetMode="External"/><Relationship Id="rId7" Type="http://schemas.openxmlformats.org/officeDocument/2006/relationships/hyperlink" Target="https://arxiv.org/pdf/2202.01088.pdf" TargetMode="External"/><Relationship Id="rId8" Type="http://schemas.openxmlformats.org/officeDocument/2006/relationships/hyperlink" Target="https://arxiv.org/pdf/2202.01131.pdf" TargetMode="External"/><Relationship Id="rId9" Type="http://schemas.openxmlformats.org/officeDocument/2006/relationships/hyperlink" Target="https://arxiv.org/pdf/2203.04634.pdf" TargetMode="External"/><Relationship Id="rId10" Type="http://schemas.openxmlformats.org/officeDocument/2006/relationships/hyperlink" Target="https://arxiv.org/pdf/2203.07984.pdf" TargetMode="External"/><Relationship Id="rId11" Type="http://schemas.openxmlformats.org/officeDocument/2006/relationships/hyperlink" Target="https://arxiv.org/pdf/2207.13489.pdf" TargetMode="External"/><Relationship Id="rId12" Type="http://schemas.openxmlformats.org/officeDocument/2006/relationships/hyperlink" Target="https://arxiv.org/pdf/2208.04990.pdf" TargetMode="External"/><Relationship Id="rId13" Type="http://schemas.openxmlformats.org/officeDocument/2006/relationships/hyperlink" Target="https://arxiv.org/pdf/2211.02670.pdf" TargetMode="External"/><Relationship Id="rId14" Type="http://schemas.openxmlformats.org/officeDocument/2006/relationships/hyperlink" Target="https://arxiv.org/pdf/2211.02714.pdf" TargetMode="External"/><Relationship Id="rId15" Type="http://schemas.openxmlformats.org/officeDocument/2006/relationships/hyperlink" Target="https://arxiv.org/pdf/2211.02855.pdf" TargetMode="External"/><Relationship Id="rId16" Type="http://schemas.openxmlformats.org/officeDocument/2006/relationships/hyperlink" Target="https://arxiv.org/pdf/2211.03142.pdf" TargetMode="External"/><Relationship Id="rId17" Type="http://schemas.openxmlformats.org/officeDocument/2006/relationships/hyperlink" Target="https://arxiv.org/pdf/2211.03465.pdf" TargetMode="External"/><Relationship Id="rId18" Type="http://schemas.openxmlformats.org/officeDocument/2006/relationships/hyperlink" Target="https://arxiv.org/pdf/2211.03523.pdf" TargetMode="External"/><Relationship Id="rId19" Type="http://schemas.openxmlformats.org/officeDocument/2006/relationships/hyperlink" Target="https://arxiv.org/pdf/2206.06004.pdf" TargetMode="External"/><Relationship Id="rId20" Type="http://schemas.openxmlformats.org/officeDocument/2006/relationships/hyperlink" Target="https://arxiv.org/pdf/2211.04155.pdf" TargetMode="External"/><Relationship Id="rId21" Type="http://schemas.openxmlformats.org/officeDocument/2006/relationships/hyperlink" Target="https://arxiv.org/pdf/2203.14468.pdf" TargetMode="External"/><Relationship Id="rId22" Type="http://schemas.openxmlformats.org/officeDocument/2006/relationships/hyperlink" Target="https://arxiv.org/pdf/2211.04471.pdf" TargetMode="External"/><Relationship Id="rId23" Type="http://schemas.openxmlformats.org/officeDocument/2006/relationships/hyperlink" Target="https://arxiv.org/pdf/2211.04492.pdf" TargetMode="External"/><Relationship Id="rId24" Type="http://schemas.openxmlformats.org/officeDocument/2006/relationships/hyperlink" Target="https://arxiv.org/pdf/2211.04547.pdf" TargetMode="External"/><Relationship Id="rId25" Type="http://schemas.openxmlformats.org/officeDocument/2006/relationships/hyperlink" Target="https://arxiv.org/pdf/2211.04881.pdf" TargetMode="External"/><Relationship Id="rId26" Type="http://schemas.openxmlformats.org/officeDocument/2006/relationships/hyperlink" Target="https://arxiv.org/ftp/arxiv/papers/2211/2211.04991.pdf" TargetMode="External"/><Relationship Id="rId27" Type="http://schemas.openxmlformats.org/officeDocument/2006/relationships/hyperlink" Target="https://arxiv.org/pdf/2205.09204.pdf" TargetMode="External"/><Relationship Id="rId28" Type="http://schemas.openxmlformats.org/officeDocument/2006/relationships/hyperlink" Target="https://arxiv.org/pdf/2208.01330.pdf" TargetMode="External"/><Relationship Id="rId29" Type="http://schemas.openxmlformats.org/officeDocument/2006/relationships/hyperlink" Target="https://arxiv.org/pdf/2211.05250.pdf" TargetMode="External"/><Relationship Id="rId30" Type="http://schemas.openxmlformats.org/officeDocument/2006/relationships/hyperlink" Target="https://arxiv.org/pdf/2211.05760.pdf" TargetMode="External"/><Relationship Id="rId31" Type="http://schemas.openxmlformats.org/officeDocument/2006/relationships/vmlDrawing" Target="../drawings/vmlDrawing11.vml"/>
</Relationships>
</file>

<file path=xl/worksheets/_rels/sheet48.xml.rels><?xml version="1.0" encoding="UTF-8"?>
<Relationships xmlns="http://schemas.openxmlformats.org/package/2006/relationships"><Relationship Id="rId1" Type="http://schemas.openxmlformats.org/officeDocument/2006/relationships/comments" Target="../comments48.xml"/><Relationship Id="rId2" Type="http://schemas.openxmlformats.org/officeDocument/2006/relationships/hyperlink" Target="https://arxiv.org/pdf/2205.05667.pdf" TargetMode="External"/><Relationship Id="rId3" Type="http://schemas.openxmlformats.org/officeDocument/2006/relationships/hyperlink" Target="https://arxiv.org/pdf/2210.16462.pdf" TargetMode="External"/><Relationship Id="rId4" Type="http://schemas.openxmlformats.org/officeDocument/2006/relationships/hyperlink" Target="https://arxiv.org/pdf/2211.05945.pdf" TargetMode="External"/><Relationship Id="rId5" Type="http://schemas.openxmlformats.org/officeDocument/2006/relationships/hyperlink" Target="https://arxiv.org/pdf/2211.06048.pdf" TargetMode="External"/><Relationship Id="rId6" Type="http://schemas.openxmlformats.org/officeDocument/2006/relationships/hyperlink" Target="https://arxiv.org/pdf/2210.01754.pdf" TargetMode="External"/><Relationship Id="rId7" Type="http://schemas.openxmlformats.org/officeDocument/2006/relationships/hyperlink" Target="https://arxiv.org/pdf/2210.09592.pdf" TargetMode="External"/><Relationship Id="rId8" Type="http://schemas.openxmlformats.org/officeDocument/2006/relationships/hyperlink" Target="https://arxiv.org/pdf/2211.01854.pdf" TargetMode="External"/><Relationship Id="rId9" Type="http://schemas.openxmlformats.org/officeDocument/2006/relationships/hyperlink" Target="https://arxiv.org/pdf/2211.05760.pdf" TargetMode="External"/><Relationship Id="rId10" Type="http://schemas.openxmlformats.org/officeDocument/2006/relationships/hyperlink" Target="https://arxiv.org/pdf/2211.06435.pdf" TargetMode="External"/><Relationship Id="rId11" Type="http://schemas.openxmlformats.org/officeDocument/2006/relationships/hyperlink" Target="https://arxiv.org/pdf/2211.06771.pdf" TargetMode="External"/><Relationship Id="rId12" Type="http://schemas.openxmlformats.org/officeDocument/2006/relationships/hyperlink" Target="https://arxiv.org/pdf/2211.07278.pdf" TargetMode="External"/><Relationship Id="rId13" Type="http://schemas.openxmlformats.org/officeDocument/2006/relationships/hyperlink" Target="https://arxiv.org/pdf/2211.07496.pdf" TargetMode="External"/><Relationship Id="rId14" Type="http://schemas.openxmlformats.org/officeDocument/2006/relationships/hyperlink" Target="https://arxiv.org/pdf/2211.07584.pdf" TargetMode="External"/><Relationship Id="rId15" Type="http://schemas.openxmlformats.org/officeDocument/2006/relationships/hyperlink" Target="https://arxiv.org/pdf/2207.03508.pdf" TargetMode="External"/><Relationship Id="rId16" Type="http://schemas.openxmlformats.org/officeDocument/2006/relationships/hyperlink" Target="https://arxiv.org/pdf/2211.05250.pdf" TargetMode="External"/><Relationship Id="rId17" Type="http://schemas.openxmlformats.org/officeDocument/2006/relationships/hyperlink" Target="https://arxiv.org/pdf/2211.07878.pdf" TargetMode="External"/><Relationship Id="rId18" Type="http://schemas.openxmlformats.org/officeDocument/2006/relationships/hyperlink" Target="https://arxiv.org/pdf/2201.08272.pdf" TargetMode="External"/><Relationship Id="rId19" Type="http://schemas.openxmlformats.org/officeDocument/2006/relationships/hyperlink" Target="https://arxiv.org/pdf/2210.07155.pdf" TargetMode="External"/><Relationship Id="rId20" Type="http://schemas.openxmlformats.org/officeDocument/2006/relationships/hyperlink" Target="https://arxiv.org/pdf/2211.08590.pdf" TargetMode="External"/><Relationship Id="rId21" Type="http://schemas.openxmlformats.org/officeDocument/2006/relationships/hyperlink" Target="https://arxiv.org/pdf/2211.08925.pdf" TargetMode="External"/><Relationship Id="rId22" Type="http://schemas.openxmlformats.org/officeDocument/2006/relationships/hyperlink" Target="https://arxiv.org/pdf/2211.09008.pdf" TargetMode="External"/><Relationship Id="rId23" Type="http://schemas.openxmlformats.org/officeDocument/2006/relationships/hyperlink" Target="https://arxiv.org/pdf/2211.09450.pdf" TargetMode="External"/><Relationship Id="rId24" Type="http://schemas.openxmlformats.org/officeDocument/2006/relationships/vmlDrawing" Target="../drawings/vmlDrawing12.vml"/>
</Relationships>
</file>

<file path=xl/worksheets/_rels/sheet49.xml.rels><?xml version="1.0" encoding="UTF-8"?>
<Relationships xmlns="http://schemas.openxmlformats.org/package/2006/relationships"><Relationship Id="rId1" Type="http://schemas.openxmlformats.org/officeDocument/2006/relationships/comments" Target="../comments49.xml"/><Relationship Id="rId2" Type="http://schemas.openxmlformats.org/officeDocument/2006/relationships/hyperlink" Target="https://arxiv.org/pdf/2110.03096.pdf" TargetMode="External"/><Relationship Id="rId3" Type="http://schemas.openxmlformats.org/officeDocument/2006/relationships/hyperlink" Target="https://arxiv.org/pdf/2205.02153.pdf" TargetMode="External"/><Relationship Id="rId4" Type="http://schemas.openxmlformats.org/officeDocument/2006/relationships/hyperlink" Target="https://arxiv.org/pdf/2205.14066.pdf" TargetMode="External"/><Relationship Id="rId5" Type="http://schemas.openxmlformats.org/officeDocument/2006/relationships/hyperlink" Target="https://arxiv.org/pdf/2205.15340.pdf" TargetMode="External"/><Relationship Id="rId6" Type="http://schemas.openxmlformats.org/officeDocument/2006/relationships/hyperlink" Target="https://arxiv.org/pdf/2211.13604.pdf" TargetMode="External"/><Relationship Id="rId7" Type="http://schemas.openxmlformats.org/officeDocument/2006/relationships/hyperlink" Target="https://arxiv.org/pdf/2211.13789.pdf" TargetMode="External"/><Relationship Id="rId8" Type="http://schemas.openxmlformats.org/officeDocument/2006/relationships/hyperlink" Target="https://arxiv.org/pdf/2211.13988.pdf" TargetMode="External"/><Relationship Id="rId9" Type="http://schemas.openxmlformats.org/officeDocument/2006/relationships/hyperlink" Target="https://arxiv.org/pdf/2206.13128.pdf" TargetMode="External"/><Relationship Id="rId10" Type="http://schemas.openxmlformats.org/officeDocument/2006/relationships/hyperlink" Target="https://arxiv.org/pdf/2207.01464.pdf" TargetMode="External"/><Relationship Id="rId11" Type="http://schemas.openxmlformats.org/officeDocument/2006/relationships/hyperlink" Target="https://arxiv.org/pdf/2208.09488.pdf" TargetMode="External"/><Relationship Id="rId12" Type="http://schemas.openxmlformats.org/officeDocument/2006/relationships/hyperlink" Target="https://arxiv.org/pdf/2208.09739.pdf" TargetMode="External"/><Relationship Id="rId13" Type="http://schemas.openxmlformats.org/officeDocument/2006/relationships/hyperlink" Target="https://arxiv.org/pdf/2211.14331.pdf" TargetMode="External"/><Relationship Id="rId14" Type="http://schemas.openxmlformats.org/officeDocument/2006/relationships/hyperlink" Target="https://arxiv.org/pdf/2211.15040.pdf" TargetMode="External"/><Relationship Id="rId15" Type="http://schemas.openxmlformats.org/officeDocument/2006/relationships/hyperlink" Target="https://arxiv.org/pdf/2211.15097.pdf" TargetMode="External"/><Relationship Id="rId16" Type="http://schemas.openxmlformats.org/officeDocument/2006/relationships/hyperlink" Target="https://arxiv.org/pdf/2206.14515.pdf" TargetMode="External"/><Relationship Id="rId17" Type="http://schemas.openxmlformats.org/officeDocument/2006/relationships/hyperlink" Target="https://arxiv.org/pdf/2211.15726.pdf" TargetMode="External"/><Relationship Id="rId18" Type="http://schemas.openxmlformats.org/officeDocument/2006/relationships/hyperlink" Target="https://arxiv.org/pdf/2211.15867.pdf" TargetMode="External"/><Relationship Id="rId19" Type="http://schemas.openxmlformats.org/officeDocument/2006/relationships/hyperlink" Target="https://arxiv.org/pdf/2211.15873.pdf" TargetMode="External"/><Relationship Id="rId20" Type="http://schemas.openxmlformats.org/officeDocument/2006/relationships/hyperlink" Target="https://arxiv.org/pdf/2202.09380.pdf" TargetMode="External"/><Relationship Id="rId21" Type="http://schemas.openxmlformats.org/officeDocument/2006/relationships/hyperlink" Target="https://arxiv.org/pdf/2203.16133.pdf" TargetMode="External"/><Relationship Id="rId22" Type="http://schemas.openxmlformats.org/officeDocument/2006/relationships/hyperlink" Target="https://arxiv.org/pdf/2207.00226.pdf" TargetMode="External"/><Relationship Id="rId23" Type="http://schemas.openxmlformats.org/officeDocument/2006/relationships/hyperlink" Target="https://arxiv.org/pdf/2207.10091.pdf" TargetMode="External"/><Relationship Id="rId24" Type="http://schemas.openxmlformats.org/officeDocument/2006/relationships/hyperlink" Target="https://arxiv.org/pdf/2210.13436.pdf" TargetMode="External"/><Relationship Id="rId25" Type="http://schemas.openxmlformats.org/officeDocument/2006/relationships/hyperlink" Target="https://arxiv.org/pdf/2211.16674.pdf" TargetMode="External"/><Relationship Id="rId26" Type="http://schemas.openxmlformats.org/officeDocument/2006/relationships/hyperlink" Target="https://arxiv.org/pdf/2211.16900.pdf" TargetMode="External"/><Relationship Id="rId27" Type="http://schemas.openxmlformats.org/officeDocument/2006/relationships/hyperlink" Target="https://arxiv.org/pdf/2211.16955.pdf" TargetMode="External"/><Relationship Id="rId28" Type="http://schemas.openxmlformats.org/officeDocument/2006/relationships/hyperlink" Target="https://arxiv.org/pdf/2211.17021.pdf" TargetMode="External"/><Relationship Id="rId29" Type="http://schemas.openxmlformats.org/officeDocument/2006/relationships/hyperlink" Target="https://arxiv.org/pdf/2212.00052.pdf" TargetMode="External"/><Relationship Id="rId30" Type="http://schemas.openxmlformats.org/officeDocument/2006/relationships/hyperlink" Target="https://arxiv.org/pdf/2212.00163.pdf" TargetMode="External"/><Relationship Id="rId31" Type="http://schemas.openxmlformats.org/officeDocument/2006/relationships/hyperlink" Target="https://arxiv.org/pdf/2212.00200.pdf" TargetMode="External"/><Relationship Id="rId32" Type="http://schemas.openxmlformats.org/officeDocument/2006/relationships/hyperlink" Target="https://arxiv.org/pdf/2212.00201.pdf" TargetMode="External"/><Relationship Id="rId33" Type="http://schemas.openxmlformats.org/officeDocument/2006/relationships/hyperlink" Target="https://arxiv.org/pdf/2212.00425.pdf" TargetMode="External"/><Relationship Id="rId34" Type="http://schemas.openxmlformats.org/officeDocument/2006/relationships/hyperlink" Target="https://arxiv.org/pdf/2212.00462.pdf" TargetMode="External"/><Relationship Id="rId35" Type="http://schemas.openxmlformats.org/officeDocument/2006/relationships/hyperlink" Target="https://arxiv.org/pdf/2212.00466.pdf" TargetMode="External"/><Relationship Id="rId36" Type="http://schemas.openxmlformats.org/officeDocument/2006/relationships/hyperlink" Target="https://arxiv.org/pdf/2212.00747.pdf" TargetMode="External"/><Relationship Id="rId37" Type="http://schemas.openxmlformats.org/officeDocument/2006/relationships/hyperlink" Target="https://arxiv.org/pdf/2212.00775.pdf" TargetMode="External"/><Relationship Id="rId38" Type="http://schemas.openxmlformats.org/officeDocument/2006/relationships/vmlDrawing" Target="../drawings/vmlDrawing13.vml"/>
</Relationships>
</file>

<file path=xl/worksheets/_rels/sheet50.xml.rels><?xml version="1.0" encoding="UTF-8"?>
<Relationships xmlns="http://schemas.openxmlformats.org/package/2006/relationships"><Relationship Id="rId1" Type="http://schemas.openxmlformats.org/officeDocument/2006/relationships/comments" Target="../comments50.xml"/><Relationship Id="rId2" Type="http://schemas.openxmlformats.org/officeDocument/2006/relationships/hyperlink" Target="https://arxiv.org/pdf/2208.03731.pdf" TargetMode="External"/><Relationship Id="rId3" Type="http://schemas.openxmlformats.org/officeDocument/2006/relationships/hyperlink" Target="https://arxiv.org/pdf/2210.17205.pdf" TargetMode="External"/><Relationship Id="rId4" Type="http://schemas.openxmlformats.org/officeDocument/2006/relationships/hyperlink" Target="https://arxiv.org/pdf/2206.02747.pdf" TargetMode="External"/><Relationship Id="rId5" Type="http://schemas.openxmlformats.org/officeDocument/2006/relationships/hyperlink" Target="https://arxiv.org/pdf/2207.01654.pdf" TargetMode="External"/><Relationship Id="rId6" Type="http://schemas.openxmlformats.org/officeDocument/2006/relationships/hyperlink" Target="https://arxiv.org/pdf/2211.02581.pdf" TargetMode="External"/><Relationship Id="rId7" Type="http://schemas.openxmlformats.org/officeDocument/2006/relationships/hyperlink" Target="https://arxiv.org/pdf/2212.01397.pdf" TargetMode="External"/><Relationship Id="rId8" Type="http://schemas.openxmlformats.org/officeDocument/2006/relationships/hyperlink" Target="https://arxiv.org/pdf/2212.01477.pdf" TargetMode="External"/><Relationship Id="rId9" Type="http://schemas.openxmlformats.org/officeDocument/2006/relationships/hyperlink" Target="https://arxiv.org/pdf/2212.02026.pdf" TargetMode="External"/><Relationship Id="rId10" Type="http://schemas.openxmlformats.org/officeDocument/2006/relationships/hyperlink" Target="https://arxiv.org/pdf/2212.02065.pdf" TargetMode="External"/><Relationship Id="rId11" Type="http://schemas.openxmlformats.org/officeDocument/2006/relationships/hyperlink" Target="https://arxiv.org/pdf/2107.02761.pdf" TargetMode="External"/><Relationship Id="rId12" Type="http://schemas.openxmlformats.org/officeDocument/2006/relationships/hyperlink" Target="https://arxiv.org/pdf/2203.15668.pdf" TargetMode="External"/><Relationship Id="rId13" Type="http://schemas.openxmlformats.org/officeDocument/2006/relationships/hyperlink" Target="https://arxiv.org/pdf/2208.01621.pdf" TargetMode="External"/><Relationship Id="rId14" Type="http://schemas.openxmlformats.org/officeDocument/2006/relationships/hyperlink" Target="https://arxiv.org/pdf/2210.02975.pdf" TargetMode="External"/><Relationship Id="rId15" Type="http://schemas.openxmlformats.org/officeDocument/2006/relationships/hyperlink" Target="https://arxiv.org/pdf/2211.09450.pdf" TargetMode="External"/><Relationship Id="rId16" Type="http://schemas.openxmlformats.org/officeDocument/2006/relationships/hyperlink" Target="https://arxiv.org/pdf/2211.13789.pdf" TargetMode="External"/><Relationship Id="rId17" Type="http://schemas.openxmlformats.org/officeDocument/2006/relationships/hyperlink" Target="https://arxiv.org/pdf/2212.02514.pdf" TargetMode="External"/><Relationship Id="rId18" Type="http://schemas.openxmlformats.org/officeDocument/2006/relationships/hyperlink" Target="https://arxiv.org/pdf/2212.02650.pdf" TargetMode="External"/><Relationship Id="rId19" Type="http://schemas.openxmlformats.org/officeDocument/2006/relationships/hyperlink" Target="https://arxiv.org/pdf/2205.14154.pdf" TargetMode="External"/><Relationship Id="rId20" Type="http://schemas.openxmlformats.org/officeDocument/2006/relationships/hyperlink" Target="https://arxiv.org/pdf/2211.15040.pdf" TargetMode="External"/><Relationship Id="rId21" Type="http://schemas.openxmlformats.org/officeDocument/2006/relationships/hyperlink" Target="https://arxiv.org/pdf/2212.03295.pdf" TargetMode="External"/><Relationship Id="rId22" Type="http://schemas.openxmlformats.org/officeDocument/2006/relationships/hyperlink" Target="https://arxiv.org/pdf/2212.03403.pdf" TargetMode="External"/><Relationship Id="rId23" Type="http://schemas.openxmlformats.org/officeDocument/2006/relationships/hyperlink" Target="https://arxiv.org/pdf/2212.03855.pdf" TargetMode="External"/><Relationship Id="rId24" Type="http://schemas.openxmlformats.org/officeDocument/2006/relationships/hyperlink" Target="https://arxiv.org/pdf/2010.05354.pdf" TargetMode="External"/><Relationship Id="rId25" Type="http://schemas.openxmlformats.org/officeDocument/2006/relationships/hyperlink" Target="https://arxiv.org/pdf/2212.03890.pdf" TargetMode="External"/><Relationship Id="rId26" Type="http://schemas.openxmlformats.org/officeDocument/2006/relationships/hyperlink" Target="https://arxiv.org/pdf/2212.03909.pdf" TargetMode="External"/><Relationship Id="rId27" Type="http://schemas.openxmlformats.org/officeDocument/2006/relationships/hyperlink" Target="https://arxiv.org/pdf/2212.04056.pdf" TargetMode="External"/><Relationship Id="rId28" Type="http://schemas.openxmlformats.org/officeDocument/2006/relationships/vmlDrawing" Target="../drawings/vmlDrawing14.vml"/>
</Relationships>
</file>

<file path=xl/worksheets/_rels/sheet51.xml.rels><?xml version="1.0" encoding="UTF-8"?>
<Relationships xmlns="http://schemas.openxmlformats.org/package/2006/relationships"><Relationship Id="rId1" Type="http://schemas.openxmlformats.org/officeDocument/2006/relationships/comments" Target="../comments51.xml"/><Relationship Id="rId2" Type="http://schemas.openxmlformats.org/officeDocument/2006/relationships/hyperlink" Target="https://arxiv.org/pdf/2212.04564.pdf" TargetMode="External"/><Relationship Id="rId3" Type="http://schemas.openxmlformats.org/officeDocument/2006/relationships/hyperlink" Target="https://arxiv.org/pdf/2212.04657.pdf" TargetMode="External"/><Relationship Id="rId4" Type="http://schemas.openxmlformats.org/officeDocument/2006/relationships/hyperlink" Target="https://arxiv.org/pdf/2106.05575.pdf" TargetMode="External"/><Relationship Id="rId5" Type="http://schemas.openxmlformats.org/officeDocument/2006/relationships/hyperlink" Target="https://arxiv.org/pdf/2211.13604.pdf" TargetMode="External"/><Relationship Id="rId6" Type="http://schemas.openxmlformats.org/officeDocument/2006/relationships/hyperlink" Target="https://arxiv.org/pdf/2212.05279.pdf" TargetMode="External"/><Relationship Id="rId7" Type="http://schemas.openxmlformats.org/officeDocument/2006/relationships/hyperlink" Target="https://arxiv.org/pdf/2212.05516.pdf" TargetMode="External"/><Relationship Id="rId8" Type="http://schemas.openxmlformats.org/officeDocument/2006/relationships/hyperlink" Target="https://arxiv.org/pdf/2212.05594.pdf" TargetMode="External"/><Relationship Id="rId9" Type="http://schemas.openxmlformats.org/officeDocument/2006/relationships/hyperlink" Target="https://arxiv.org/pdf/2212.05724.pdf" TargetMode="External"/><Relationship Id="rId10" Type="http://schemas.openxmlformats.org/officeDocument/2006/relationships/hyperlink" Target="https://arxiv.org/pdf/2212.05851.pdf" TargetMode="External"/><Relationship Id="rId11" Type="http://schemas.openxmlformats.org/officeDocument/2006/relationships/hyperlink" Target="https://arxiv.org/pdf/2212.06086.pdf" TargetMode="External"/><Relationship Id="rId12" Type="http://schemas.openxmlformats.org/officeDocument/2006/relationships/hyperlink" Target="https://arxiv.org/pdf/2212.06103.pdf" TargetMode="External"/><Relationship Id="rId13" Type="http://schemas.openxmlformats.org/officeDocument/2006/relationships/hyperlink" Target="https://arxiv.org/pdf/2212.06120.pdf" TargetMode="External"/><Relationship Id="rId14" Type="http://schemas.openxmlformats.org/officeDocument/2006/relationships/hyperlink" Target="https://arxiv.org/pdf/2010.06161.pdf" TargetMode="External"/><Relationship Id="rId15" Type="http://schemas.openxmlformats.org/officeDocument/2006/relationships/hyperlink" Target="https://arxiv.org/pdf/2212.06340.pdf" TargetMode="External"/><Relationship Id="rId16" Type="http://schemas.openxmlformats.org/officeDocument/2006/relationships/hyperlink" Target="https://arxiv.org/pdf/2212.06622.pdf" TargetMode="External"/><Relationship Id="rId17" Type="http://schemas.openxmlformats.org/officeDocument/2006/relationships/hyperlink" Target="https://arxiv.org/pdf/2212.06677.pdf" TargetMode="External"/><Relationship Id="rId18" Type="http://schemas.openxmlformats.org/officeDocument/2006/relationships/hyperlink" Target="https://arxiv.org/pdf/2212.06707.pdf" TargetMode="External"/><Relationship Id="rId19" Type="http://schemas.openxmlformats.org/officeDocument/2006/relationships/hyperlink" Target="https://arxiv.org/pdf/2204.05741.pdf" TargetMode="External"/><Relationship Id="rId20" Type="http://schemas.openxmlformats.org/officeDocument/2006/relationships/hyperlink" Target="https://arxiv.org/pdf/2209.08215.pdf" TargetMode="External"/><Relationship Id="rId21" Type="http://schemas.openxmlformats.org/officeDocument/2006/relationships/hyperlink" Target="https://arxiv.org/pdf/2211.14331.pdf" TargetMode="External"/><Relationship Id="rId22" Type="http://schemas.openxmlformats.org/officeDocument/2006/relationships/hyperlink" Target="https://arxiv.org/pdf/2212.07186.pdf" TargetMode="External"/><Relationship Id="rId23" Type="http://schemas.openxmlformats.org/officeDocument/2006/relationships/hyperlink" Target="https://arxiv.org/pdf/2212.07293.pdf" TargetMode="External"/><Relationship Id="rId24" Type="http://schemas.openxmlformats.org/officeDocument/2006/relationships/hyperlink" Target="https://arxiv.org/pdf/2212.07433.pdf" TargetMode="External"/><Relationship Id="rId25" Type="http://schemas.openxmlformats.org/officeDocument/2006/relationships/hyperlink" Target="https://arxiv.org/pdf/2212.07559.pdf" TargetMode="External"/><Relationship Id="rId26" Type="http://schemas.openxmlformats.org/officeDocument/2006/relationships/hyperlink" Target="https://arxiv.org/pdf/2212.07874.pdf" TargetMode="External"/><Relationship Id="rId27" Type="http://schemas.openxmlformats.org/officeDocument/2006/relationships/vmlDrawing" Target="../drawings/vmlDrawing15.vml"/>
</Relationships>
</file>

<file path=xl/worksheets/_rels/sheet52.xml.rels><?xml version="1.0" encoding="UTF-8"?>
<Relationships xmlns="http://schemas.openxmlformats.org/package/2006/relationships"><Relationship Id="rId1" Type="http://schemas.openxmlformats.org/officeDocument/2006/relationships/comments" Target="../comments52.xml"/><Relationship Id="rId2" Type="http://schemas.openxmlformats.org/officeDocument/2006/relationships/hyperlink" Target="https://arxiv.org/pdf/2210.09907.pdf" TargetMode="External"/><Relationship Id="rId3" Type="http://schemas.openxmlformats.org/officeDocument/2006/relationships/hyperlink" Target="https://scholar.google.com/scholar?cluster=14068500531833822583&amp;hl=en&amp;as_sdt=0,5" TargetMode="External"/><Relationship Id="rId4" Type="http://schemas.openxmlformats.org/officeDocument/2006/relationships/hyperlink" Target="https://arxiv.org/pdf/2212.08185.pdf" TargetMode="External"/><Relationship Id="rId5" Type="http://schemas.openxmlformats.org/officeDocument/2006/relationships/hyperlink" Target="https://scholar.google.com/scholar?cluster=17752977323644041976&amp;hl=en&amp;as_sdt=0,5" TargetMode="External"/><Relationship Id="rId6" Type="http://schemas.openxmlformats.org/officeDocument/2006/relationships/hyperlink" Target="https://arxiv.org/pdf/2212.08528.pdf" TargetMode="External"/><Relationship Id="rId7" Type="http://schemas.openxmlformats.org/officeDocument/2006/relationships/hyperlink" Target="https://scholar.google.com/scholar?cluster=6478260602184809422&amp;hl=en&amp;as_sdt=0,5" TargetMode="External"/><Relationship Id="rId8" Type="http://schemas.openxmlformats.org/officeDocument/2006/relationships/hyperlink" Target="https://arxiv.org/pdf/2211.01691.pdf" TargetMode="External"/><Relationship Id="rId9" Type="http://schemas.openxmlformats.org/officeDocument/2006/relationships/hyperlink" Target="https://scholar.google.com/scholar?cluster=1568885517863005883&amp;hl=en&amp;as_sdt=0,5" TargetMode="External"/><Relationship Id="rId10" Type="http://schemas.openxmlformats.org/officeDocument/2006/relationships/hyperlink" Target="https://arxiv.org/pdf/2212.04657.pdf" TargetMode="External"/><Relationship Id="rId11" Type="http://schemas.openxmlformats.org/officeDocument/2006/relationships/hyperlink" Target="https://scholar.google.com/scholar?cluster=16995464845198658995&amp;hl=en&amp;as_sdt=0,5" TargetMode="External"/><Relationship Id="rId12" Type="http://schemas.openxmlformats.org/officeDocument/2006/relationships/hyperlink" Target="https://arxiv.org/pdf/2212.09094.pdf" TargetMode="External"/><Relationship Id="rId13" Type="http://schemas.openxmlformats.org/officeDocument/2006/relationships/hyperlink" Target="https://scholar.google.com/scholar?cluster=6265426366194222332&amp;hl=en&amp;as_sdt=0,5" TargetMode="External"/><Relationship Id="rId14" Type="http://schemas.openxmlformats.org/officeDocument/2006/relationships/hyperlink" Target="https://arxiv.org/pdf/2212.09495.pdf" TargetMode="External"/><Relationship Id="rId15" Type="http://schemas.openxmlformats.org/officeDocument/2006/relationships/hyperlink" Target="https://scholar.google.com/scholar?cluster=2473661056619636009&amp;hl=en&amp;as_sdt=0,5" TargetMode="External"/><Relationship Id="rId16" Type="http://schemas.openxmlformats.org/officeDocument/2006/relationships/hyperlink" Target="https://arxiv.org/pdf/2212.09733.pdf" TargetMode="External"/><Relationship Id="rId17" Type="http://schemas.openxmlformats.org/officeDocument/2006/relationships/hyperlink" Target="https://scholar.google.com/scholar?cluster=16303293938457292344&amp;hl=en&amp;as_sdt=0,5" TargetMode="External"/><Relationship Id="rId18" Type="http://schemas.openxmlformats.org/officeDocument/2006/relationships/hyperlink" Target="https://arxiv.org/pdf/2201.07241.pdf" TargetMode="External"/><Relationship Id="rId19" Type="http://schemas.openxmlformats.org/officeDocument/2006/relationships/hyperlink" Target="https://arxiv.org/pdf/2212.09753.pdf" TargetMode="External"/><Relationship Id="rId20" Type="http://schemas.openxmlformats.org/officeDocument/2006/relationships/hyperlink" Target="https://arxiv.org/pdf/2212.09776.pdf" TargetMode="External"/><Relationship Id="rId21" Type="http://schemas.openxmlformats.org/officeDocument/2006/relationships/hyperlink" Target="https://arxiv.org/pdf/2212.10083.pdf" TargetMode="External"/><Relationship Id="rId22" Type="http://schemas.openxmlformats.org/officeDocument/2006/relationships/hyperlink" Target="https://arxiv.org/pdf/2212.10514.pdf" TargetMode="External"/><Relationship Id="rId23" Type="http://schemas.openxmlformats.org/officeDocument/2006/relationships/hyperlink" Target="https://arxiv.org/pdf/2207.01464.pdf" TargetMode="External"/><Relationship Id="rId24" Type="http://schemas.openxmlformats.org/officeDocument/2006/relationships/hyperlink" Target="https://arxiv.org/pdf/2207.09184.pdf" TargetMode="External"/><Relationship Id="rId25" Type="http://schemas.openxmlformats.org/officeDocument/2006/relationships/hyperlink" Target="https://arxiv.org/pdf/2211.01691.pdf" TargetMode="External"/><Relationship Id="rId26" Type="http://schemas.openxmlformats.org/officeDocument/2006/relationships/hyperlink" Target="https://arxiv.org/pdf/2212.07186.pdf" TargetMode="External"/><Relationship Id="rId27" Type="http://schemas.openxmlformats.org/officeDocument/2006/relationships/hyperlink" Target="https://arxiv.org/pdf/2212.10580.pdf" TargetMode="External"/><Relationship Id="rId28" Type="http://schemas.openxmlformats.org/officeDocument/2006/relationships/hyperlink" Target="https://arxiv.org/pdf/2212.10691.pdf" TargetMode="External"/><Relationship Id="rId29" Type="http://schemas.openxmlformats.org/officeDocument/2006/relationships/hyperlink" Target="https://arxiv.org/pdf/2212.10725.pdf" TargetMode="External"/><Relationship Id="rId30" Type="http://schemas.openxmlformats.org/officeDocument/2006/relationships/hyperlink" Target="https://arxiv.org/pdf/2212.10924.pdf" TargetMode="External"/><Relationship Id="rId31" Type="http://schemas.openxmlformats.org/officeDocument/2006/relationships/hyperlink" Target="https://arxiv.org/pdf/2211.13789.pdf" TargetMode="External"/><Relationship Id="rId32" Type="http://schemas.openxmlformats.org/officeDocument/2006/relationships/hyperlink" Target="https://arxiv.org/pdf/2212.11359.pdf" TargetMode="External"/><Relationship Id="rId33" Type="http://schemas.openxmlformats.org/officeDocument/2006/relationships/hyperlink" Target="https://arxiv.org/pdf/2212.11437.pdf" TargetMode="External"/><Relationship Id="rId34" Type="http://schemas.openxmlformats.org/officeDocument/2006/relationships/hyperlink" Target="https://arxiv.org/ftp/arxiv/papers/2212/2212.11960.pdf" TargetMode="External"/><Relationship Id="rId35" Type="http://schemas.openxmlformats.org/officeDocument/2006/relationships/vmlDrawing" Target="../drawings/vmlDrawing16.vml"/>
</Relationships>
</file>

<file path=xl/worksheets/_rels/sheet53.xml.rels><?xml version="1.0" encoding="UTF-8"?>
<Relationships xmlns="http://schemas.openxmlformats.org/package/2006/relationships"><Relationship Id="rId1" Type="http://schemas.openxmlformats.org/officeDocument/2006/relationships/hyperlink" Target="https://arxiv.org/pdf/2203.07972.pdf" TargetMode="External"/><Relationship Id="rId2" Type="http://schemas.openxmlformats.org/officeDocument/2006/relationships/hyperlink" Target="https://arxiv.org/pdf/2203.08998.pdf" TargetMode="External"/><Relationship Id="rId3" Type="http://schemas.openxmlformats.org/officeDocument/2006/relationships/hyperlink" Target="https://arxiv.org/pdf/2205.14742.pdf" TargetMode="External"/><Relationship Id="rId4" Type="http://schemas.openxmlformats.org/officeDocument/2006/relationships/hyperlink" Target="https://arxiv.org/pdf/2212.11359.pdf" TargetMode="External"/><Relationship Id="rId5" Type="http://schemas.openxmlformats.org/officeDocument/2006/relationships/hyperlink" Target="https://arxiv.org/pdf/2212.12144.pdf" TargetMode="External"/><Relationship Id="rId6" Type="http://schemas.openxmlformats.org/officeDocument/2006/relationships/hyperlink" Target="https://arxiv.org/pdf/2212.12273.pdf" TargetMode="External"/><Relationship Id="rId7" Type="http://schemas.openxmlformats.org/officeDocument/2006/relationships/hyperlink" Target="https://arxiv.org/pdf/2211.05945.pdf" TargetMode="External"/><Relationship Id="rId8" Type="http://schemas.openxmlformats.org/officeDocument/2006/relationships/hyperlink" Target="https://arxiv.org/pdf/2212.02065.pdf" TargetMode="External"/><Relationship Id="rId9" Type="http://schemas.openxmlformats.org/officeDocument/2006/relationships/hyperlink" Target="https://arxiv.org/pdf/2212.12768.pdf" TargetMode="External"/><Relationship Id="rId10" Type="http://schemas.openxmlformats.org/officeDocument/2006/relationships/hyperlink" Target="https://arxiv.org/pdf/2212.13183.pdf" TargetMode="External"/><Relationship Id="rId11" Type="http://schemas.openxmlformats.org/officeDocument/2006/relationships/hyperlink" Target="https://arxiv.org/pdf/2211.02855.pdf" TargetMode="External"/><Relationship Id="rId12" Type="http://schemas.openxmlformats.org/officeDocument/2006/relationships/hyperlink" Target="https://arxiv.org/pdf/2212.13433.pdf" TargetMode="External"/><Relationship Id="rId13" Type="http://schemas.openxmlformats.org/officeDocument/2006/relationships/hyperlink" Target="https://arxiv.org/pdf/2212.13903.pdf" TargetMode="External"/>
</Relationships>
</file>

<file path=xl/worksheets/_rels/sheet54.xml.rels><?xml version="1.0" encoding="UTF-8"?>
<Relationships xmlns="http://schemas.openxmlformats.org/package/2006/relationships"><Relationship Id="rId1" Type="http://schemas.openxmlformats.org/officeDocument/2006/relationships/hyperlink" Target="https://arxiv.org/pdf/2009.06655.pdf" TargetMode="External"/><Relationship Id="rId2" Type="http://schemas.openxmlformats.org/officeDocument/2006/relationships/hyperlink" Target="https://arxiv.org/pdf/2011.02967.pdf" TargetMode="External"/><Relationship Id="rId3" Type="http://schemas.openxmlformats.org/officeDocument/2006/relationships/hyperlink" Target="https://arxiv.org/pdf/2212.14283.pdf" TargetMode="External"/><Relationship Id="rId4" Type="http://schemas.openxmlformats.org/officeDocument/2006/relationships/hyperlink" Target="https://arxiv.org/pdf/2003.04412.pdf" TargetMode="External"/><Relationship Id="rId5" Type="http://schemas.openxmlformats.org/officeDocument/2006/relationships/hyperlink" Target="https://arxiv.org/pdf/2110.10962.pdf" TargetMode="External"/><Relationship Id="rId6" Type="http://schemas.openxmlformats.org/officeDocument/2006/relationships/hyperlink" Target="https://arxiv.org/pdf/2209.02272.pdf" TargetMode="External"/><Relationship Id="rId7" Type="http://schemas.openxmlformats.org/officeDocument/2006/relationships/hyperlink" Target="https://arxiv.org/pdf/2209.02863.pdf" TargetMode="External"/><Relationship Id="rId8" Type="http://schemas.openxmlformats.org/officeDocument/2006/relationships/hyperlink" Target="https://arxiv.org/pdf/2212.12144.pdf" TargetMode="External"/><Relationship Id="rId9" Type="http://schemas.openxmlformats.org/officeDocument/2006/relationships/hyperlink" Target="https://arxiv.org/pdf/2301.00338.pdf" TargetMode="External"/><Relationship Id="rId10" Type="http://schemas.openxmlformats.org/officeDocument/2006/relationships/hyperlink" Target="https://arxiv.org/pdf/2204.12567.pdf" TargetMode="External"/><Relationship Id="rId11" Type="http://schemas.openxmlformats.org/officeDocument/2006/relationships/hyperlink" Target="https://arxiv.org/pdf/2207.00207.pdf" TargetMode="External"/><Relationship Id="rId12" Type="http://schemas.openxmlformats.org/officeDocument/2006/relationships/hyperlink" Target="https://arxiv.org/pdf/2301.00822.pdf" TargetMode="External"/><Relationship Id="rId13" Type="http://schemas.openxmlformats.org/officeDocument/2006/relationships/hyperlink" Target="https://arxiv.org/pdf/2011.03571.pdf" TargetMode="External"/><Relationship Id="rId14" Type="http://schemas.openxmlformats.org/officeDocument/2006/relationships/hyperlink" Target="https://arxiv.org/pdf/2203.04014.pdf" TargetMode="External"/><Relationship Id="rId15" Type="http://schemas.openxmlformats.org/officeDocument/2006/relationships/hyperlink" Target="https://arxiv.org/pdf/2211.11150.pdf" TargetMode="External"/><Relationship Id="rId16" Type="http://schemas.openxmlformats.org/officeDocument/2006/relationships/hyperlink" Target="https://arxiv.org/pdf/2301.01309.pdf" TargetMode="External"/><Relationship Id="rId17" Type="http://schemas.openxmlformats.org/officeDocument/2006/relationships/hyperlink" Target="https://arxiv.org/pdf/2301.01337.pdf" TargetMode="External"/><Relationship Id="rId18" Type="http://schemas.openxmlformats.org/officeDocument/2006/relationships/hyperlink" Target="https://arxiv.org/pdf/2301.01365.pdf" TargetMode="External"/><Relationship Id="rId19" Type="http://schemas.openxmlformats.org/officeDocument/2006/relationships/hyperlink" Target="https://arxiv.org/pdf/2301.01489.pdf" TargetMode="External"/>
</Relationships>
</file>

<file path=xl/worksheets/_rels/sheet55.xml.rels><?xml version="1.0" encoding="UTF-8"?>
<Relationships xmlns="http://schemas.openxmlformats.org/package/2006/relationships"><Relationship Id="rId1" Type="http://schemas.openxmlformats.org/officeDocument/2006/relationships/hyperlink" Target="https://arxiv.org/pdf/2209.12418.pdf" TargetMode="External"/><Relationship Id="rId2" Type="http://schemas.openxmlformats.org/officeDocument/2006/relationships/hyperlink" Target="https://scholar.google.com/scholar?cluster=18340379052045587481&amp;hl=en&amp;as_sdt=0,5" TargetMode="External"/><Relationship Id="rId3" Type="http://schemas.openxmlformats.org/officeDocument/2006/relationships/hyperlink" Target="https://arxiv.org/pdf/2212.06622.pdf" TargetMode="External"/><Relationship Id="rId4" Type="http://schemas.openxmlformats.org/officeDocument/2006/relationships/hyperlink" Target="https://arxiv.org/pdf/2301.02352.pdf" TargetMode="External"/><Relationship Id="rId5" Type="http://schemas.openxmlformats.org/officeDocument/2006/relationships/hyperlink" Target="https://scholar.google.com/scholar?cluster=1130458467985444173&amp;hl=en&amp;as_sdt=0,5" TargetMode="External"/><Relationship Id="rId6" Type="http://schemas.openxmlformats.org/officeDocument/2006/relationships/hyperlink" Target="https://arxiv.org/pdf/2301.02398.pdf" TargetMode="External"/><Relationship Id="rId7" Type="http://schemas.openxmlformats.org/officeDocument/2006/relationships/hyperlink" Target="https://scholar.google.com/scholar?cluster=15851914061111947770&amp;hl=en&amp;as_sdt=0,5" TargetMode="External"/><Relationship Id="rId8" Type="http://schemas.openxmlformats.org/officeDocument/2006/relationships/hyperlink" Target="https://arxiv.org/pdf/2301.02414.pdf" TargetMode="External"/><Relationship Id="rId9" Type="http://schemas.openxmlformats.org/officeDocument/2006/relationships/hyperlink" Target="https://scholar.google.com/scholar?cluster=7772710997991122319&amp;hl=en&amp;as_sdt=0,5" TargetMode="External"/><Relationship Id="rId10" Type="http://schemas.openxmlformats.org/officeDocument/2006/relationships/hyperlink" Target="https://arxiv.org/pdf/2301.02655.pdf" TargetMode="External"/><Relationship Id="rId11" Type="http://schemas.openxmlformats.org/officeDocument/2006/relationships/hyperlink" Target="https://arxiv.org/pdf/2103.12088.pdf" TargetMode="External"/><Relationship Id="rId12" Type="http://schemas.openxmlformats.org/officeDocument/2006/relationships/hyperlink" Target="https://scholar.google.com/scholar?cluster=8034404351127193921&amp;hl=en&amp;as_sdt=0,5" TargetMode="External"/><Relationship Id="rId13" Type="http://schemas.openxmlformats.org/officeDocument/2006/relationships/hyperlink" Target="https://arxiv.org/pdf/2207.13689.pdf" TargetMode="External"/><Relationship Id="rId14" Type="http://schemas.openxmlformats.org/officeDocument/2006/relationships/hyperlink" Target="https://arxiv.org/pdf/2208.14117.pdf" TargetMode="External"/><Relationship Id="rId15" Type="http://schemas.openxmlformats.org/officeDocument/2006/relationships/hyperlink" Target="https://arxiv.org/pdf/2301.02687.pdf" TargetMode="External"/><Relationship Id="rId16" Type="http://schemas.openxmlformats.org/officeDocument/2006/relationships/hyperlink" Target="https://arxiv.org/pdf/2301.02775.pdf" TargetMode="External"/><Relationship Id="rId17" Type="http://schemas.openxmlformats.org/officeDocument/2006/relationships/hyperlink" Target="https://arxiv.org/pdf/2301.02967.pdf" TargetMode="External"/><Relationship Id="rId18" Type="http://schemas.openxmlformats.org/officeDocument/2006/relationships/hyperlink" Target="https://arxiv.org/pdf/2301.03558.pdf" TargetMode="External"/><Relationship Id="rId19" Type="http://schemas.openxmlformats.org/officeDocument/2006/relationships/hyperlink" Target="https://arxiv.org/pdf/2204.12977.pdf" TargetMode="External"/><Relationship Id="rId20" Type="http://schemas.openxmlformats.org/officeDocument/2006/relationships/hyperlink" Target="https://arxiv.org/pdf/2207.00621.pdf" TargetMode="External"/><Relationship Id="rId21" Type="http://schemas.openxmlformats.org/officeDocument/2006/relationships/hyperlink" Target="https://arxiv.org/pdf/2301.03619.pdf" TargetMode="External"/><Relationship Id="rId22" Type="http://schemas.openxmlformats.org/officeDocument/2006/relationships/hyperlink" Target="https://arxiv.org/pdf/2301.03696.pdf" TargetMode="External"/><Relationship Id="rId23" Type="http://schemas.openxmlformats.org/officeDocument/2006/relationships/hyperlink" Target="https://arxiv.org/pdf/2301.03969.pdf" TargetMode="External"/><Relationship Id="rId24" Type="http://schemas.openxmlformats.org/officeDocument/2006/relationships/hyperlink" Target="https://arxiv.org/pdf/2301.01365.pdf" TargetMode="External"/><Relationship Id="rId25" Type="http://schemas.openxmlformats.org/officeDocument/2006/relationships/hyperlink" Target="https://arxiv.org/pdf/2301.03969.pdf" TargetMode="External"/><Relationship Id="rId26" Type="http://schemas.openxmlformats.org/officeDocument/2006/relationships/hyperlink" Target="https://arxiv.org/pdf/2301.04325.pdf" TargetMode="External"/><Relationship Id="rId27" Type="http://schemas.openxmlformats.org/officeDocument/2006/relationships/hyperlink" Target="https://arxiv.org/pdf/2301.04457.pdf" TargetMode="External"/><Relationship Id="rId28" Type="http://schemas.openxmlformats.org/officeDocument/2006/relationships/hyperlink" Target="https://arxiv.org/pdf/2109.05481.pdf" TargetMode="External"/><Relationship Id="rId29" Type="http://schemas.openxmlformats.org/officeDocument/2006/relationships/hyperlink" Target="https://arxiv.org/pdf/2212.13903.pdf" TargetMode="External"/>
</Relationships>
</file>

<file path=xl/worksheets/_rels/sheet56.xml.rels><?xml version="1.0" encoding="UTF-8"?>
<Relationships xmlns="http://schemas.openxmlformats.org/package/2006/relationships"><Relationship Id="rId1" Type="http://schemas.openxmlformats.org/officeDocument/2006/relationships/hyperlink" Target="https://arxiv.org/pdf/2212.12144.pdf" TargetMode="External"/><Relationship Id="rId2" Type="http://schemas.openxmlformats.org/officeDocument/2006/relationships/hyperlink" Target="https://scholar.google.com/scholar?cluster=18340379052045587481&amp;hl=en&amp;as_sdt=0,5" TargetMode="External"/><Relationship Id="rId3" Type="http://schemas.openxmlformats.org/officeDocument/2006/relationships/hyperlink" Target="https://arxiv.org/pdf/2301.05457.pdf" TargetMode="External"/><Relationship Id="rId4" Type="http://schemas.openxmlformats.org/officeDocument/2006/relationships/hyperlink" Target="https://scholar.google.com/scholar?cluster=8034404351127193921&amp;hl=en&amp;as_sdt=0,5" TargetMode="External"/><Relationship Id="rId5" Type="http://schemas.openxmlformats.org/officeDocument/2006/relationships/hyperlink" Target="https://arxiv.org/pdf/2110.07487.pdf" TargetMode="External"/><Relationship Id="rId6" Type="http://schemas.openxmlformats.org/officeDocument/2006/relationships/hyperlink" Target="https://arxiv.org/pdf/2201.10258.pdf" TargetMode="External"/><Relationship Id="rId7" Type="http://schemas.openxmlformats.org/officeDocument/2006/relationships/hyperlink" Target="https://arxiv.org/pdf/2208.12338.pdf" TargetMode="External"/><Relationship Id="rId8" Type="http://schemas.openxmlformats.org/officeDocument/2006/relationships/hyperlink" Target="https://arxiv.org/pdf/2209.09273.pdf" TargetMode="External"/><Relationship Id="rId9" Type="http://schemas.openxmlformats.org/officeDocument/2006/relationships/hyperlink" Target="https://arxiv.org/pdf/2212.04056.pdf" TargetMode="External"/><Relationship Id="rId10" Type="http://schemas.openxmlformats.org/officeDocument/2006/relationships/hyperlink" Target="https://arxiv.org/pdf/2301.06093.pdf" TargetMode="External"/><Relationship Id="rId11" Type="http://schemas.openxmlformats.org/officeDocument/2006/relationships/hyperlink" Target="https://arxiv.org/pdf/2301.06117.pdf" TargetMode="External"/><Relationship Id="rId12" Type="http://schemas.openxmlformats.org/officeDocument/2006/relationships/hyperlink" Target="https://arxiv.org/pdf/2301.06120.pdf" TargetMode="External"/><Relationship Id="rId13" Type="http://schemas.openxmlformats.org/officeDocument/2006/relationships/hyperlink" Target="https://arxiv.org/pdf/2301.06221.pdf" TargetMode="External"/><Relationship Id="rId14" Type="http://schemas.openxmlformats.org/officeDocument/2006/relationships/hyperlink" Target="https://arxiv.org/pdf/2301.06243.pdf" TargetMode="External"/><Relationship Id="rId15" Type="http://schemas.openxmlformats.org/officeDocument/2006/relationships/hyperlink" Target="https://arxiv.org/pdf/2301.06325.pdf" TargetMode="External"/><Relationship Id="rId16" Type="http://schemas.openxmlformats.org/officeDocument/2006/relationships/hyperlink" Target="https://arxiv.org/pdf/2301.06402.pdf" TargetMode="External"/><Relationship Id="rId17" Type="http://schemas.openxmlformats.org/officeDocument/2006/relationships/hyperlink" Target="https://arxiv.org/pdf/2301.06630.pdf" TargetMode="External"/><Relationship Id="rId18" Type="http://schemas.openxmlformats.org/officeDocument/2006/relationships/hyperlink" Target="https://arxiv.org/pdf/2301.06639.pdf" TargetMode="External"/><Relationship Id="rId19" Type="http://schemas.openxmlformats.org/officeDocument/2006/relationships/hyperlink" Target="https://arxiv.org/pdf/2301.06705.pdf" TargetMode="External"/><Relationship Id="rId20" Type="http://schemas.openxmlformats.org/officeDocument/2006/relationships/hyperlink" Target="https://arxiv.org/pdf/2301.06751.pdf" TargetMode="External"/><Relationship Id="rId21" Type="http://schemas.openxmlformats.org/officeDocument/2006/relationships/hyperlink" Target="https://arxiv.org/pdf/2301.06879.pdf" TargetMode="External"/><Relationship Id="rId22" Type="http://schemas.openxmlformats.org/officeDocument/2006/relationships/hyperlink" Target="https://arxiv.org/pdf/2301.06888.pdf" TargetMode="External"/><Relationship Id="rId23" Type="http://schemas.openxmlformats.org/officeDocument/2006/relationships/hyperlink" Target="https://arxiv.org/pdf/2111.15608.pdf" TargetMode="External"/><Relationship Id="rId24" Type="http://schemas.openxmlformats.org/officeDocument/2006/relationships/hyperlink" Target="https://arxiv.org/pdf/2209.15066.pdf" TargetMode="External"/><Relationship Id="rId25" Type="http://schemas.openxmlformats.org/officeDocument/2006/relationships/hyperlink" Target="https://arxiv.org/pdf/2301.07253.pdf" TargetMode="External"/><Relationship Id="rId26" Type="http://schemas.openxmlformats.org/officeDocument/2006/relationships/hyperlink" Target="https://arxiv.org/pdf/2301.07456.pdf" TargetMode="External"/><Relationship Id="rId27" Type="http://schemas.openxmlformats.org/officeDocument/2006/relationships/hyperlink" Target="https://arxiv.org/pdf/2301.07522.pdf" TargetMode="External"/><Relationship Id="rId28" Type="http://schemas.openxmlformats.org/officeDocument/2006/relationships/hyperlink" Target="https://arxiv.org/pdf/2211.16674.pdf" TargetMode="External"/><Relationship Id="rId29" Type="http://schemas.openxmlformats.org/officeDocument/2006/relationships/hyperlink" Target="https://arxiv.org/pdf/2212.05516.pdf" TargetMode="External"/><Relationship Id="rId30" Type="http://schemas.openxmlformats.org/officeDocument/2006/relationships/hyperlink" Target="https://arxiv.org/pdf/2301.08200.pdf" TargetMode="External"/>
</Relationships>
</file>

<file path=xl/worksheets/_rels/sheet57.xml.rels><?xml version="1.0" encoding="UTF-8"?>
<Relationships xmlns="http://schemas.openxmlformats.org/package/2006/relationships"><Relationship Id="rId1" Type="http://schemas.openxmlformats.org/officeDocument/2006/relationships/hyperlink" Target="https://arxiv.org/pdf/2012.00529.pdf" TargetMode="External"/><Relationship Id="rId2" Type="http://schemas.openxmlformats.org/officeDocument/2006/relationships/hyperlink" Target="https://arxiv.org/pdf/2204.04228.pdf" TargetMode="External"/><Relationship Id="rId3" Type="http://schemas.openxmlformats.org/officeDocument/2006/relationships/hyperlink" Target="https://arxiv.org/pdf/2301.08331.pdf" TargetMode="External"/><Relationship Id="rId4" Type="http://schemas.openxmlformats.org/officeDocument/2006/relationships/hyperlink" Target="https://arxiv.org/pdf/2301.08699.pdf" TargetMode="External"/><Relationship Id="rId5" Type="http://schemas.openxmlformats.org/officeDocument/2006/relationships/hyperlink" Target="https://arxiv.org/pdf/2301.08736.pdf" TargetMode="External"/><Relationship Id="rId6" Type="http://schemas.openxmlformats.org/officeDocument/2006/relationships/hyperlink" Target="https://arxiv.org/pdf/2105.03485.pdf" TargetMode="External"/><Relationship Id="rId7" Type="http://schemas.openxmlformats.org/officeDocument/2006/relationships/hyperlink" Target="https://arxiv.org/pdf/2205.12286.pdf" TargetMode="External"/><Relationship Id="rId8" Type="http://schemas.openxmlformats.org/officeDocument/2006/relationships/hyperlink" Target="https://arxiv.org/pdf/2212.12768.pdf" TargetMode="External"/><Relationship Id="rId9" Type="http://schemas.openxmlformats.org/officeDocument/2006/relationships/hyperlink" Target="https://arxiv.org/pdf/2301.06751.pdf" TargetMode="External"/><Relationship Id="rId10" Type="http://schemas.openxmlformats.org/officeDocument/2006/relationships/hyperlink" Target="https://arxiv.org/pdf/2301.08754.pdf" TargetMode="External"/><Relationship Id="rId11" Type="http://schemas.openxmlformats.org/officeDocument/2006/relationships/hyperlink" Target="https://arxiv.org/pdf/2301.08763.pdf" TargetMode="External"/><Relationship Id="rId12" Type="http://schemas.openxmlformats.org/officeDocument/2006/relationships/hyperlink" Target="https://arxiv.org/pdf/2301.09387.pdf" TargetMode="External"/><Relationship Id="rId13" Type="http://schemas.openxmlformats.org/officeDocument/2006/relationships/hyperlink" Target="https://arxiv.org/pdf/2301.10019.pdf" TargetMode="External"/><Relationship Id="rId14" Type="http://schemas.openxmlformats.org/officeDocument/2006/relationships/hyperlink" Target="https://arxiv.org/pdf/2301.10036.pdf" TargetMode="External"/><Relationship Id="rId15" Type="http://schemas.openxmlformats.org/officeDocument/2006/relationships/hyperlink" Target="https://arxiv.org/pdf/2301.10204.pdf" TargetMode="External"/><Relationship Id="rId16" Type="http://schemas.openxmlformats.org/officeDocument/2006/relationships/hyperlink" Target="https://arxiv.org/pdf/2301.10340.pdf" TargetMode="External"/><Relationship Id="rId17" Type="http://schemas.openxmlformats.org/officeDocument/2006/relationships/hyperlink" Target="https://arxiv.org/pdf/2301.10491.pdf" TargetMode="External"/><Relationship Id="rId18" Type="http://schemas.openxmlformats.org/officeDocument/2006/relationships/hyperlink" Target="https://arxiv.org/pdf/2103.12088.pdf" TargetMode="External"/><Relationship Id="rId19" Type="http://schemas.openxmlformats.org/officeDocument/2006/relationships/hyperlink" Target="https://arxiv.org/pdf/2210.12834.pdf" TargetMode="External"/><Relationship Id="rId20" Type="http://schemas.openxmlformats.org/officeDocument/2006/relationships/hyperlink" Target="https://arxiv.org/pdf/2301.10836.pdf" TargetMode="External"/>
</Relationships>
</file>

<file path=xl/worksheets/_rels/sheet58.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8.25"/>
    <col collapsed="false" customWidth="true" hidden="false" outlineLevel="0" max="1025" min="6" style="0" width="12.63"/>
  </cols>
  <sheetData>
    <row r="1" customFormat="false" ht="15.75" hidden="false" customHeight="false" outlineLevel="0" collapsed="false">
      <c r="A1" s="1" t="s">
        <v>0</v>
      </c>
      <c r="B1" s="1" t="s">
        <v>1</v>
      </c>
      <c r="C1" s="1" t="s">
        <v>2</v>
      </c>
      <c r="E1" s="1" t="s">
        <v>3</v>
      </c>
      <c r="F1" s="1" t="s">
        <v>4</v>
      </c>
    </row>
    <row r="2" customFormat="false" ht="15.75" hidden="false" customHeight="false" outlineLevel="0" collapsed="false">
      <c r="A2" s="2" t="n">
        <v>1</v>
      </c>
      <c r="B2" s="3" t="s">
        <v>5</v>
      </c>
      <c r="C2" s="3" t="n">
        <v>1</v>
      </c>
      <c r="D2" s="2" t="s">
        <v>6</v>
      </c>
      <c r="E2" s="4" t="s">
        <v>7</v>
      </c>
      <c r="F2" s="5" t="s">
        <v>8</v>
      </c>
    </row>
    <row r="3" customFormat="false" ht="15.75" hidden="false" customHeight="false" outlineLevel="0" collapsed="false">
      <c r="A3" s="2" t="n">
        <f aca="false">1+A2</f>
        <v>2</v>
      </c>
      <c r="B3" s="2"/>
      <c r="C3" s="3" t="n">
        <f aca="false">C2+1</f>
        <v>2</v>
      </c>
      <c r="D3" s="2" t="s">
        <v>9</v>
      </c>
      <c r="E3" s="4" t="s">
        <v>10</v>
      </c>
      <c r="F3" s="5"/>
    </row>
    <row r="4" customFormat="false" ht="15.75" hidden="false" customHeight="false" outlineLevel="0" collapsed="false">
      <c r="A4" s="2" t="n">
        <f aca="false">1+A3</f>
        <v>3</v>
      </c>
      <c r="B4" s="2"/>
      <c r="C4" s="3" t="n">
        <f aca="false">C3+1</f>
        <v>3</v>
      </c>
      <c r="D4" s="2" t="s">
        <v>6</v>
      </c>
      <c r="E4" s="4" t="s">
        <v>11</v>
      </c>
      <c r="F4" s="5" t="s">
        <v>12</v>
      </c>
    </row>
    <row r="5" customFormat="false" ht="15.75" hidden="false" customHeight="false" outlineLevel="0" collapsed="false">
      <c r="A5" s="2" t="n">
        <f aca="false">1+A4</f>
        <v>4</v>
      </c>
      <c r="B5" s="2"/>
      <c r="C5" s="3" t="n">
        <f aca="false">C4+1</f>
        <v>4</v>
      </c>
      <c r="D5" s="2" t="s">
        <v>13</v>
      </c>
      <c r="E5" s="4" t="s">
        <v>14</v>
      </c>
      <c r="F5" s="5"/>
    </row>
    <row r="6" customFormat="false" ht="15.75" hidden="false" customHeight="false" outlineLevel="0" collapsed="false">
      <c r="A6" s="2" t="n">
        <f aca="false">1+A5</f>
        <v>5</v>
      </c>
      <c r="B6" s="2"/>
      <c r="C6" s="3" t="n">
        <f aca="false">C5+1</f>
        <v>5</v>
      </c>
      <c r="D6" s="2" t="s">
        <v>13</v>
      </c>
      <c r="E6" s="4" t="s">
        <v>15</v>
      </c>
      <c r="F6" s="5" t="s">
        <v>16</v>
      </c>
    </row>
    <row r="7" customFormat="false" ht="15.75" hidden="false" customHeight="false" outlineLevel="0" collapsed="false">
      <c r="A7" s="2" t="n">
        <f aca="false">1+A6</f>
        <v>6</v>
      </c>
      <c r="B7" s="2"/>
      <c r="C7" s="3" t="n">
        <f aca="false">C6+1</f>
        <v>6</v>
      </c>
      <c r="D7" s="2" t="s">
        <v>6</v>
      </c>
      <c r="E7" s="4" t="s">
        <v>17</v>
      </c>
      <c r="F7" s="5" t="s">
        <v>16</v>
      </c>
    </row>
    <row r="8" customFormat="false" ht="15.75" hidden="false" customHeight="false" outlineLevel="0" collapsed="false">
      <c r="A8" s="2" t="n">
        <f aca="false">1+A7</f>
        <v>7</v>
      </c>
      <c r="B8" s="2"/>
      <c r="C8" s="3" t="n">
        <f aca="false">C7+1</f>
        <v>7</v>
      </c>
      <c r="D8" s="2" t="s">
        <v>6</v>
      </c>
      <c r="E8" s="6" t="s">
        <v>18</v>
      </c>
      <c r="F8" s="7" t="s">
        <v>19</v>
      </c>
    </row>
    <row r="9" customFormat="false" ht="15.75" hidden="false" customHeight="false" outlineLevel="0" collapsed="false">
      <c r="A9" s="2" t="n">
        <f aca="false">1+A8</f>
        <v>8</v>
      </c>
      <c r="B9" s="2"/>
      <c r="C9" s="3" t="n">
        <f aca="false">C8+1</f>
        <v>8</v>
      </c>
      <c r="D9" s="2" t="s">
        <v>13</v>
      </c>
      <c r="E9" s="4" t="s">
        <v>20</v>
      </c>
      <c r="F9" s="5"/>
    </row>
    <row r="10" customFormat="false" ht="15.75" hidden="false" customHeight="false" outlineLevel="0" collapsed="false">
      <c r="A10" s="2" t="n">
        <f aca="false">1+A9</f>
        <v>9</v>
      </c>
      <c r="B10" s="2"/>
      <c r="C10" s="3" t="n">
        <f aca="false">C9+1</f>
        <v>9</v>
      </c>
      <c r="D10" s="2" t="s">
        <v>6</v>
      </c>
      <c r="E10" s="6" t="s">
        <v>21</v>
      </c>
      <c r="F10" s="8" t="s">
        <v>22</v>
      </c>
    </row>
    <row r="11" customFormat="false" ht="15.75" hidden="false" customHeight="false" outlineLevel="0" collapsed="false">
      <c r="A11" s="2" t="n">
        <f aca="false">1+A10</f>
        <v>10</v>
      </c>
      <c r="B11" s="2"/>
      <c r="C11" s="3" t="n">
        <f aca="false">C10+1</f>
        <v>10</v>
      </c>
      <c r="D11" s="2" t="s">
        <v>6</v>
      </c>
      <c r="E11" s="4" t="s">
        <v>23</v>
      </c>
      <c r="F11" s="5" t="s">
        <v>16</v>
      </c>
    </row>
    <row r="12" customFormat="false" ht="15.75" hidden="false" customHeight="false" outlineLevel="0" collapsed="false">
      <c r="A12" s="2" t="n">
        <f aca="false">1+A11</f>
        <v>11</v>
      </c>
      <c r="B12" s="2"/>
      <c r="C12" s="3" t="n">
        <f aca="false">C11+1</f>
        <v>11</v>
      </c>
      <c r="D12" s="2" t="s">
        <v>6</v>
      </c>
      <c r="E12" s="4" t="s">
        <v>24</v>
      </c>
      <c r="F12" s="5"/>
    </row>
    <row r="13" customFormat="false" ht="15.75" hidden="false" customHeight="false" outlineLevel="0" collapsed="false">
      <c r="A13" s="2" t="n">
        <f aca="false">1+A12</f>
        <v>12</v>
      </c>
      <c r="B13" s="2"/>
      <c r="C13" s="3" t="n">
        <f aca="false">C12+1</f>
        <v>12</v>
      </c>
      <c r="D13" s="2" t="s">
        <v>6</v>
      </c>
      <c r="E13" s="6" t="s">
        <v>25</v>
      </c>
      <c r="F13" s="8" t="s">
        <v>26</v>
      </c>
    </row>
    <row r="14" customFormat="false" ht="15.75" hidden="false" customHeight="false" outlineLevel="0" collapsed="false">
      <c r="A14" s="2" t="n">
        <f aca="false">1+A13</f>
        <v>13</v>
      </c>
      <c r="B14" s="2"/>
      <c r="C14" s="3" t="n">
        <f aca="false">C13+1</f>
        <v>13</v>
      </c>
      <c r="D14" s="2" t="s">
        <v>13</v>
      </c>
      <c r="E14" s="4" t="s">
        <v>27</v>
      </c>
      <c r="F14" s="5"/>
    </row>
    <row r="15" customFormat="false" ht="15.75" hidden="false" customHeight="false" outlineLevel="0" collapsed="false">
      <c r="A15" s="2" t="n">
        <f aca="false">1+A14</f>
        <v>14</v>
      </c>
      <c r="B15" s="2"/>
      <c r="C15" s="3" t="n">
        <f aca="false">C14+1</f>
        <v>14</v>
      </c>
      <c r="D15" s="2" t="s">
        <v>6</v>
      </c>
      <c r="E15" s="6" t="s">
        <v>28</v>
      </c>
      <c r="F15" s="7" t="s">
        <v>29</v>
      </c>
    </row>
    <row r="16" customFormat="false" ht="15.75" hidden="false" customHeight="false" outlineLevel="0" collapsed="false">
      <c r="A16" s="2" t="n">
        <f aca="false">1+A15</f>
        <v>15</v>
      </c>
      <c r="B16" s="2"/>
      <c r="C16" s="3" t="n">
        <f aca="false">C15+1</f>
        <v>15</v>
      </c>
      <c r="D16" s="2" t="s">
        <v>6</v>
      </c>
      <c r="E16" s="9" t="s">
        <v>30</v>
      </c>
      <c r="F16" s="7" t="s">
        <v>31</v>
      </c>
    </row>
    <row r="17" customFormat="false" ht="15.75" hidden="false" customHeight="false" outlineLevel="0" collapsed="false">
      <c r="A17" s="2" t="n">
        <f aca="false">1+A16</f>
        <v>16</v>
      </c>
      <c r="B17" s="2"/>
      <c r="C17" s="3" t="n">
        <f aca="false">C16+1</f>
        <v>16</v>
      </c>
      <c r="D17" s="2" t="s">
        <v>6</v>
      </c>
      <c r="E17" s="4" t="s">
        <v>32</v>
      </c>
      <c r="F17" s="10" t="s">
        <v>33</v>
      </c>
    </row>
    <row r="18" customFormat="false" ht="15.75" hidden="false" customHeight="false" outlineLevel="0" collapsed="false">
      <c r="A18" s="2" t="n">
        <f aca="false">1+A17</f>
        <v>17</v>
      </c>
      <c r="B18" s="3" t="s">
        <v>34</v>
      </c>
      <c r="C18" s="3" t="n">
        <v>1</v>
      </c>
      <c r="D18" s="2" t="s">
        <v>35</v>
      </c>
      <c r="E18" s="6" t="s">
        <v>36</v>
      </c>
      <c r="F18" s="7" t="s">
        <v>37</v>
      </c>
    </row>
    <row r="19" customFormat="false" ht="15.75" hidden="false" customHeight="false" outlineLevel="0" collapsed="false">
      <c r="A19" s="2" t="n">
        <f aca="false">1+A18</f>
        <v>18</v>
      </c>
      <c r="B19" s="2"/>
      <c r="C19" s="3" t="n">
        <f aca="false">C18+1</f>
        <v>2</v>
      </c>
      <c r="D19" s="2" t="s">
        <v>13</v>
      </c>
      <c r="E19" s="4" t="s">
        <v>38</v>
      </c>
      <c r="F19" s="5"/>
    </row>
    <row r="20" customFormat="false" ht="15.75" hidden="false" customHeight="false" outlineLevel="0" collapsed="false">
      <c r="A20" s="2" t="n">
        <f aca="false">1+A19</f>
        <v>19</v>
      </c>
      <c r="B20" s="2"/>
      <c r="C20" s="3" t="n">
        <f aca="false">C19+1</f>
        <v>3</v>
      </c>
      <c r="D20" s="2" t="s">
        <v>35</v>
      </c>
      <c r="E20" s="4" t="s">
        <v>39</v>
      </c>
      <c r="F20" s="5" t="s">
        <v>16</v>
      </c>
    </row>
    <row r="21" customFormat="false" ht="15.75" hidden="false" customHeight="false" outlineLevel="0" collapsed="false">
      <c r="A21" s="2" t="n">
        <f aca="false">1+A20</f>
        <v>20</v>
      </c>
      <c r="B21" s="2"/>
      <c r="C21" s="3" t="n">
        <f aca="false">C20+1</f>
        <v>4</v>
      </c>
      <c r="D21" s="2" t="s">
        <v>13</v>
      </c>
      <c r="E21" s="4" t="s">
        <v>40</v>
      </c>
      <c r="F21" s="5"/>
    </row>
    <row r="22" customFormat="false" ht="15.75" hidden="false" customHeight="false" outlineLevel="0" collapsed="false">
      <c r="A22" s="2" t="n">
        <f aca="false">1+A21</f>
        <v>21</v>
      </c>
      <c r="B22" s="2"/>
      <c r="C22" s="3" t="n">
        <f aca="false">C21+1</f>
        <v>5</v>
      </c>
      <c r="D22" s="2" t="s">
        <v>13</v>
      </c>
      <c r="E22" s="4" t="s">
        <v>41</v>
      </c>
      <c r="F22" s="10" t="s">
        <v>42</v>
      </c>
    </row>
    <row r="23" customFormat="false" ht="15.75" hidden="false" customHeight="false" outlineLevel="0" collapsed="false">
      <c r="A23" s="2" t="n">
        <f aca="false">1+A22</f>
        <v>22</v>
      </c>
      <c r="B23" s="2"/>
      <c r="C23" s="3" t="n">
        <f aca="false">C22+1</f>
        <v>6</v>
      </c>
      <c r="D23" s="2" t="s">
        <v>6</v>
      </c>
      <c r="E23" s="4" t="s">
        <v>43</v>
      </c>
      <c r="F23" s="5"/>
    </row>
    <row r="24" customFormat="false" ht="15.75" hidden="false" customHeight="false" outlineLevel="0" collapsed="false">
      <c r="A24" s="2" t="n">
        <f aca="false">1+A23</f>
        <v>23</v>
      </c>
      <c r="B24" s="2"/>
      <c r="C24" s="3" t="n">
        <f aca="false">C23+1</f>
        <v>7</v>
      </c>
      <c r="D24" s="2" t="s">
        <v>6</v>
      </c>
      <c r="E24" s="4" t="s">
        <v>44</v>
      </c>
      <c r="F24" s="5"/>
    </row>
    <row r="25" customFormat="false" ht="15.75" hidden="false" customHeight="false" outlineLevel="0" collapsed="false">
      <c r="A25" s="2" t="n">
        <f aca="false">1+A24</f>
        <v>24</v>
      </c>
      <c r="B25" s="2"/>
      <c r="C25" s="3" t="n">
        <f aca="false">C24+1</f>
        <v>8</v>
      </c>
      <c r="D25" s="2" t="s">
        <v>13</v>
      </c>
      <c r="E25" s="6" t="s">
        <v>45</v>
      </c>
      <c r="F25" s="8" t="s">
        <v>46</v>
      </c>
    </row>
    <row r="26" customFormat="false" ht="15.75" hidden="false" customHeight="false" outlineLevel="0" collapsed="false">
      <c r="A26" s="2" t="n">
        <f aca="false">1+A25</f>
        <v>25</v>
      </c>
      <c r="B26" s="2"/>
      <c r="C26" s="3" t="n">
        <f aca="false">C25+1</f>
        <v>9</v>
      </c>
      <c r="D26" s="2" t="s">
        <v>13</v>
      </c>
      <c r="E26" s="4" t="s">
        <v>47</v>
      </c>
      <c r="F26" s="5" t="s">
        <v>8</v>
      </c>
    </row>
    <row r="27" customFormat="false" ht="15.75" hidden="false" customHeight="false" outlineLevel="0" collapsed="false">
      <c r="A27" s="2" t="n">
        <f aca="false">1+A26</f>
        <v>26</v>
      </c>
      <c r="B27" s="2"/>
      <c r="C27" s="3" t="n">
        <f aca="false">C26+1</f>
        <v>10</v>
      </c>
      <c r="D27" s="2" t="s">
        <v>6</v>
      </c>
      <c r="E27" s="4" t="s">
        <v>48</v>
      </c>
      <c r="F27" s="5"/>
    </row>
    <row r="28" customFormat="false" ht="15.75" hidden="false" customHeight="false" outlineLevel="0" collapsed="false">
      <c r="A28" s="2" t="n">
        <f aca="false">1+A27</f>
        <v>27</v>
      </c>
      <c r="B28" s="2"/>
      <c r="C28" s="3" t="n">
        <f aca="false">C27+1</f>
        <v>11</v>
      </c>
      <c r="D28" s="2" t="s">
        <v>6</v>
      </c>
      <c r="E28" s="6" t="s">
        <v>49</v>
      </c>
      <c r="F28" s="7" t="s">
        <v>50</v>
      </c>
    </row>
    <row r="29" customFormat="false" ht="15.75" hidden="false" customHeight="false" outlineLevel="0" collapsed="false">
      <c r="A29" s="2" t="n">
        <f aca="false">1+A28</f>
        <v>28</v>
      </c>
      <c r="B29" s="2"/>
      <c r="C29" s="3" t="n">
        <f aca="false">C28+1</f>
        <v>12</v>
      </c>
      <c r="D29" s="2" t="s">
        <v>13</v>
      </c>
      <c r="E29" s="4" t="s">
        <v>51</v>
      </c>
      <c r="F29" s="5"/>
    </row>
    <row r="30" customFormat="false" ht="15.75" hidden="false" customHeight="false" outlineLevel="0" collapsed="false">
      <c r="A30" s="2" t="n">
        <f aca="false">1+A29</f>
        <v>29</v>
      </c>
      <c r="B30" s="2"/>
      <c r="C30" s="3" t="n">
        <f aca="false">C29+1</f>
        <v>13</v>
      </c>
      <c r="D30" s="2" t="s">
        <v>9</v>
      </c>
      <c r="E30" s="4" t="s">
        <v>52</v>
      </c>
      <c r="F30" s="5" t="s">
        <v>53</v>
      </c>
    </row>
    <row r="31" customFormat="false" ht="15.75" hidden="false" customHeight="false" outlineLevel="0" collapsed="false">
      <c r="A31" s="2" t="n">
        <f aca="false">1+A30</f>
        <v>30</v>
      </c>
      <c r="B31" s="2"/>
      <c r="C31" s="3" t="n">
        <f aca="false">C30+1</f>
        <v>14</v>
      </c>
      <c r="D31" s="2" t="s">
        <v>6</v>
      </c>
      <c r="E31" s="4" t="s">
        <v>54</v>
      </c>
      <c r="F31" s="5" t="s">
        <v>8</v>
      </c>
    </row>
    <row r="32" customFormat="false" ht="15.75" hidden="false" customHeight="false" outlineLevel="0" collapsed="false">
      <c r="A32" s="2" t="n">
        <f aca="false">1+A31</f>
        <v>31</v>
      </c>
      <c r="B32" s="3" t="s">
        <v>55</v>
      </c>
      <c r="C32" s="3" t="n">
        <v>1</v>
      </c>
      <c r="D32" s="2" t="s">
        <v>6</v>
      </c>
      <c r="E32" s="4" t="s">
        <v>56</v>
      </c>
      <c r="F32" s="5"/>
    </row>
    <row r="33" customFormat="false" ht="15.75" hidden="false" customHeight="false" outlineLevel="0" collapsed="false">
      <c r="A33" s="2" t="n">
        <f aca="false">1+A32</f>
        <v>32</v>
      </c>
      <c r="B33" s="2"/>
      <c r="C33" s="3" t="n">
        <f aca="false">C32+1</f>
        <v>2</v>
      </c>
      <c r="D33" s="2" t="s">
        <v>9</v>
      </c>
      <c r="E33" s="6" t="s">
        <v>57</v>
      </c>
      <c r="F33" s="8" t="s">
        <v>58</v>
      </c>
    </row>
    <row r="34" customFormat="false" ht="15.75" hidden="false" customHeight="false" outlineLevel="0" collapsed="false">
      <c r="A34" s="2" t="n">
        <f aca="false">1+A33</f>
        <v>33</v>
      </c>
      <c r="B34" s="2"/>
      <c r="C34" s="3" t="n">
        <f aca="false">C33+1</f>
        <v>3</v>
      </c>
      <c r="D34" s="2" t="s">
        <v>6</v>
      </c>
      <c r="E34" s="6" t="s">
        <v>59</v>
      </c>
      <c r="F34" s="8" t="s">
        <v>60</v>
      </c>
    </row>
    <row r="35" customFormat="false" ht="15.75" hidden="false" customHeight="false" outlineLevel="0" collapsed="false">
      <c r="A35" s="2" t="n">
        <f aca="false">1+A34</f>
        <v>34</v>
      </c>
      <c r="B35" s="2"/>
      <c r="C35" s="3" t="n">
        <f aca="false">C34+1</f>
        <v>4</v>
      </c>
      <c r="D35" s="2" t="s">
        <v>13</v>
      </c>
      <c r="E35" s="4" t="s">
        <v>61</v>
      </c>
      <c r="F35" s="5"/>
    </row>
    <row r="36" customFormat="false" ht="15.75" hidden="false" customHeight="false" outlineLevel="0" collapsed="false">
      <c r="A36" s="2" t="n">
        <f aca="false">1+A35</f>
        <v>35</v>
      </c>
      <c r="B36" s="2"/>
      <c r="C36" s="3" t="n">
        <f aca="false">C35+1</f>
        <v>5</v>
      </c>
      <c r="D36" s="2" t="s">
        <v>6</v>
      </c>
      <c r="E36" s="4" t="s">
        <v>62</v>
      </c>
      <c r="F36" s="11"/>
    </row>
    <row r="37" customFormat="false" ht="15.75" hidden="false" customHeight="false" outlineLevel="0" collapsed="false">
      <c r="A37" s="2" t="n">
        <f aca="false">1+A36</f>
        <v>36</v>
      </c>
      <c r="B37" s="2"/>
      <c r="C37" s="3" t="n">
        <f aca="false">C36+1</f>
        <v>6</v>
      </c>
      <c r="D37" s="2" t="s">
        <v>6</v>
      </c>
      <c r="E37" s="6" t="s">
        <v>63</v>
      </c>
      <c r="F37" s="8" t="s">
        <v>64</v>
      </c>
    </row>
    <row r="38" customFormat="false" ht="15.75" hidden="false" customHeight="false" outlineLevel="0" collapsed="false">
      <c r="A38" s="2" t="n">
        <f aca="false">1+A37</f>
        <v>37</v>
      </c>
      <c r="B38" s="2"/>
      <c r="C38" s="3" t="n">
        <f aca="false">C37+1</f>
        <v>7</v>
      </c>
      <c r="D38" s="2" t="s">
        <v>13</v>
      </c>
      <c r="E38" s="4" t="s">
        <v>65</v>
      </c>
      <c r="F38" s="5"/>
    </row>
    <row r="39" customFormat="false" ht="15.75" hidden="false" customHeight="false" outlineLevel="0" collapsed="false">
      <c r="A39" s="2" t="n">
        <f aca="false">1+A38</f>
        <v>38</v>
      </c>
      <c r="B39" s="2"/>
      <c r="C39" s="3" t="n">
        <f aca="false">C38+1</f>
        <v>8</v>
      </c>
      <c r="D39" s="2" t="s">
        <v>13</v>
      </c>
      <c r="E39" s="4" t="s">
        <v>66</v>
      </c>
      <c r="F39" s="5"/>
    </row>
    <row r="40" customFormat="false" ht="15.75" hidden="false" customHeight="false" outlineLevel="0" collapsed="false">
      <c r="A40" s="2" t="n">
        <f aca="false">1+A39</f>
        <v>39</v>
      </c>
      <c r="B40" s="2"/>
      <c r="C40" s="3" t="n">
        <f aca="false">C39+1</f>
        <v>9</v>
      </c>
      <c r="D40" s="2" t="s">
        <v>13</v>
      </c>
      <c r="E40" s="4" t="s">
        <v>67</v>
      </c>
      <c r="F40" s="12" t="s">
        <v>68</v>
      </c>
    </row>
    <row r="41" customFormat="false" ht="15.75" hidden="false" customHeight="false" outlineLevel="0" collapsed="false">
      <c r="A41" s="2" t="n">
        <f aca="false">1+A40</f>
        <v>40</v>
      </c>
      <c r="B41" s="2"/>
      <c r="C41" s="3" t="n">
        <f aca="false">C40+1</f>
        <v>10</v>
      </c>
      <c r="D41" s="2" t="s">
        <v>6</v>
      </c>
      <c r="E41" s="4" t="s">
        <v>69</v>
      </c>
      <c r="F41" s="5"/>
    </row>
    <row r="42" customFormat="false" ht="15.75" hidden="false" customHeight="false" outlineLevel="0" collapsed="false">
      <c r="A42" s="2" t="n">
        <f aca="false">1+A41</f>
        <v>41</v>
      </c>
      <c r="B42" s="2"/>
      <c r="C42" s="3" t="n">
        <f aca="false">C41+1</f>
        <v>11</v>
      </c>
      <c r="D42" s="2" t="s">
        <v>9</v>
      </c>
      <c r="E42" s="4" t="s">
        <v>70</v>
      </c>
      <c r="F42" s="5"/>
    </row>
    <row r="43" customFormat="false" ht="15.75" hidden="false" customHeight="false" outlineLevel="0" collapsed="false">
      <c r="A43" s="2" t="n">
        <f aca="false">1+A42</f>
        <v>42</v>
      </c>
      <c r="B43" s="2"/>
      <c r="C43" s="3" t="n">
        <f aca="false">C42+1</f>
        <v>12</v>
      </c>
      <c r="D43" s="2" t="s">
        <v>9</v>
      </c>
      <c r="E43" s="6" t="s">
        <v>71</v>
      </c>
      <c r="F43" s="7" t="s">
        <v>72</v>
      </c>
    </row>
    <row r="44" customFormat="false" ht="15.75" hidden="false" customHeight="false" outlineLevel="0" collapsed="false">
      <c r="A44" s="2" t="n">
        <f aca="false">1+A43</f>
        <v>43</v>
      </c>
      <c r="B44" s="3" t="s">
        <v>73</v>
      </c>
      <c r="C44" s="3" t="n">
        <v>1</v>
      </c>
      <c r="D44" s="2" t="s">
        <v>13</v>
      </c>
      <c r="E44" s="4" t="s">
        <v>74</v>
      </c>
      <c r="F44" s="5"/>
    </row>
    <row r="45" customFormat="false" ht="15.75" hidden="false" customHeight="false" outlineLevel="0" collapsed="false">
      <c r="A45" s="2" t="n">
        <f aca="false">1+A44</f>
        <v>44</v>
      </c>
      <c r="B45" s="2"/>
      <c r="C45" s="3" t="n">
        <f aca="false">C44+1</f>
        <v>2</v>
      </c>
      <c r="D45" s="2" t="s">
        <v>6</v>
      </c>
      <c r="E45" s="4" t="s">
        <v>75</v>
      </c>
      <c r="F45" s="10" t="s">
        <v>76</v>
      </c>
    </row>
    <row r="46" customFormat="false" ht="15.75" hidden="false" customHeight="false" outlineLevel="0" collapsed="false">
      <c r="A46" s="2" t="n">
        <f aca="false">1+A45</f>
        <v>45</v>
      </c>
      <c r="B46" s="2"/>
      <c r="C46" s="3" t="n">
        <f aca="false">C45+1</f>
        <v>3</v>
      </c>
      <c r="D46" s="2" t="s">
        <v>13</v>
      </c>
      <c r="E46" s="13" t="s">
        <v>77</v>
      </c>
      <c r="F46" s="5" t="s">
        <v>8</v>
      </c>
    </row>
    <row r="47" customFormat="false" ht="15.75" hidden="false" customHeight="false" outlineLevel="0" collapsed="false">
      <c r="A47" s="2" t="n">
        <f aca="false">1+A46</f>
        <v>46</v>
      </c>
      <c r="B47" s="2"/>
      <c r="C47" s="3" t="n">
        <f aca="false">C46+1</f>
        <v>4</v>
      </c>
      <c r="D47" s="2" t="s">
        <v>6</v>
      </c>
      <c r="E47" s="4" t="s">
        <v>78</v>
      </c>
      <c r="F47" s="5"/>
    </row>
    <row r="48" customFormat="false" ht="15.75" hidden="false" customHeight="false" outlineLevel="0" collapsed="false">
      <c r="A48" s="2" t="n">
        <f aca="false">1+A47</f>
        <v>47</v>
      </c>
      <c r="C48" s="3" t="n">
        <f aca="false">C47+1</f>
        <v>5</v>
      </c>
      <c r="D48" s="1" t="s">
        <v>6</v>
      </c>
      <c r="E48" s="14" t="s">
        <v>79</v>
      </c>
      <c r="F48" s="15"/>
    </row>
    <row r="49" customFormat="false" ht="15.75" hidden="false" customHeight="false" outlineLevel="0" collapsed="false">
      <c r="A49" s="2" t="n">
        <f aca="false">1+A48</f>
        <v>48</v>
      </c>
      <c r="C49" s="3" t="n">
        <f aca="false">C48+1</f>
        <v>6</v>
      </c>
      <c r="D49" s="1" t="s">
        <v>6</v>
      </c>
      <c r="E49" s="14" t="s">
        <v>80</v>
      </c>
      <c r="F49" s="15"/>
    </row>
    <row r="50" customFormat="false" ht="15.75" hidden="false" customHeight="false" outlineLevel="0" collapsed="false">
      <c r="A50" s="2" t="n">
        <f aca="false">1+A49</f>
        <v>49</v>
      </c>
      <c r="C50" s="3" t="n">
        <f aca="false">C49+1</f>
        <v>7</v>
      </c>
      <c r="D50" s="1" t="s">
        <v>6</v>
      </c>
      <c r="E50" s="14" t="s">
        <v>81</v>
      </c>
      <c r="F50" s="16" t="s">
        <v>82</v>
      </c>
    </row>
    <row r="51" customFormat="false" ht="15.75" hidden="false" customHeight="false" outlineLevel="0" collapsed="false">
      <c r="A51" s="2" t="n">
        <f aca="false">1+A50</f>
        <v>50</v>
      </c>
      <c r="C51" s="3" t="n">
        <f aca="false">C50+1</f>
        <v>8</v>
      </c>
      <c r="D51" s="1" t="s">
        <v>13</v>
      </c>
      <c r="E51" s="14" t="s">
        <v>83</v>
      </c>
      <c r="F51" s="17"/>
    </row>
    <row r="52" customFormat="false" ht="15.75" hidden="false" customHeight="false" outlineLevel="0" collapsed="false">
      <c r="A52" s="2" t="n">
        <f aca="false">1+A51</f>
        <v>51</v>
      </c>
      <c r="C52" s="3" t="n">
        <f aca="false">C51+1</f>
        <v>9</v>
      </c>
      <c r="D52" s="1" t="s">
        <v>13</v>
      </c>
      <c r="E52" s="18" t="s">
        <v>84</v>
      </c>
      <c r="F52" s="19" t="s">
        <v>85</v>
      </c>
    </row>
    <row r="53" customFormat="false" ht="15.75" hidden="false" customHeight="false" outlineLevel="0" collapsed="false">
      <c r="A53" s="2" t="n">
        <f aca="false">1+A52</f>
        <v>52</v>
      </c>
      <c r="B53" s="3" t="s">
        <v>86</v>
      </c>
      <c r="C53" s="3" t="n">
        <v>1</v>
      </c>
      <c r="D53" s="2" t="s">
        <v>35</v>
      </c>
      <c r="E53" s="18" t="s">
        <v>87</v>
      </c>
      <c r="F53" s="19" t="s">
        <v>88</v>
      </c>
    </row>
    <row r="54" customFormat="false" ht="15.75" hidden="false" customHeight="false" outlineLevel="0" collapsed="false">
      <c r="A54" s="2" t="n">
        <f aca="false">1+A53</f>
        <v>53</v>
      </c>
      <c r="B54" s="2"/>
      <c r="C54" s="3" t="n">
        <f aca="false">C53+1</f>
        <v>2</v>
      </c>
      <c r="D54" s="2" t="s">
        <v>13</v>
      </c>
      <c r="E54" s="18" t="s">
        <v>89</v>
      </c>
      <c r="F54" s="19" t="s">
        <v>90</v>
      </c>
    </row>
    <row r="55" customFormat="false" ht="15.75" hidden="false" customHeight="false" outlineLevel="0" collapsed="false">
      <c r="A55" s="2" t="n">
        <f aca="false">1+A54</f>
        <v>54</v>
      </c>
      <c r="C55" s="3" t="n">
        <f aca="false">C54+1</f>
        <v>3</v>
      </c>
      <c r="D55" s="1" t="s">
        <v>13</v>
      </c>
      <c r="E55" s="14" t="s">
        <v>91</v>
      </c>
      <c r="F55" s="15"/>
    </row>
    <row r="56" customFormat="false" ht="15.75" hidden="false" customHeight="false" outlineLevel="0" collapsed="false">
      <c r="A56" s="2" t="n">
        <f aca="false">1+A55</f>
        <v>55</v>
      </c>
      <c r="C56" s="3" t="n">
        <f aca="false">C55+1</f>
        <v>4</v>
      </c>
      <c r="D56" s="1" t="s">
        <v>13</v>
      </c>
      <c r="E56" s="14" t="s">
        <v>14</v>
      </c>
      <c r="F56" s="15"/>
    </row>
    <row r="57" customFormat="false" ht="15.75" hidden="false" customHeight="false" outlineLevel="0" collapsed="false">
      <c r="A57" s="2" t="n">
        <f aca="false">1+A56</f>
        <v>56</v>
      </c>
      <c r="C57" s="3" t="n">
        <f aca="false">C56+1</f>
        <v>5</v>
      </c>
      <c r="D57" s="1" t="s">
        <v>6</v>
      </c>
      <c r="E57" s="14" t="s">
        <v>79</v>
      </c>
      <c r="F57" s="15"/>
    </row>
    <row r="58" customFormat="false" ht="15.75" hidden="false" customHeight="false" outlineLevel="0" collapsed="false">
      <c r="A58" s="2" t="n">
        <f aca="false">1+A57</f>
        <v>57</v>
      </c>
      <c r="C58" s="3" t="n">
        <f aca="false">C57+1</f>
        <v>6</v>
      </c>
      <c r="D58" s="1" t="s">
        <v>6</v>
      </c>
      <c r="E58" s="20" t="s">
        <v>80</v>
      </c>
      <c r="F58" s="15"/>
    </row>
    <row r="59" customFormat="false" ht="15.75" hidden="false" customHeight="false" outlineLevel="0" collapsed="false">
      <c r="A59" s="2" t="n">
        <f aca="false">1+A58</f>
        <v>58</v>
      </c>
      <c r="C59" s="3" t="n">
        <f aca="false">C58+1</f>
        <v>7</v>
      </c>
      <c r="D59" s="1" t="s">
        <v>13</v>
      </c>
      <c r="E59" s="18" t="s">
        <v>92</v>
      </c>
      <c r="F59" s="19" t="s">
        <v>93</v>
      </c>
    </row>
    <row r="60" customFormat="false" ht="15.75" hidden="false" customHeight="false" outlineLevel="0" collapsed="false">
      <c r="A60" s="2" t="n">
        <f aca="false">1+A59</f>
        <v>59</v>
      </c>
      <c r="C60" s="3" t="n">
        <f aca="false">C59+1</f>
        <v>8</v>
      </c>
      <c r="D60" s="1" t="s">
        <v>13</v>
      </c>
      <c r="E60" s="18" t="s">
        <v>94</v>
      </c>
      <c r="F60" s="19" t="s">
        <v>95</v>
      </c>
    </row>
    <row r="61" customFormat="false" ht="15.75" hidden="false" customHeight="false" outlineLevel="0" collapsed="false">
      <c r="A61" s="2" t="n">
        <f aca="false">1+A60</f>
        <v>60</v>
      </c>
      <c r="C61" s="3" t="n">
        <f aca="false">C60+1</f>
        <v>9</v>
      </c>
      <c r="D61" s="1" t="s">
        <v>96</v>
      </c>
      <c r="E61" s="14" t="s">
        <v>97</v>
      </c>
      <c r="F61" s="17"/>
    </row>
    <row r="62" customFormat="false" ht="15.75" hidden="false" customHeight="false" outlineLevel="0" collapsed="false">
      <c r="A62" s="2" t="n">
        <f aca="false">1+A61</f>
        <v>61</v>
      </c>
      <c r="C62" s="3" t="n">
        <f aca="false">C61+1</f>
        <v>10</v>
      </c>
      <c r="D62" s="1" t="s">
        <v>98</v>
      </c>
      <c r="E62" s="14" t="s">
        <v>99</v>
      </c>
      <c r="F62" s="15"/>
    </row>
    <row r="63" customFormat="false" ht="15.75" hidden="false" customHeight="false" outlineLevel="0" collapsed="false">
      <c r="A63" s="2" t="n">
        <f aca="false">1+A62</f>
        <v>62</v>
      </c>
      <c r="C63" s="3" t="n">
        <f aca="false">C62+1</f>
        <v>11</v>
      </c>
      <c r="D63" s="1" t="s">
        <v>13</v>
      </c>
      <c r="E63" s="18" t="s">
        <v>100</v>
      </c>
      <c r="F63" s="19" t="s">
        <v>101</v>
      </c>
    </row>
    <row r="64" customFormat="false" ht="15.75" hidden="false" customHeight="false" outlineLevel="0" collapsed="false">
      <c r="A64" s="2" t="n">
        <f aca="false">1+A63</f>
        <v>63</v>
      </c>
      <c r="C64" s="3" t="n">
        <f aca="false">C63+1</f>
        <v>12</v>
      </c>
      <c r="D64" s="1" t="s">
        <v>13</v>
      </c>
      <c r="E64" s="14" t="s">
        <v>102</v>
      </c>
      <c r="F64" s="15"/>
    </row>
    <row r="65" customFormat="false" ht="15.75" hidden="false" customHeight="false" outlineLevel="0" collapsed="false">
      <c r="A65" s="2" t="n">
        <f aca="false">1+A64</f>
        <v>64</v>
      </c>
      <c r="C65" s="3" t="n">
        <f aca="false">C64+1</f>
        <v>13</v>
      </c>
      <c r="D65" s="1" t="s">
        <v>13</v>
      </c>
      <c r="E65" s="14" t="s">
        <v>103</v>
      </c>
      <c r="F65" s="15"/>
    </row>
    <row r="66" customFormat="false" ht="15.75" hidden="false" customHeight="false" outlineLevel="0" collapsed="false">
      <c r="B66" s="1" t="s">
        <v>104</v>
      </c>
      <c r="C66" s="1" t="n">
        <v>1</v>
      </c>
    </row>
    <row r="67" customFormat="false" ht="15.75" hidden="false" customHeight="false" outlineLevel="0" collapsed="false">
      <c r="C67" s="1" t="n">
        <v>2</v>
      </c>
    </row>
    <row r="68" customFormat="false" ht="15.75" hidden="false" customHeight="false" outlineLevel="0" collapsed="false">
      <c r="C68" s="1" t="n">
        <v>3</v>
      </c>
    </row>
    <row r="69" customFormat="false" ht="15.75" hidden="false" customHeight="false" outlineLevel="0" collapsed="false">
      <c r="C69" s="1" t="n">
        <v>4</v>
      </c>
    </row>
  </sheetData>
  <hyperlinks>
    <hyperlink ref="E2" r:id="rId1" display="https://arxiv.org/pdf/2011.05795.pdf"/>
    <hyperlink ref="E3" r:id="rId2" display="https://arxiv.org/pdf/2012.14981.pd"/>
    <hyperlink ref="E4" r:id="rId3" display="https://arxiv.org/pdf/2101.12660.pd"/>
    <hyperlink ref="E5" r:id="rId4" display="https://arxiv.org/pdf/2103.15891.pdf"/>
    <hyperlink ref="E6" r:id="rId5" display="https://arxiv.org/pdf/2107.04063.pdf"/>
    <hyperlink ref="E7" r:id="rId6" display="https://arxiv.org/pdf/2107.04601.pdf"/>
    <hyperlink ref="E8" r:id="rId7" display="https://arxiv.org/pdf/2107.07020.pdf"/>
    <hyperlink ref="E9" r:id="rId8" display="https://arxiv.org/pdf/2107.07036.pdf"/>
    <hyperlink ref="E10" r:id="rId9" display="https://arxiv.org/pdf/2107.07519.pdf"/>
    <hyperlink ref="E11" r:id="rId10" display="https://arxiv.org/pdf/2107.07542.pdf"/>
    <hyperlink ref="E12" r:id="rId11" display="https://arxiv.org/pdf/2107.07565.pdf"/>
    <hyperlink ref="E13" r:id="rId12" display="https://arxiv.org/pdf/2107.07620.pdf"/>
    <hyperlink ref="E14" r:id="rId13" display="https://arxiv.org/pdf/2107.07727.pdf"/>
    <hyperlink ref="E15" r:id="rId14" display="https://arxiv.org/pdf/2107.07883.pdf"/>
    <hyperlink ref="E16" r:id="rId15" display="https://arxiv.org/pdf/2107.07898.pdf"/>
    <hyperlink ref="E17" r:id="rId16" display="https://arxiv.org/pdf/2107.07981.pdf"/>
    <hyperlink ref="E18" r:id="rId17" display="https://arxiv.org/pdf/2003.02827.pdf"/>
    <hyperlink ref="E19" r:id="rId18" display="https://arxiv.org/pdf/2012.12914.pdf"/>
    <hyperlink ref="E20" r:id="rId19" display="https://arxiv.org/pdf/2102.07363.pdf"/>
    <hyperlink ref="E21" r:id="rId20" display="https://arxiv.org/pdf/2105.03073.pdf"/>
    <hyperlink ref="E22" r:id="rId21" display="https://arxiv.org/pdf/2105.05035.pdf"/>
    <hyperlink ref="E23" r:id="rId22" display="https://arxiv.org/pdf/2106.15075.pdf"/>
    <hyperlink ref="E24" r:id="rId23" display="https://arxiv.org/pdf/2107.04559.pdf"/>
    <hyperlink ref="E25" r:id="rId24" display="https://arxiv.org/pdf/2107.08048.pdf"/>
    <hyperlink ref="E26" r:id="rId25" display="https://arxiv.org/pdf/2107.08638.pdf"/>
    <hyperlink ref="E27" r:id="rId26" display="https://arxiv.org/pdf/2107.08811.pdf"/>
    <hyperlink ref="E28" r:id="rId27" display="https://arxiv.org/pdf/2107.08870.pdf"/>
    <hyperlink ref="E29" r:id="rId28" display="https://arxiv.org/pdf/2107.08876.pdf"/>
    <hyperlink ref="E30" r:id="rId29" display="https://arxiv.org/pdf/2107.08978.pdf"/>
    <hyperlink ref="E31" r:id="rId30" display="https://arxiv.org/pdf/2107.09002.pdf"/>
    <hyperlink ref="E32" r:id="rId31" display="https://arxiv.org/pdf/1805.06458.pdf"/>
    <hyperlink ref="E33" r:id="rId32" display="https://arxiv.org/pdf/1807.08749.pdf"/>
    <hyperlink ref="E34" r:id="rId33" display="https://arxiv.org/pdf/2009.07182.pdf"/>
    <hyperlink ref="E35" r:id="rId34" display="https://arxiv.org/pdf/2010.13647.pdf"/>
    <hyperlink ref="E36" r:id="rId35" display="https://arxiv.org/pdf/2104.01181.pdf"/>
    <hyperlink ref="E37" r:id="rId36" display="https://arxiv.org/pdf/2104.02685.pdf"/>
    <hyperlink ref="E38" r:id="rId37" display="https://arxiv.org/pdf/2104.09007.pdf"/>
    <hyperlink ref="E39" r:id="rId38" display="https://arxiv.org/pdf/2105.02300.pdf"/>
    <hyperlink ref="E40" r:id="rId39" display="https://arxiv.org/pdf/2107.04467.pdf"/>
    <hyperlink ref="E41" r:id="rId40" display="https://arxiv.org/pdf/2107.09371.pdf"/>
    <hyperlink ref="E42" r:id="rId41" display="https://arxiv.org/pdf/2107.09493.pdf"/>
    <hyperlink ref="E43" r:id="rId42" display="https://arxiv.org/pdf/2107.09654.pdf"/>
    <hyperlink ref="E44" r:id="rId43" display="https://arxiv.org/pdf/1912.00325.pdf"/>
    <hyperlink ref="E45" r:id="rId44" display="https://arxiv.org/pdf/2103.03782.pdf"/>
    <hyperlink ref="E46" r:id="rId45" display="https://arxiv.org/pdf/2103.12430.pdf"/>
    <hyperlink ref="E47" r:id="rId46" display="https://arxiv.org/pdf/2107.09665.pdf"/>
    <hyperlink ref="E48" r:id="rId47" display="https://arxiv.org/pdf/2107.09692.pdf"/>
    <hyperlink ref="E49" r:id="rId48" display="https://arxiv.org/pdf/2107.09693.pdf"/>
    <hyperlink ref="E50" r:id="rId49" display="https://arxiv.org/pdf/2107.09727.pdf"/>
    <hyperlink ref="E51" r:id="rId50" display="https://arxiv.org/pdf/2107.09800.pdf"/>
    <hyperlink ref="E52" r:id="rId51" display="https://arxiv.org/pdf/2107.10120.pdf"/>
    <hyperlink ref="E53" r:id="rId52" display="https://arxiv.org/pdf/2011.08851.pdf"/>
    <hyperlink ref="E54" r:id="rId53" display="https://arxiv.org/pdf/2101.10963.pdf"/>
    <hyperlink ref="E55" r:id="rId54" display="https://arxiv.org/pdf/2102.12487.pdf"/>
    <hyperlink ref="E56" r:id="rId55" display="https://arxiv.org/pdf/2103.15891.pdf"/>
    <hyperlink ref="E57" r:id="rId56" display="https://arxiv.org/pdf/2107.09692.pdf"/>
    <hyperlink ref="E58" r:id="rId57" display="https://arxiv.org/pdf/2107.09693.pdf"/>
    <hyperlink ref="E59" r:id="rId58" display="https://arxiv.org/pdf/2107.10283.pdf"/>
    <hyperlink ref="E60" r:id="rId59" display="https://arxiv.org/pdf/2107.10550.pdf"/>
    <hyperlink ref="E61" r:id="rId60" display="https://arxiv.org/pdf/2107.10667.pdf"/>
    <hyperlink ref="E62" r:id="rId61" display="https://arxiv.org/pdf/2107.10680.pdf"/>
    <hyperlink ref="E63" r:id="rId62" display="https://arxiv.org/pdf/2107.10730.pdf"/>
    <hyperlink ref="E64" r:id="rId63" display="https://arxiv.org/pdf/2107.10758.pdf"/>
    <hyperlink ref="E65" r:id="rId64" display="https://arxiv.org/pdf/2107.10841.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0.88"/>
    <col collapsed="false" customWidth="true" hidden="false" outlineLevel="0" max="2" min="2" style="0" width="12.63"/>
    <col collapsed="false" customWidth="true" hidden="false" outlineLevel="0" max="4" min="3" style="0" width="4.63"/>
    <col collapsed="false" customWidth="true" hidden="false" outlineLevel="0" max="5" min="5" style="0" width="28.88"/>
    <col collapsed="false" customWidth="true" hidden="false" outlineLevel="0" max="1025" min="6" style="0" width="12.63"/>
  </cols>
  <sheetData>
    <row r="1" customFormat="false" ht="15.75" hidden="false" customHeight="false" outlineLevel="0" collapsed="false">
      <c r="A1" s="21" t="s">
        <v>105</v>
      </c>
      <c r="B1" s="21"/>
      <c r="C1" s="21"/>
      <c r="D1" s="22" t="n">
        <f aca="false">SUM(D3:D56)</f>
        <v>12</v>
      </c>
      <c r="E1" s="23" t="s">
        <v>106</v>
      </c>
      <c r="F1" s="1"/>
      <c r="G1" s="1" t="s">
        <v>107</v>
      </c>
    </row>
    <row r="2" customFormat="false" ht="15.75" hidden="false" customHeight="false" outlineLevel="0" collapsed="false">
      <c r="A2" s="1" t="s">
        <v>0</v>
      </c>
      <c r="B2" s="1" t="s">
        <v>1</v>
      </c>
      <c r="C2" s="24"/>
      <c r="D2" s="24" t="s">
        <v>108</v>
      </c>
      <c r="E2" s="1" t="s">
        <v>3</v>
      </c>
      <c r="F2" s="1" t="s">
        <v>109</v>
      </c>
    </row>
    <row r="3" customFormat="false" ht="15.75" hidden="false" customHeight="false" outlineLevel="0" collapsed="false">
      <c r="A3" s="2" t="n">
        <v>1</v>
      </c>
      <c r="B3" s="3" t="s">
        <v>110</v>
      </c>
      <c r="C3" s="25"/>
      <c r="D3" s="25"/>
      <c r="E3" s="26" t="s">
        <v>111</v>
      </c>
      <c r="F3" s="27"/>
    </row>
    <row r="4" customFormat="false" ht="15.75" hidden="false" customHeight="false" outlineLevel="0" collapsed="false">
      <c r="A4" s="28" t="n">
        <f aca="false">A3+1</f>
        <v>2</v>
      </c>
      <c r="C4" s="24" t="n">
        <v>1</v>
      </c>
      <c r="D4" s="24"/>
      <c r="E4" s="29" t="s">
        <v>112</v>
      </c>
      <c r="F4" s="30" t="s">
        <v>113</v>
      </c>
    </row>
    <row r="5" customFormat="false" ht="15.75" hidden="false" customHeight="false" outlineLevel="0" collapsed="false">
      <c r="A5" s="28" t="n">
        <f aca="false">A4+1</f>
        <v>3</v>
      </c>
      <c r="C5" s="24" t="n">
        <f aca="false">C4+1</f>
        <v>2</v>
      </c>
      <c r="D5" s="24"/>
      <c r="E5" s="31" t="s">
        <v>114</v>
      </c>
      <c r="F5" s="32"/>
      <c r="G5" s="30"/>
    </row>
    <row r="6" customFormat="false" ht="15.75" hidden="false" customHeight="false" outlineLevel="0" collapsed="false">
      <c r="A6" s="28" t="n">
        <f aca="false">A5+1</f>
        <v>4</v>
      </c>
      <c r="C6" s="24" t="n">
        <f aca="false">C5+1</f>
        <v>3</v>
      </c>
      <c r="D6" s="24"/>
      <c r="E6" s="31" t="s">
        <v>115</v>
      </c>
      <c r="F6" s="24" t="s">
        <v>8</v>
      </c>
      <c r="G6" s="30"/>
    </row>
    <row r="7" customFormat="false" ht="15.75" hidden="false" customHeight="false" outlineLevel="0" collapsed="false">
      <c r="A7" s="28" t="n">
        <f aca="false">A6+1</f>
        <v>5</v>
      </c>
      <c r="B7" s="3" t="s">
        <v>116</v>
      </c>
      <c r="C7" s="24" t="n">
        <v>1</v>
      </c>
      <c r="D7" s="24" t="n">
        <v>1</v>
      </c>
      <c r="E7" s="33" t="s">
        <v>117</v>
      </c>
      <c r="F7" s="30" t="s">
        <v>118</v>
      </c>
    </row>
    <row r="8" customFormat="false" ht="15.75" hidden="false" customHeight="false" outlineLevel="0" collapsed="false">
      <c r="A8" s="28" t="n">
        <f aca="false">A7+1</f>
        <v>6</v>
      </c>
      <c r="C8" s="24" t="n">
        <f aca="false">C7+1</f>
        <v>2</v>
      </c>
      <c r="D8" s="24"/>
      <c r="E8" s="31" t="s">
        <v>119</v>
      </c>
    </row>
    <row r="9" customFormat="false" ht="15.75" hidden="false" customHeight="false" outlineLevel="0" collapsed="false">
      <c r="A9" s="28" t="n">
        <f aca="false">A8+1</f>
        <v>7</v>
      </c>
      <c r="C9" s="24" t="n">
        <f aca="false">C8+1</f>
        <v>3</v>
      </c>
      <c r="D9" s="24"/>
      <c r="E9" s="31" t="s">
        <v>120</v>
      </c>
    </row>
    <row r="10" customFormat="false" ht="15.75" hidden="false" customHeight="false" outlineLevel="0" collapsed="false">
      <c r="A10" s="28" t="n">
        <f aca="false">A9+1</f>
        <v>8</v>
      </c>
      <c r="C10" s="24" t="n">
        <f aca="false">C9+1</f>
        <v>4</v>
      </c>
      <c r="D10" s="24"/>
      <c r="E10" s="31" t="s">
        <v>121</v>
      </c>
      <c r="F10" s="1" t="s">
        <v>8</v>
      </c>
    </row>
    <row r="11" customFormat="false" ht="15.75" hidden="false" customHeight="false" outlineLevel="0" collapsed="false">
      <c r="A11" s="28" t="n">
        <f aca="false">A10+1</f>
        <v>9</v>
      </c>
      <c r="C11" s="24" t="n">
        <f aca="false">C10+1</f>
        <v>5</v>
      </c>
      <c r="D11" s="24"/>
      <c r="E11" s="31" t="s">
        <v>122</v>
      </c>
    </row>
    <row r="12" customFormat="false" ht="15.75" hidden="false" customHeight="false" outlineLevel="0" collapsed="false">
      <c r="A12" s="28" t="n">
        <f aca="false">A11+1</f>
        <v>10</v>
      </c>
      <c r="C12" s="24" t="n">
        <f aca="false">C11+1</f>
        <v>6</v>
      </c>
      <c r="D12" s="24" t="n">
        <v>1</v>
      </c>
      <c r="E12" s="33" t="s">
        <v>123</v>
      </c>
      <c r="F12" s="34" t="s">
        <v>124</v>
      </c>
    </row>
    <row r="13" customFormat="false" ht="15.75" hidden="false" customHeight="false" outlineLevel="0" collapsed="false">
      <c r="A13" s="28" t="n">
        <f aca="false">A12+1</f>
        <v>11</v>
      </c>
      <c r="C13" s="24" t="n">
        <f aca="false">C12+1</f>
        <v>7</v>
      </c>
      <c r="D13" s="24"/>
      <c r="E13" s="31" t="s">
        <v>125</v>
      </c>
    </row>
    <row r="14" customFormat="false" ht="15.75" hidden="false" customHeight="false" outlineLevel="0" collapsed="false">
      <c r="A14" s="28" t="n">
        <f aca="false">A13+1</f>
        <v>12</v>
      </c>
      <c r="C14" s="24" t="n">
        <f aca="false">C13+1</f>
        <v>8</v>
      </c>
      <c r="D14" s="24"/>
      <c r="E14" s="31" t="s">
        <v>126</v>
      </c>
    </row>
    <row r="15" customFormat="false" ht="15.75" hidden="false" customHeight="false" outlineLevel="0" collapsed="false">
      <c r="A15" s="28" t="n">
        <f aca="false">A14+1</f>
        <v>13</v>
      </c>
      <c r="C15" s="24" t="n">
        <f aca="false">C14+1</f>
        <v>9</v>
      </c>
      <c r="D15" s="24"/>
      <c r="E15" s="31" t="s">
        <v>127</v>
      </c>
    </row>
    <row r="16" customFormat="false" ht="15.75" hidden="false" customHeight="false" outlineLevel="0" collapsed="false">
      <c r="A16" s="28" t="n">
        <f aca="false">A15+1</f>
        <v>14</v>
      </c>
      <c r="C16" s="24" t="n">
        <f aca="false">C15+1</f>
        <v>10</v>
      </c>
      <c r="D16" s="24"/>
      <c r="E16" s="31" t="s">
        <v>128</v>
      </c>
    </row>
    <row r="17" customFormat="false" ht="15.75" hidden="false" customHeight="false" outlineLevel="0" collapsed="false">
      <c r="A17" s="28" t="n">
        <f aca="false">A16+1</f>
        <v>15</v>
      </c>
      <c r="C17" s="24" t="n">
        <f aca="false">C16+1</f>
        <v>11</v>
      </c>
      <c r="D17" s="24"/>
      <c r="E17" s="31" t="s">
        <v>129</v>
      </c>
    </row>
    <row r="18" customFormat="false" ht="15.75" hidden="false" customHeight="false" outlineLevel="0" collapsed="false">
      <c r="A18" s="28" t="n">
        <f aca="false">A17+1</f>
        <v>16</v>
      </c>
      <c r="C18" s="24" t="n">
        <f aca="false">C17+1</f>
        <v>12</v>
      </c>
      <c r="D18" s="24"/>
      <c r="E18" s="31" t="s">
        <v>130</v>
      </c>
    </row>
    <row r="19" customFormat="false" ht="15.75" hidden="false" customHeight="false" outlineLevel="0" collapsed="false">
      <c r="A19" s="28" t="n">
        <f aca="false">A18+1</f>
        <v>17</v>
      </c>
      <c r="C19" s="24" t="n">
        <f aca="false">C18+1</f>
        <v>13</v>
      </c>
      <c r="D19" s="24" t="n">
        <v>1</v>
      </c>
      <c r="E19" s="33" t="s">
        <v>131</v>
      </c>
      <c r="F19" s="1" t="s">
        <v>132</v>
      </c>
    </row>
    <row r="20" customFormat="false" ht="15.75" hidden="false" customHeight="false" outlineLevel="0" collapsed="false">
      <c r="A20" s="28" t="n">
        <f aca="false">A19+1</f>
        <v>18</v>
      </c>
      <c r="C20" s="24" t="n">
        <f aca="false">C19+1</f>
        <v>14</v>
      </c>
      <c r="D20" s="24"/>
      <c r="E20" s="31" t="s">
        <v>133</v>
      </c>
      <c r="F20" s="1"/>
    </row>
    <row r="21" customFormat="false" ht="15.75" hidden="false" customHeight="false" outlineLevel="0" collapsed="false">
      <c r="A21" s="28" t="n">
        <f aca="false">A20+1</f>
        <v>19</v>
      </c>
      <c r="C21" s="24" t="n">
        <f aca="false">C20+1</f>
        <v>15</v>
      </c>
      <c r="D21" s="24" t="n">
        <v>1</v>
      </c>
      <c r="E21" s="33" t="s">
        <v>134</v>
      </c>
      <c r="F21" s="1" t="s">
        <v>135</v>
      </c>
    </row>
    <row r="22" customFormat="false" ht="15.75" hidden="false" customHeight="false" outlineLevel="0" collapsed="false">
      <c r="A22" s="28" t="n">
        <f aca="false">A21+1</f>
        <v>20</v>
      </c>
      <c r="C22" s="24" t="n">
        <f aca="false">C21+1</f>
        <v>16</v>
      </c>
      <c r="D22" s="24" t="n">
        <v>1</v>
      </c>
      <c r="E22" s="33" t="s">
        <v>136</v>
      </c>
      <c r="F22" s="34" t="s">
        <v>137</v>
      </c>
    </row>
    <row r="23" customFormat="false" ht="15.75" hidden="false" customHeight="false" outlineLevel="0" collapsed="false">
      <c r="A23" s="28" t="n">
        <f aca="false">A22+1</f>
        <v>21</v>
      </c>
      <c r="C23" s="24" t="n">
        <f aca="false">C22+1</f>
        <v>17</v>
      </c>
      <c r="D23" s="24"/>
      <c r="E23" s="31" t="s">
        <v>138</v>
      </c>
      <c r="F23" s="1" t="s">
        <v>8</v>
      </c>
    </row>
    <row r="24" customFormat="false" ht="15.75" hidden="false" customHeight="false" outlineLevel="0" collapsed="false">
      <c r="A24" s="28" t="n">
        <f aca="false">A23+1</f>
        <v>22</v>
      </c>
      <c r="C24" s="24" t="n">
        <f aca="false">C23+1</f>
        <v>18</v>
      </c>
      <c r="D24" s="24"/>
      <c r="E24" s="31" t="s">
        <v>139</v>
      </c>
      <c r="F24" s="1" t="s">
        <v>8</v>
      </c>
    </row>
    <row r="25" customFormat="false" ht="15.75" hidden="false" customHeight="false" outlineLevel="0" collapsed="false">
      <c r="A25" s="28" t="n">
        <f aca="false">A24+1</f>
        <v>23</v>
      </c>
      <c r="C25" s="24" t="n">
        <f aca="false">C24+1</f>
        <v>19</v>
      </c>
      <c r="D25" s="24" t="n">
        <v>1</v>
      </c>
      <c r="E25" s="33" t="s">
        <v>140</v>
      </c>
      <c r="F25" s="34" t="s">
        <v>141</v>
      </c>
    </row>
    <row r="26" customFormat="false" ht="15.75" hidden="false" customHeight="false" outlineLevel="0" collapsed="false">
      <c r="A26" s="28" t="n">
        <f aca="false">A25+1</f>
        <v>24</v>
      </c>
      <c r="B26" s="1" t="s">
        <v>142</v>
      </c>
      <c r="C26" s="24" t="n">
        <v>1</v>
      </c>
      <c r="D26" s="24"/>
      <c r="E26" s="31" t="s">
        <v>143</v>
      </c>
      <c r="F26" s="34"/>
    </row>
    <row r="27" customFormat="false" ht="15.75" hidden="false" customHeight="false" outlineLevel="0" collapsed="false">
      <c r="A27" s="28" t="n">
        <f aca="false">A26+1</f>
        <v>25</v>
      </c>
      <c r="C27" s="32" t="n">
        <f aca="false">C26+1</f>
        <v>2</v>
      </c>
      <c r="D27" s="24"/>
      <c r="E27" s="31" t="s">
        <v>144</v>
      </c>
    </row>
    <row r="28" customFormat="false" ht="15.75" hidden="false" customHeight="false" outlineLevel="0" collapsed="false">
      <c r="A28" s="28" t="n">
        <f aca="false">A27+1</f>
        <v>26</v>
      </c>
      <c r="C28" s="32" t="n">
        <f aca="false">C27+1</f>
        <v>3</v>
      </c>
      <c r="D28" s="24"/>
      <c r="E28" s="31" t="s">
        <v>145</v>
      </c>
    </row>
    <row r="29" customFormat="false" ht="15.75" hidden="false" customHeight="false" outlineLevel="0" collapsed="false">
      <c r="A29" s="28" t="n">
        <f aca="false">A28+1</f>
        <v>27</v>
      </c>
      <c r="C29" s="32" t="n">
        <f aca="false">C28+1</f>
        <v>4</v>
      </c>
      <c r="D29" s="24"/>
      <c r="E29" s="31" t="s">
        <v>146</v>
      </c>
    </row>
    <row r="30" customFormat="false" ht="15.75" hidden="false" customHeight="false" outlineLevel="0" collapsed="false">
      <c r="A30" s="28" t="n">
        <f aca="false">A29+1</f>
        <v>28</v>
      </c>
      <c r="C30" s="32" t="n">
        <f aca="false">C29+1</f>
        <v>5</v>
      </c>
      <c r="D30" s="24" t="n">
        <v>1</v>
      </c>
      <c r="E30" s="33" t="s">
        <v>147</v>
      </c>
      <c r="F30" s="30" t="s">
        <v>148</v>
      </c>
    </row>
    <row r="31" customFormat="false" ht="15.75" hidden="false" customHeight="false" outlineLevel="0" collapsed="false">
      <c r="A31" s="28" t="n">
        <f aca="false">A30+1</f>
        <v>29</v>
      </c>
      <c r="C31" s="32" t="n">
        <f aca="false">C30+1</f>
        <v>6</v>
      </c>
      <c r="D31" s="24"/>
      <c r="E31" s="31" t="s">
        <v>149</v>
      </c>
      <c r="F31" s="30" t="s">
        <v>8</v>
      </c>
    </row>
    <row r="32" customFormat="false" ht="15.75" hidden="false" customHeight="false" outlineLevel="0" collapsed="false">
      <c r="A32" s="28" t="n">
        <f aca="false">A31+1</f>
        <v>30</v>
      </c>
      <c r="C32" s="32" t="n">
        <f aca="false">C31+1</f>
        <v>7</v>
      </c>
      <c r="D32" s="24"/>
      <c r="E32" s="31" t="s">
        <v>114</v>
      </c>
    </row>
    <row r="33" customFormat="false" ht="15.75" hidden="false" customHeight="false" outlineLevel="0" collapsed="false">
      <c r="A33" s="28" t="n">
        <f aca="false">A32+1</f>
        <v>31</v>
      </c>
      <c r="C33" s="32" t="n">
        <f aca="false">C32+1</f>
        <v>8</v>
      </c>
      <c r="D33" s="24" t="n">
        <v>1</v>
      </c>
      <c r="E33" s="33" t="s">
        <v>150</v>
      </c>
      <c r="F33" s="1" t="s">
        <v>151</v>
      </c>
    </row>
    <row r="34" customFormat="false" ht="15.75" hidden="false" customHeight="false" outlineLevel="0" collapsed="false">
      <c r="A34" s="28" t="n">
        <f aca="false">A33+1</f>
        <v>32</v>
      </c>
      <c r="C34" s="32" t="n">
        <f aca="false">C33+1</f>
        <v>9</v>
      </c>
      <c r="D34" s="24"/>
      <c r="E34" s="31" t="s">
        <v>152</v>
      </c>
    </row>
    <row r="35" customFormat="false" ht="15.75" hidden="false" customHeight="false" outlineLevel="0" collapsed="false">
      <c r="A35" s="28" t="n">
        <f aca="false">A34+1</f>
        <v>33</v>
      </c>
      <c r="C35" s="32" t="n">
        <f aca="false">C34+1</f>
        <v>10</v>
      </c>
      <c r="D35" s="24"/>
      <c r="E35" s="31" t="s">
        <v>153</v>
      </c>
    </row>
    <row r="36" customFormat="false" ht="15.75" hidden="false" customHeight="false" outlineLevel="0" collapsed="false">
      <c r="A36" s="28" t="n">
        <f aca="false">A35+1</f>
        <v>34</v>
      </c>
      <c r="C36" s="32" t="n">
        <f aca="false">C35+1</f>
        <v>11</v>
      </c>
      <c r="D36" s="24"/>
      <c r="E36" s="31" t="s">
        <v>154</v>
      </c>
      <c r="F36" s="1" t="s">
        <v>8</v>
      </c>
    </row>
    <row r="37" customFormat="false" ht="15.75" hidden="false" customHeight="false" outlineLevel="0" collapsed="false">
      <c r="A37" s="28" t="n">
        <f aca="false">A36+1</f>
        <v>35</v>
      </c>
      <c r="C37" s="32" t="n">
        <f aca="false">C36+1</f>
        <v>12</v>
      </c>
      <c r="D37" s="24"/>
      <c r="E37" s="31" t="s">
        <v>155</v>
      </c>
    </row>
    <row r="38" customFormat="false" ht="15.75" hidden="false" customHeight="false" outlineLevel="0" collapsed="false">
      <c r="A38" s="28" t="n">
        <f aca="false">A37+1</f>
        <v>36</v>
      </c>
      <c r="B38" s="35" t="n">
        <v>44883</v>
      </c>
      <c r="C38" s="32" t="n">
        <f aca="false">1</f>
        <v>1</v>
      </c>
      <c r="D38" s="36" t="n">
        <v>1</v>
      </c>
      <c r="E38" s="37" t="s">
        <v>156</v>
      </c>
      <c r="F38" s="30" t="s">
        <v>157</v>
      </c>
    </row>
    <row r="39" customFormat="false" ht="15.75" hidden="false" customHeight="false" outlineLevel="0" collapsed="false">
      <c r="A39" s="28" t="n">
        <f aca="false">A38+1</f>
        <v>37</v>
      </c>
      <c r="C39" s="32" t="n">
        <f aca="false">C38+1</f>
        <v>2</v>
      </c>
      <c r="D39" s="24"/>
      <c r="E39" s="31" t="s">
        <v>158</v>
      </c>
    </row>
    <row r="40" customFormat="false" ht="15.75" hidden="false" customHeight="false" outlineLevel="0" collapsed="false">
      <c r="A40" s="28" t="n">
        <f aca="false">A39+1</f>
        <v>38</v>
      </c>
      <c r="C40" s="32" t="n">
        <f aca="false">C39+1</f>
        <v>3</v>
      </c>
      <c r="D40" s="24"/>
      <c r="E40" s="31" t="s">
        <v>159</v>
      </c>
    </row>
    <row r="41" customFormat="false" ht="15.75" hidden="false" customHeight="false" outlineLevel="0" collapsed="false">
      <c r="A41" s="28" t="n">
        <f aca="false">A40+1</f>
        <v>39</v>
      </c>
      <c r="C41" s="32" t="n">
        <f aca="false">C40+1</f>
        <v>4</v>
      </c>
      <c r="D41" s="24"/>
      <c r="E41" s="31" t="s">
        <v>160</v>
      </c>
    </row>
    <row r="42" customFormat="false" ht="15.75" hidden="false" customHeight="false" outlineLevel="0" collapsed="false">
      <c r="A42" s="28" t="n">
        <f aca="false">A41+1</f>
        <v>40</v>
      </c>
      <c r="C42" s="32" t="n">
        <f aca="false">C41+1</f>
        <v>5</v>
      </c>
      <c r="D42" s="24"/>
      <c r="E42" s="31" t="s">
        <v>161</v>
      </c>
    </row>
    <row r="43" customFormat="false" ht="15.75" hidden="false" customHeight="false" outlineLevel="0" collapsed="false">
      <c r="A43" s="28" t="n">
        <f aca="false">A42+1</f>
        <v>41</v>
      </c>
      <c r="C43" s="32" t="n">
        <f aca="false">C42+1</f>
        <v>6</v>
      </c>
      <c r="D43" s="24"/>
      <c r="E43" s="31" t="s">
        <v>162</v>
      </c>
    </row>
    <row r="44" customFormat="false" ht="15.75" hidden="false" customHeight="false" outlineLevel="0" collapsed="false">
      <c r="A44" s="28" t="n">
        <f aca="false">A43+1</f>
        <v>42</v>
      </c>
      <c r="C44" s="32" t="n">
        <f aca="false">C43+1</f>
        <v>7</v>
      </c>
      <c r="D44" s="24"/>
      <c r="E44" s="31" t="s">
        <v>163</v>
      </c>
    </row>
    <row r="45" customFormat="false" ht="15.75" hidden="false" customHeight="false" outlineLevel="0" collapsed="false">
      <c r="A45" s="28" t="n">
        <f aca="false">A44+1</f>
        <v>43</v>
      </c>
      <c r="C45" s="32" t="n">
        <f aca="false">C44+1</f>
        <v>8</v>
      </c>
      <c r="D45" s="24"/>
      <c r="E45" s="31" t="s">
        <v>164</v>
      </c>
    </row>
    <row r="46" customFormat="false" ht="15.75" hidden="false" customHeight="false" outlineLevel="0" collapsed="false">
      <c r="A46" s="28" t="n">
        <f aca="false">A45+1</f>
        <v>44</v>
      </c>
      <c r="C46" s="32" t="n">
        <f aca="false">C45+1</f>
        <v>9</v>
      </c>
      <c r="D46" s="24"/>
      <c r="E46" s="31" t="s">
        <v>165</v>
      </c>
      <c r="F46" s="1" t="s">
        <v>8</v>
      </c>
    </row>
    <row r="47" customFormat="false" ht="15.75" hidden="false" customHeight="false" outlineLevel="0" collapsed="false">
      <c r="A47" s="28" t="n">
        <f aca="false">A46+1</f>
        <v>45</v>
      </c>
      <c r="C47" s="32" t="n">
        <f aca="false">C46+1</f>
        <v>10</v>
      </c>
      <c r="D47" s="24"/>
      <c r="E47" s="31" t="s">
        <v>166</v>
      </c>
      <c r="F47" s="1" t="s">
        <v>8</v>
      </c>
    </row>
    <row r="48" customFormat="false" ht="15.75" hidden="false" customHeight="false" outlineLevel="0" collapsed="false">
      <c r="A48" s="28" t="n">
        <f aca="false">A47+1</f>
        <v>46</v>
      </c>
      <c r="C48" s="32" t="n">
        <f aca="false">C47+1</f>
        <v>11</v>
      </c>
      <c r="D48" s="24"/>
      <c r="E48" s="31" t="s">
        <v>167</v>
      </c>
      <c r="F48" s="1" t="s">
        <v>8</v>
      </c>
    </row>
    <row r="49" customFormat="false" ht="15.75" hidden="false" customHeight="false" outlineLevel="0" collapsed="false">
      <c r="A49" s="28" t="n">
        <f aca="false">A48+1</f>
        <v>47</v>
      </c>
      <c r="C49" s="32" t="n">
        <f aca="false">C48+1</f>
        <v>12</v>
      </c>
      <c r="D49" s="24"/>
      <c r="E49" s="31" t="s">
        <v>168</v>
      </c>
      <c r="F49" s="1" t="s">
        <v>8</v>
      </c>
    </row>
    <row r="50" customFormat="false" ht="15.75" hidden="false" customHeight="false" outlineLevel="0" collapsed="false">
      <c r="A50" s="28" t="n">
        <f aca="false">A49+1</f>
        <v>48</v>
      </c>
      <c r="C50" s="32" t="n">
        <f aca="false">C49+1</f>
        <v>13</v>
      </c>
      <c r="D50" s="24"/>
      <c r="E50" s="31" t="s">
        <v>169</v>
      </c>
      <c r="F50" s="1" t="s">
        <v>8</v>
      </c>
    </row>
    <row r="51" customFormat="false" ht="15.75" hidden="false" customHeight="false" outlineLevel="0" collapsed="false">
      <c r="A51" s="28" t="n">
        <f aca="false">A50+1</f>
        <v>49</v>
      </c>
      <c r="B51" s="35" t="n">
        <v>44884</v>
      </c>
      <c r="C51" s="32" t="n">
        <f aca="false">1</f>
        <v>1</v>
      </c>
      <c r="D51" s="24" t="n">
        <v>1</v>
      </c>
      <c r="E51" s="33" t="s">
        <v>170</v>
      </c>
      <c r="F51" s="30" t="s">
        <v>171</v>
      </c>
    </row>
    <row r="52" customFormat="false" ht="15.75" hidden="false" customHeight="false" outlineLevel="0" collapsed="false">
      <c r="A52" s="28" t="n">
        <f aca="false">A51+1</f>
        <v>50</v>
      </c>
      <c r="C52" s="32" t="n">
        <f aca="false">C51+1</f>
        <v>2</v>
      </c>
      <c r="D52" s="24" t="n">
        <v>1</v>
      </c>
      <c r="E52" s="33" t="s">
        <v>172</v>
      </c>
      <c r="F52" s="30" t="s">
        <v>173</v>
      </c>
    </row>
    <row r="53" customFormat="false" ht="15.75" hidden="false" customHeight="false" outlineLevel="0" collapsed="false">
      <c r="A53" s="28" t="n">
        <f aca="false">A52+1</f>
        <v>51</v>
      </c>
      <c r="C53" s="32" t="n">
        <f aca="false">C52+1</f>
        <v>3</v>
      </c>
      <c r="D53" s="24"/>
      <c r="E53" s="31" t="s">
        <v>174</v>
      </c>
      <c r="F53" s="30"/>
    </row>
    <row r="54" customFormat="false" ht="15.75" hidden="false" customHeight="false" outlineLevel="0" collapsed="false">
      <c r="A54" s="28" t="n">
        <f aca="false">A53+1</f>
        <v>52</v>
      </c>
      <c r="C54" s="32" t="n">
        <f aca="false">C53+1</f>
        <v>4</v>
      </c>
      <c r="D54" s="24"/>
      <c r="E54" s="29" t="s">
        <v>175</v>
      </c>
      <c r="F54" s="1" t="s">
        <v>176</v>
      </c>
    </row>
    <row r="55" customFormat="false" ht="15.75" hidden="false" customHeight="false" outlineLevel="0" collapsed="false">
      <c r="A55" s="28" t="n">
        <f aca="false">A54+1</f>
        <v>53</v>
      </c>
      <c r="C55" s="32" t="n">
        <f aca="false">C54+1</f>
        <v>5</v>
      </c>
      <c r="D55" s="24"/>
      <c r="E55" s="31" t="s">
        <v>177</v>
      </c>
      <c r="F55" s="1" t="s">
        <v>8</v>
      </c>
    </row>
    <row r="56" customFormat="false" ht="15.75" hidden="false" customHeight="false" outlineLevel="0" collapsed="false">
      <c r="A56" s="28" t="n">
        <f aca="false">A55+1</f>
        <v>54</v>
      </c>
      <c r="C56" s="32" t="n">
        <f aca="false">C55+1</f>
        <v>6</v>
      </c>
      <c r="D56" s="24" t="n">
        <v>1</v>
      </c>
      <c r="E56" s="33" t="s">
        <v>178</v>
      </c>
      <c r="F56" s="1" t="s">
        <v>179</v>
      </c>
    </row>
    <row r="1048576" customFormat="false" ht="15.75" hidden="false" customHeight="true" outlineLevel="0" collapsed="false"/>
  </sheetData>
  <mergeCells count="1">
    <mergeCell ref="A1:C1"/>
  </mergeCells>
  <hyperlinks>
    <hyperlink ref="E3" r:id="rId1" display="https://arxiv.org/pdf/2011.02938.pdf"/>
    <hyperlink ref="E4" r:id="rId2" display="https://arxiv.org/pdf/2109.02679.pdf"/>
    <hyperlink ref="E5" r:id="rId3" display="https://arxiv.org/pdf/2111.06497.pdf"/>
    <hyperlink ref="E6" r:id="rId4" display="https://arxiv.org/pdf/2111.06732.pdf"/>
    <hyperlink ref="E7" r:id="rId5" display="https://arxiv.org/pdf/2006.02838.pdf"/>
    <hyperlink ref="E8" r:id="rId6" display="https://arxiv.org/pdf/2105.07011.pdf"/>
    <hyperlink ref="E9" r:id="rId7" display="https://arxiv.org/pdf/2106.09630.pdf"/>
    <hyperlink ref="E10" r:id="rId8" display="https://arxiv.org/pdf/2108.12210.pdf"/>
    <hyperlink ref="E11" r:id="rId9" display="https://arxiv.org/pdf/2109.03213.pd"/>
    <hyperlink ref="E12" r:id="rId10" display="https://arxiv.org/pdf/2110.02821.pdf"/>
    <hyperlink ref="E13" r:id="rId11" display="https://arxiv.org/pdf/2111.06893.pdf"/>
    <hyperlink ref="E14" r:id="rId12" display="https://arxiv.org/pdf/2111.06987.pdf"/>
    <hyperlink ref="E15" r:id="rId13" display="https://arxiv.org/pdf/2111.06988.pd"/>
    <hyperlink ref="E16" r:id="rId14" display="https://arxiv.org/pdf/2111.06989.pdf"/>
    <hyperlink ref="E17" r:id="rId15" display="https://arxiv.org/pdf/2111.06990.pdf"/>
    <hyperlink ref="E18" r:id="rId16" display="https://arxiv.org/pdf/2111.06991.pdf"/>
    <hyperlink ref="E19" r:id="rId17" display="https://arxiv.org/pdf/2111.07045.pdf"/>
    <hyperlink ref="E20" r:id="rId18" display="https://arxiv.org/pdf/2111.07219.pdf"/>
    <hyperlink ref="E21" r:id="rId19" display="https://arxiv.org/pdf/2111.07230.pdf"/>
    <hyperlink ref="E22" r:id="rId20" display="https://arxiv.org/pdf/2111.07352.pdf"/>
    <hyperlink ref="E23" r:id="rId21" display="https://arxiv.org/pdf/2111.07433.pdf"/>
    <hyperlink ref="E24" r:id="rId22" display="https://arxiv.org/pdf/2111.07586.pdf"/>
    <hyperlink ref="E25" r:id="rId23" display="https://arxiv.org/pdf/2111.07704.pdf"/>
    <hyperlink ref="E26" r:id="rId24" display="https://arxiv.org/pdf/2012.03004.pdf"/>
    <hyperlink ref="E27" r:id="rId25" display="https://arxiv.org/pdf/2106.06492.pdf"/>
    <hyperlink ref="E28" r:id="rId26" display="https://arxiv.org/pdf/2106.09593.pdf"/>
    <hyperlink ref="E29" r:id="rId27" display="https://arxiv.org/pdf/2106.15010.pdf"/>
    <hyperlink ref="E30" r:id="rId28" display="https://arxiv.org/pdf/2107.07129.pdf"/>
    <hyperlink ref="E31" r:id="rId29" display="https://arxiv.org/pdf/2110.04312.pdf"/>
    <hyperlink ref="E32" r:id="rId30" display="https://arxiv.org/pdf/2111.06497.pdf"/>
    <hyperlink ref="E33" r:id="rId31" display="https://arxiv.org/pdf/2111.08016.pdf"/>
    <hyperlink ref="E34" r:id="rId32" display="https://arxiv.org/pdf/2111.08033.pdf"/>
    <hyperlink ref="E35" r:id="rId33" display="https://arxiv.org/pdf/2111.08353.pdf"/>
    <hyperlink ref="E36" r:id="rId34" display="https://arxiv.org/pdf/2111.08561.pdf"/>
    <hyperlink ref="E37" r:id="rId35" display="https://arxiv.org/pdf/2111.08699.pdf"/>
    <hyperlink ref="E38" r:id="rId36" display="https://arxiv.org/pdf/1910.08028.pdf"/>
    <hyperlink ref="E39" r:id="rId37" display="https://arxiv.org/pdf/2007.06691.pdf"/>
    <hyperlink ref="E40" r:id="rId38" display="https://arxiv.org/pdf/2010.15856.pdf"/>
    <hyperlink ref="E41" r:id="rId39" display="https://arxiv.org/pdf/2107.03294.pdf"/>
    <hyperlink ref="E42" r:id="rId40" display="https://arxiv.org/pdf/2109.00565.pdf"/>
    <hyperlink ref="E43" r:id="rId41" display="https://arxiv.org/pdf/2111.00818.pdf"/>
    <hyperlink ref="E44" r:id="rId42" display="https://arxiv.org/pdf/2111.03606.pdf"/>
    <hyperlink ref="E45" r:id="rId43" display="https://arxiv.org/pdf/2111.08717.pdf"/>
    <hyperlink ref="E46" r:id="rId44" display="https://arxiv.org/pdf/2111.08728.pdf"/>
    <hyperlink ref="E47" r:id="rId45" display="https://arxiv.org/pdf/2111.08732.pdf"/>
    <hyperlink ref="E48" r:id="rId46" display="https://arxiv.org/pdf/2111.08750.pdf"/>
    <hyperlink ref="E49" r:id="rId47" display="https://arxiv.org/pdf/2111.09119.pdf"/>
    <hyperlink ref="E50" r:id="rId48" display="https://arxiv.org/pdf/2111.09214.pdf"/>
    <hyperlink ref="E51" r:id="rId49" display="https://arxiv.org/pdf/2106.01841.pdf"/>
    <hyperlink ref="E52" r:id="rId50" display="https://arxiv.org/pdf/2109.13761.pdf"/>
    <hyperlink ref="E53" r:id="rId51" display="https://arxiv.org/pdf/2111.09312.pdf"/>
    <hyperlink ref="E54" r:id="rId52" display="https://arxiv.org/pdf/2111.09394.pdf"/>
    <hyperlink ref="E55" r:id="rId53" display="https://arxiv.org/pdf/2111.09401.pdf"/>
    <hyperlink ref="E56" r:id="rId54" display="https://arxiv.org/pdf/2111.09465.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2" min="1" style="0" width="12.63"/>
    <col collapsed="false" customWidth="true" hidden="false" outlineLevel="0" max="3" min="3" style="0" width="4.37"/>
    <col collapsed="false" customWidth="true" hidden="false" outlineLevel="0" max="4" min="4" style="0" width="5.24"/>
    <col collapsed="false" customWidth="true" hidden="false" outlineLevel="0" max="5" min="5" style="0" width="27.76"/>
    <col collapsed="false" customWidth="true" hidden="false" outlineLevel="0" max="1025" min="6" style="0" width="12.63"/>
  </cols>
  <sheetData>
    <row r="1" customFormat="false" ht="15.75" hidden="false" customHeight="false" outlineLevel="0" collapsed="false">
      <c r="A1" s="21" t="s">
        <v>105</v>
      </c>
      <c r="B1" s="21"/>
      <c r="C1" s="21"/>
      <c r="D1" s="22" t="n">
        <f aca="false">SUM(D3:D56)</f>
        <v>8</v>
      </c>
      <c r="E1" s="23" t="s">
        <v>180</v>
      </c>
      <c r="F1" s="1"/>
      <c r="G1" s="1" t="s">
        <v>181</v>
      </c>
    </row>
    <row r="2" customFormat="false" ht="15.75" hidden="false" customHeight="false" outlineLevel="0" collapsed="false">
      <c r="A2" s="1" t="s">
        <v>0</v>
      </c>
      <c r="B2" s="1" t="s">
        <v>1</v>
      </c>
      <c r="C2" s="24"/>
      <c r="D2" s="24" t="s">
        <v>108</v>
      </c>
      <c r="E2" s="1" t="s">
        <v>3</v>
      </c>
      <c r="F2" s="1" t="s">
        <v>109</v>
      </c>
    </row>
    <row r="3" customFormat="false" ht="15.75" hidden="false" customHeight="false" outlineLevel="0" collapsed="false">
      <c r="A3" s="2" t="n">
        <v>1</v>
      </c>
      <c r="B3" s="38" t="n">
        <v>44724</v>
      </c>
      <c r="C3" s="25" t="n">
        <v>1</v>
      </c>
      <c r="D3" s="1" t="n">
        <v>1</v>
      </c>
      <c r="E3" s="33" t="s">
        <v>182</v>
      </c>
      <c r="F3" s="1" t="s">
        <v>183</v>
      </c>
      <c r="I3" s="1" t="s">
        <v>184</v>
      </c>
    </row>
    <row r="4" customFormat="false" ht="15.75" hidden="false" customHeight="false" outlineLevel="0" collapsed="false">
      <c r="A4" s="28" t="n">
        <f aca="false">A3+1</f>
        <v>2</v>
      </c>
      <c r="B4" s="39" t="n">
        <v>44754</v>
      </c>
      <c r="C4" s="24" t="n">
        <v>1</v>
      </c>
      <c r="E4" s="15"/>
      <c r="F4" s="1"/>
    </row>
    <row r="5" customFormat="false" ht="15.75" hidden="false" customHeight="false" outlineLevel="0" collapsed="false">
      <c r="A5" s="28" t="n">
        <f aca="false">A4+1</f>
        <v>3</v>
      </c>
      <c r="C5" s="24" t="n">
        <f aca="false">C4+1</f>
        <v>2</v>
      </c>
      <c r="E5" s="15"/>
    </row>
    <row r="6" customFormat="false" ht="15.75" hidden="false" customHeight="false" outlineLevel="0" collapsed="false">
      <c r="A6" s="28" t="n">
        <f aca="false">A5+1</f>
        <v>4</v>
      </c>
      <c r="C6" s="24" t="n">
        <f aca="false">C5+1</f>
        <v>3</v>
      </c>
      <c r="E6" s="15"/>
    </row>
    <row r="7" customFormat="false" ht="15.75" hidden="false" customHeight="false" outlineLevel="0" collapsed="false">
      <c r="A7" s="28" t="n">
        <f aca="false">A6+1</f>
        <v>5</v>
      </c>
      <c r="B7" s="3"/>
      <c r="C7" s="24" t="n">
        <f aca="false">C6+1</f>
        <v>4</v>
      </c>
      <c r="E7" s="15"/>
    </row>
    <row r="8" customFormat="false" ht="15.75" hidden="false" customHeight="false" outlineLevel="0" collapsed="false">
      <c r="A8" s="28" t="n">
        <f aca="false">A7+1</f>
        <v>6</v>
      </c>
      <c r="C8" s="24" t="n">
        <f aca="false">C7+1</f>
        <v>5</v>
      </c>
      <c r="E8" s="15"/>
    </row>
    <row r="9" customFormat="false" ht="15.75" hidden="false" customHeight="false" outlineLevel="0" collapsed="false">
      <c r="A9" s="28" t="n">
        <f aca="false">A8+1</f>
        <v>7</v>
      </c>
      <c r="C9" s="24" t="n">
        <f aca="false">C8+1</f>
        <v>6</v>
      </c>
      <c r="E9" s="15"/>
    </row>
    <row r="10" customFormat="false" ht="15.75" hidden="false" customHeight="false" outlineLevel="0" collapsed="false">
      <c r="A10" s="28" t="n">
        <f aca="false">A9+1</f>
        <v>8</v>
      </c>
      <c r="C10" s="24" t="n">
        <f aca="false">C9+1</f>
        <v>7</v>
      </c>
      <c r="E10" s="15"/>
    </row>
    <row r="11" customFormat="false" ht="15.75" hidden="false" customHeight="false" outlineLevel="0" collapsed="false">
      <c r="A11" s="28" t="n">
        <f aca="false">A10+1</f>
        <v>9</v>
      </c>
      <c r="C11" s="24" t="n">
        <f aca="false">C10+1</f>
        <v>8</v>
      </c>
      <c r="D11" s="1" t="n">
        <v>1</v>
      </c>
      <c r="E11" s="33" t="s">
        <v>185</v>
      </c>
      <c r="F11" s="1" t="s">
        <v>186</v>
      </c>
    </row>
    <row r="12" customFormat="false" ht="15.75" hidden="false" customHeight="false" outlineLevel="0" collapsed="false">
      <c r="A12" s="28" t="n">
        <f aca="false">A11+1</f>
        <v>10</v>
      </c>
      <c r="C12" s="24" t="n">
        <f aca="false">C11+1</f>
        <v>9</v>
      </c>
      <c r="E12" s="15"/>
    </row>
    <row r="13" customFormat="false" ht="15.75" hidden="false" customHeight="false" outlineLevel="0" collapsed="false">
      <c r="A13" s="28" t="n">
        <f aca="false">A12+1</f>
        <v>11</v>
      </c>
      <c r="B13" s="39" t="n">
        <v>44785</v>
      </c>
      <c r="C13" s="24" t="n">
        <f aca="false">1</f>
        <v>1</v>
      </c>
      <c r="E13" s="15"/>
    </row>
    <row r="14" customFormat="false" ht="15.75" hidden="false" customHeight="false" outlineLevel="0" collapsed="false">
      <c r="A14" s="28" t="n">
        <f aca="false">A13+1</f>
        <v>12</v>
      </c>
      <c r="C14" s="24" t="n">
        <f aca="false">1+C13</f>
        <v>2</v>
      </c>
      <c r="E14" s="15"/>
    </row>
    <row r="15" customFormat="false" ht="15.75" hidden="false" customHeight="false" outlineLevel="0" collapsed="false">
      <c r="A15" s="28" t="n">
        <f aca="false">A14+1</f>
        <v>13</v>
      </c>
      <c r="C15" s="24" t="n">
        <f aca="false">1+C14</f>
        <v>3</v>
      </c>
      <c r="E15" s="15"/>
    </row>
    <row r="16" customFormat="false" ht="15.75" hidden="false" customHeight="false" outlineLevel="0" collapsed="false">
      <c r="A16" s="28" t="n">
        <f aca="false">A15+1</f>
        <v>14</v>
      </c>
      <c r="C16" s="24" t="n">
        <f aca="false">1+C15</f>
        <v>4</v>
      </c>
      <c r="E16" s="15"/>
    </row>
    <row r="17" customFormat="false" ht="15.75" hidden="false" customHeight="false" outlineLevel="0" collapsed="false">
      <c r="A17" s="28" t="n">
        <f aca="false">A16+1</f>
        <v>15</v>
      </c>
      <c r="C17" s="24" t="n">
        <f aca="false">1+C16</f>
        <v>5</v>
      </c>
      <c r="E17" s="15"/>
    </row>
    <row r="18" customFormat="false" ht="15.75" hidden="false" customHeight="false" outlineLevel="0" collapsed="false">
      <c r="A18" s="28" t="n">
        <f aca="false">A17+1</f>
        <v>16</v>
      </c>
      <c r="C18" s="24" t="n">
        <f aca="false">1+C17</f>
        <v>6</v>
      </c>
      <c r="E18" s="15"/>
    </row>
    <row r="19" customFormat="false" ht="15.75" hidden="false" customHeight="false" outlineLevel="0" collapsed="false">
      <c r="A19" s="28" t="n">
        <f aca="false">A18+1</f>
        <v>17</v>
      </c>
      <c r="C19" s="24" t="n">
        <f aca="false">1+C18</f>
        <v>7</v>
      </c>
      <c r="E19" s="15"/>
    </row>
    <row r="20" customFormat="false" ht="15.75" hidden="false" customHeight="false" outlineLevel="0" collapsed="false">
      <c r="A20" s="28" t="n">
        <f aca="false">A19+1</f>
        <v>18</v>
      </c>
      <c r="C20" s="24" t="n">
        <f aca="false">1+C19</f>
        <v>8</v>
      </c>
      <c r="E20" s="15"/>
    </row>
    <row r="21" customFormat="false" ht="15.75" hidden="false" customHeight="false" outlineLevel="0" collapsed="false">
      <c r="A21" s="28" t="n">
        <f aca="false">A20+1</f>
        <v>19</v>
      </c>
      <c r="C21" s="24" t="n">
        <f aca="false">1+C20</f>
        <v>9</v>
      </c>
      <c r="D21" s="1" t="n">
        <v>1</v>
      </c>
      <c r="E21" s="33" t="s">
        <v>187</v>
      </c>
      <c r="F21" s="1" t="s">
        <v>188</v>
      </c>
    </row>
    <row r="22" customFormat="false" ht="15.75" hidden="false" customHeight="false" outlineLevel="0" collapsed="false">
      <c r="A22" s="28" t="n">
        <f aca="false">A21+1</f>
        <v>20</v>
      </c>
      <c r="C22" s="24" t="n">
        <f aca="false">1+C21</f>
        <v>10</v>
      </c>
      <c r="E22" s="15"/>
      <c r="F22" s="1"/>
    </row>
    <row r="23" customFormat="false" ht="15.75" hidden="false" customHeight="false" outlineLevel="0" collapsed="false">
      <c r="A23" s="28" t="n">
        <f aca="false">A22+1</f>
        <v>21</v>
      </c>
      <c r="B23" s="39" t="n">
        <v>44816</v>
      </c>
      <c r="C23" s="24" t="n">
        <f aca="false">1</f>
        <v>1</v>
      </c>
      <c r="E23" s="15"/>
      <c r="F23" s="1"/>
    </row>
    <row r="24" customFormat="false" ht="15.75" hidden="false" customHeight="false" outlineLevel="0" collapsed="false">
      <c r="A24" s="28" t="n">
        <f aca="false">A23+1</f>
        <v>22</v>
      </c>
      <c r="C24" s="24" t="n">
        <f aca="false">1+C23</f>
        <v>2</v>
      </c>
      <c r="E24" s="15"/>
    </row>
    <row r="25" customFormat="false" ht="15.75" hidden="false" customHeight="false" outlineLevel="0" collapsed="false">
      <c r="A25" s="28" t="n">
        <f aca="false">A24+1</f>
        <v>23</v>
      </c>
      <c r="C25" s="24" t="n">
        <f aca="false">1+C24</f>
        <v>3</v>
      </c>
      <c r="E25" s="15"/>
    </row>
    <row r="26" customFormat="false" ht="15.75" hidden="false" customHeight="false" outlineLevel="0" collapsed="false">
      <c r="A26" s="28" t="n">
        <f aca="false">A25+1</f>
        <v>24</v>
      </c>
      <c r="C26" s="24" t="n">
        <f aca="false">1+C25</f>
        <v>4</v>
      </c>
      <c r="E26" s="15"/>
    </row>
    <row r="27" customFormat="false" ht="15.75" hidden="false" customHeight="false" outlineLevel="0" collapsed="false">
      <c r="A27" s="28" t="n">
        <f aca="false">A26+1</f>
        <v>25</v>
      </c>
      <c r="C27" s="24" t="n">
        <f aca="false">1+C26</f>
        <v>5</v>
      </c>
      <c r="E27" s="15"/>
    </row>
    <row r="28" customFormat="false" ht="15.75" hidden="false" customHeight="false" outlineLevel="0" collapsed="false">
      <c r="A28" s="28" t="n">
        <f aca="false">A27+1</f>
        <v>26</v>
      </c>
      <c r="C28" s="24" t="n">
        <f aca="false">1+C27</f>
        <v>6</v>
      </c>
      <c r="E28" s="15"/>
    </row>
    <row r="29" customFormat="false" ht="15.75" hidden="false" customHeight="false" outlineLevel="0" collapsed="false">
      <c r="A29" s="28" t="n">
        <f aca="false">A28+1</f>
        <v>27</v>
      </c>
      <c r="B29" s="35" t="n">
        <v>44846</v>
      </c>
      <c r="C29" s="24" t="n">
        <f aca="false">1</f>
        <v>1</v>
      </c>
      <c r="D29" s="1" t="n">
        <v>1</v>
      </c>
      <c r="E29" s="33" t="s">
        <v>189</v>
      </c>
      <c r="F29" s="1" t="s">
        <v>190</v>
      </c>
    </row>
    <row r="30" customFormat="false" ht="15.75" hidden="false" customHeight="false" outlineLevel="0" collapsed="false">
      <c r="A30" s="28" t="n">
        <f aca="false">A29+1</f>
        <v>28</v>
      </c>
      <c r="C30" s="24" t="n">
        <f aca="false">1+C29</f>
        <v>2</v>
      </c>
      <c r="E30" s="15"/>
    </row>
    <row r="31" customFormat="false" ht="15.75" hidden="false" customHeight="false" outlineLevel="0" collapsed="false">
      <c r="A31" s="28" t="n">
        <f aca="false">A30+1</f>
        <v>29</v>
      </c>
      <c r="C31" s="24" t="n">
        <f aca="false">1+C30</f>
        <v>3</v>
      </c>
      <c r="D31" s="1" t="n">
        <v>1</v>
      </c>
      <c r="E31" s="37" t="s">
        <v>191</v>
      </c>
      <c r="F31" s="1" t="s">
        <v>192</v>
      </c>
    </row>
    <row r="32" customFormat="false" ht="15.75" hidden="false" customHeight="false" outlineLevel="0" collapsed="false">
      <c r="A32" s="28" t="n">
        <f aca="false">A31+1</f>
        <v>30</v>
      </c>
      <c r="C32" s="24" t="n">
        <f aca="false">1+C31</f>
        <v>4</v>
      </c>
      <c r="E32" s="15"/>
    </row>
    <row r="33" customFormat="false" ht="15.75" hidden="false" customHeight="false" outlineLevel="0" collapsed="false">
      <c r="A33" s="28" t="n">
        <f aca="false">A32+1</f>
        <v>31</v>
      </c>
      <c r="C33" s="24" t="n">
        <f aca="false">1+C32</f>
        <v>5</v>
      </c>
      <c r="E33" s="15"/>
    </row>
    <row r="34" customFormat="false" ht="15.75" hidden="false" customHeight="false" outlineLevel="0" collapsed="false">
      <c r="A34" s="28" t="n">
        <f aca="false">A33+1</f>
        <v>32</v>
      </c>
      <c r="C34" s="24" t="n">
        <f aca="false">1+C33</f>
        <v>6</v>
      </c>
      <c r="D34" s="1" t="n">
        <v>1</v>
      </c>
      <c r="E34" s="33" t="s">
        <v>193</v>
      </c>
      <c r="F34" s="1" t="s">
        <v>194</v>
      </c>
    </row>
    <row r="35" customFormat="false" ht="15.75" hidden="false" customHeight="false" outlineLevel="0" collapsed="false">
      <c r="A35" s="28" t="n">
        <f aca="false">A34+1</f>
        <v>33</v>
      </c>
      <c r="C35" s="24" t="n">
        <f aca="false">1+C34</f>
        <v>7</v>
      </c>
      <c r="E35" s="29" t="s">
        <v>195</v>
      </c>
    </row>
    <row r="36" customFormat="false" ht="15.75" hidden="false" customHeight="false" outlineLevel="0" collapsed="false">
      <c r="A36" s="28" t="n">
        <f aca="false">A35+1</f>
        <v>34</v>
      </c>
      <c r="C36" s="24" t="n">
        <f aca="false">1+C35</f>
        <v>8</v>
      </c>
      <c r="E36" s="15"/>
    </row>
    <row r="37" customFormat="false" ht="15.75" hidden="false" customHeight="false" outlineLevel="0" collapsed="false">
      <c r="A37" s="28" t="n">
        <f aca="false">A36+1</f>
        <v>35</v>
      </c>
      <c r="C37" s="24" t="n">
        <f aca="false">1+C36</f>
        <v>9</v>
      </c>
      <c r="D37" s="1" t="n">
        <v>1</v>
      </c>
      <c r="E37" s="33" t="s">
        <v>196</v>
      </c>
      <c r="F37" s="1" t="s">
        <v>197</v>
      </c>
      <c r="K37" s="1" t="s">
        <v>184</v>
      </c>
    </row>
    <row r="38" customFormat="false" ht="15.75" hidden="false" customHeight="false" outlineLevel="0" collapsed="false">
      <c r="A38" s="28" t="n">
        <f aca="false">A37+1</f>
        <v>36</v>
      </c>
      <c r="C38" s="24" t="n">
        <f aca="false">1+C37</f>
        <v>10</v>
      </c>
      <c r="D38" s="1" t="n">
        <v>1</v>
      </c>
      <c r="E38" s="33" t="s">
        <v>198</v>
      </c>
      <c r="F38" s="1" t="s">
        <v>199</v>
      </c>
    </row>
    <row r="39" customFormat="false" ht="15.75" hidden="false" customHeight="false" outlineLevel="0" collapsed="false">
      <c r="A39" s="28" t="n">
        <f aca="false">A38+1</f>
        <v>37</v>
      </c>
      <c r="C39" s="24" t="n">
        <f aca="false">1+C38</f>
        <v>11</v>
      </c>
      <c r="E39" s="15"/>
    </row>
    <row r="40" customFormat="false" ht="15.75" hidden="false" customHeight="false" outlineLevel="0" collapsed="false">
      <c r="A40" s="28" t="n">
        <f aca="false">A39+1</f>
        <v>38</v>
      </c>
      <c r="C40" s="24" t="n">
        <f aca="false">1+C39</f>
        <v>12</v>
      </c>
      <c r="E40" s="15"/>
    </row>
    <row r="41" customFormat="false" ht="15.75" hidden="false" customHeight="false" outlineLevel="0" collapsed="false">
      <c r="A41" s="28" t="n">
        <f aca="false">A40+1</f>
        <v>39</v>
      </c>
      <c r="C41" s="24" t="n">
        <f aca="false">1+C40</f>
        <v>13</v>
      </c>
      <c r="E41" s="15"/>
    </row>
    <row r="42" customFormat="false" ht="15.75" hidden="false" customHeight="false" outlineLevel="0" collapsed="false">
      <c r="A42" s="28" t="n">
        <f aca="false">A41+1</f>
        <v>40</v>
      </c>
      <c r="C42" s="24" t="n">
        <f aca="false">1+C41</f>
        <v>14</v>
      </c>
      <c r="E42" s="15"/>
    </row>
    <row r="43" customFormat="false" ht="15.75" hidden="false" customHeight="false" outlineLevel="0" collapsed="false">
      <c r="A43" s="28" t="n">
        <f aca="false">A42+1</f>
        <v>41</v>
      </c>
      <c r="C43" s="24" t="n">
        <f aca="false">1+C42</f>
        <v>15</v>
      </c>
      <c r="E43" s="29" t="s">
        <v>200</v>
      </c>
      <c r="F43" s="1" t="s">
        <v>201</v>
      </c>
    </row>
    <row r="48" customFormat="false" ht="15.75" hidden="false" customHeight="false" outlineLevel="0" collapsed="false">
      <c r="E48" s="33" t="s">
        <v>202</v>
      </c>
      <c r="F48" s="1" t="s">
        <v>203</v>
      </c>
    </row>
  </sheetData>
  <mergeCells count="1">
    <mergeCell ref="A1:C1"/>
  </mergeCells>
  <hyperlinks>
    <hyperlink ref="E3" r:id="rId1" display="https://arxiv.org/pdf/2103.13692.pdf"/>
    <hyperlink ref="E11" r:id="rId2" display="https://arxiv.org/pdf/2112.02818.pdf"/>
    <hyperlink ref="E21" r:id="rId3" display="https://arxiv.org/pdf/2112.03721.pdf"/>
    <hyperlink ref="E29" r:id="rId4" display="https://arxiv.org/pdf/2006.04272.pdf"/>
    <hyperlink ref="E31" r:id="rId5" display="https://arxiv.org/pdf/2107.13919.pdf"/>
    <hyperlink ref="E34" r:id="rId6" display="https://arxiv.org/pdf/2110.14913.pdf"/>
    <hyperlink ref="E35" r:id="rId7" display="https://arxiv.org/pdf/2112.02655.pdf"/>
    <hyperlink ref="E37" r:id="rId8" display="https://arxiv.org/pdf/2112.04520.pdf"/>
    <hyperlink ref="E38" r:id="rId9" display="https://arxiv.org/pdf/2112.04524.pdf"/>
    <hyperlink ref="E43" r:id="rId10" display="https://arxiv.org/pdf/2112.04836.pdf"/>
    <hyperlink ref="E48" r:id="rId11" display="https://arxiv.org/pdf/2112.02605.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2" min="1" style="0" width="12.63"/>
    <col collapsed="false" customWidth="true" hidden="false" outlineLevel="0" max="3" min="3" style="0" width="5.01"/>
    <col collapsed="false" customWidth="true" hidden="false" outlineLevel="0" max="4" min="4" style="0" width="4.75"/>
    <col collapsed="false" customWidth="true" hidden="false" outlineLevel="0" max="5" min="5" style="0" width="36.76"/>
    <col collapsed="false" customWidth="true" hidden="false" outlineLevel="0" max="1025" min="6" style="0" width="12.63"/>
  </cols>
  <sheetData>
    <row r="1" customFormat="false" ht="15.75" hidden="false" customHeight="false" outlineLevel="0" collapsed="false">
      <c r="A1" s="21" t="s">
        <v>105</v>
      </c>
      <c r="B1" s="21"/>
      <c r="C1" s="21"/>
      <c r="D1" s="22" t="n">
        <f aca="false">SUM(D3:D56)</f>
        <v>20</v>
      </c>
      <c r="E1" s="23" t="s">
        <v>204</v>
      </c>
      <c r="F1" s="1"/>
      <c r="G1" s="1" t="s">
        <v>107</v>
      </c>
    </row>
    <row r="2" customFormat="false" ht="15.75" hidden="false" customHeight="false" outlineLevel="0" collapsed="false">
      <c r="A2" s="1" t="s">
        <v>0</v>
      </c>
      <c r="B2" s="1" t="s">
        <v>1</v>
      </c>
      <c r="C2" s="24"/>
      <c r="D2" s="24" t="s">
        <v>108</v>
      </c>
      <c r="E2" s="1" t="s">
        <v>3</v>
      </c>
      <c r="F2" s="1" t="s">
        <v>109</v>
      </c>
    </row>
    <row r="3" customFormat="false" ht="15.75" hidden="false" customHeight="false" outlineLevel="0" collapsed="false">
      <c r="A3" s="1" t="n">
        <v>1</v>
      </c>
      <c r="B3" s="40" t="s">
        <v>205</v>
      </c>
      <c r="C3" s="1" t="n">
        <v>1</v>
      </c>
      <c r="D3" s="1" t="n">
        <v>1</v>
      </c>
      <c r="E3" s="33" t="s">
        <v>206</v>
      </c>
      <c r="F3" s="1" t="s">
        <v>207</v>
      </c>
    </row>
    <row r="4" customFormat="false" ht="15.75" hidden="false" customHeight="false" outlineLevel="0" collapsed="false">
      <c r="A4" s="28" t="n">
        <f aca="false">A3+1</f>
        <v>2</v>
      </c>
      <c r="B4" s="40"/>
      <c r="C4" s="28" t="n">
        <f aca="false">C3+1</f>
        <v>2</v>
      </c>
      <c r="E4" s="41"/>
    </row>
    <row r="5" customFormat="false" ht="15.75" hidden="false" customHeight="false" outlineLevel="0" collapsed="false">
      <c r="A5" s="28" t="n">
        <f aca="false">A4+1</f>
        <v>3</v>
      </c>
      <c r="B5" s="40"/>
      <c r="C5" s="28" t="n">
        <f aca="false">C4+1</f>
        <v>3</v>
      </c>
      <c r="E5" s="31" t="s">
        <v>208</v>
      </c>
    </row>
    <row r="6" customFormat="false" ht="15.75" hidden="false" customHeight="false" outlineLevel="0" collapsed="false">
      <c r="A6" s="28" t="n">
        <f aca="false">A5+1</f>
        <v>4</v>
      </c>
      <c r="B6" s="40"/>
      <c r="C6" s="28" t="n">
        <f aca="false">C5+1</f>
        <v>4</v>
      </c>
      <c r="D6" s="1" t="n">
        <v>1</v>
      </c>
      <c r="E6" s="37" t="s">
        <v>209</v>
      </c>
      <c r="F6" s="1" t="s">
        <v>210</v>
      </c>
    </row>
    <row r="7" customFormat="false" ht="15.75" hidden="false" customHeight="false" outlineLevel="0" collapsed="false">
      <c r="A7" s="28" t="n">
        <f aca="false">A6+1</f>
        <v>5</v>
      </c>
      <c r="B7" s="40"/>
      <c r="C7" s="28" t="n">
        <f aca="false">C6+1</f>
        <v>5</v>
      </c>
      <c r="E7" s="29" t="s">
        <v>195</v>
      </c>
    </row>
    <row r="8" customFormat="false" ht="15.75" hidden="false" customHeight="false" outlineLevel="0" collapsed="false">
      <c r="A8" s="28" t="n">
        <f aca="false">A7+1</f>
        <v>6</v>
      </c>
      <c r="B8" s="40"/>
      <c r="C8" s="28" t="n">
        <f aca="false">C7+1</f>
        <v>6</v>
      </c>
      <c r="D8" s="1" t="n">
        <v>1</v>
      </c>
      <c r="E8" s="33" t="s">
        <v>211</v>
      </c>
      <c r="F8" s="1" t="s">
        <v>212</v>
      </c>
    </row>
    <row r="9" customFormat="false" ht="15.75" hidden="false" customHeight="false" outlineLevel="0" collapsed="false">
      <c r="A9" s="28" t="n">
        <f aca="false">A8+1</f>
        <v>7</v>
      </c>
      <c r="C9" s="28" t="n">
        <f aca="false">C8+1</f>
        <v>7</v>
      </c>
      <c r="E9" s="31" t="s">
        <v>213</v>
      </c>
    </row>
    <row r="10" customFormat="false" ht="15.75" hidden="false" customHeight="false" outlineLevel="0" collapsed="false">
      <c r="A10" s="28" t="n">
        <f aca="false">A9+1</f>
        <v>8</v>
      </c>
      <c r="C10" s="28" t="n">
        <f aca="false">C9+1</f>
        <v>8</v>
      </c>
      <c r="E10" s="31" t="s">
        <v>214</v>
      </c>
    </row>
    <row r="11" customFormat="false" ht="15.75" hidden="false" customHeight="false" outlineLevel="0" collapsed="false">
      <c r="A11" s="28" t="n">
        <f aca="false">A10+1</f>
        <v>9</v>
      </c>
      <c r="B11" s="1" t="s">
        <v>215</v>
      </c>
      <c r="C11" s="28" t="n">
        <f aca="false">1</f>
        <v>1</v>
      </c>
      <c r="E11" s="15"/>
    </row>
    <row r="12" customFormat="false" ht="15.75" hidden="false" customHeight="false" outlineLevel="0" collapsed="false">
      <c r="A12" s="28" t="n">
        <f aca="false">A11+1</f>
        <v>10</v>
      </c>
      <c r="C12" s="28" t="n">
        <f aca="false">C11+1</f>
        <v>2</v>
      </c>
      <c r="E12" s="31" t="s">
        <v>216</v>
      </c>
    </row>
    <row r="13" customFormat="false" ht="15.75" hidden="false" customHeight="false" outlineLevel="0" collapsed="false">
      <c r="A13" s="28" t="n">
        <f aca="false">A12+1</f>
        <v>11</v>
      </c>
      <c r="C13" s="28" t="n">
        <f aca="false">C12+1</f>
        <v>3</v>
      </c>
      <c r="E13" s="15"/>
    </row>
    <row r="14" customFormat="false" ht="15.75" hidden="false" customHeight="false" outlineLevel="0" collapsed="false">
      <c r="A14" s="28" t="n">
        <f aca="false">A13+1</f>
        <v>12</v>
      </c>
      <c r="C14" s="28" t="n">
        <f aca="false">C13+1</f>
        <v>4</v>
      </c>
      <c r="E14" s="29" t="s">
        <v>217</v>
      </c>
      <c r="F14" s="1" t="s">
        <v>218</v>
      </c>
    </row>
    <row r="15" customFormat="false" ht="15.75" hidden="false" customHeight="false" outlineLevel="0" collapsed="false">
      <c r="A15" s="28" t="n">
        <f aca="false">A14+1</f>
        <v>13</v>
      </c>
      <c r="C15" s="28" t="n">
        <f aca="false">C14+1</f>
        <v>5</v>
      </c>
      <c r="E15" s="29" t="s">
        <v>219</v>
      </c>
      <c r="F15" s="1" t="s">
        <v>218</v>
      </c>
    </row>
    <row r="16" customFormat="false" ht="15.75" hidden="false" customHeight="false" outlineLevel="0" collapsed="false">
      <c r="A16" s="28" t="n">
        <f aca="false">A15+1</f>
        <v>14</v>
      </c>
      <c r="C16" s="28" t="n">
        <f aca="false">C15+1</f>
        <v>6</v>
      </c>
      <c r="D16" s="1" t="n">
        <v>1</v>
      </c>
      <c r="E16" s="33" t="s">
        <v>220</v>
      </c>
      <c r="F16" s="1" t="s">
        <v>221</v>
      </c>
      <c r="I16" s="1" t="s">
        <v>218</v>
      </c>
      <c r="J16" s="42" t="s">
        <v>222</v>
      </c>
    </row>
    <row r="17" customFormat="false" ht="15.75" hidden="false" customHeight="false" outlineLevel="0" collapsed="false">
      <c r="A17" s="28" t="n">
        <f aca="false">A16+1</f>
        <v>15</v>
      </c>
      <c r="C17" s="28" t="n">
        <f aca="false">C16+1</f>
        <v>7</v>
      </c>
      <c r="E17" s="29" t="s">
        <v>223</v>
      </c>
      <c r="F17" s="1" t="s">
        <v>218</v>
      </c>
    </row>
    <row r="18" customFormat="false" ht="15.75" hidden="false" customHeight="false" outlineLevel="0" collapsed="false">
      <c r="A18" s="28" t="n">
        <f aca="false">A17+1</f>
        <v>16</v>
      </c>
      <c r="C18" s="28" t="n">
        <f aca="false">C17+1</f>
        <v>8</v>
      </c>
      <c r="E18" s="15"/>
    </row>
    <row r="19" customFormat="false" ht="15.75" hidden="false" customHeight="false" outlineLevel="0" collapsed="false">
      <c r="A19" s="28" t="n">
        <f aca="false">A18+1</f>
        <v>17</v>
      </c>
      <c r="C19" s="28" t="n">
        <f aca="false">C18+1</f>
        <v>9</v>
      </c>
      <c r="D19" s="1" t="n">
        <v>1</v>
      </c>
      <c r="E19" s="33" t="s">
        <v>224</v>
      </c>
      <c r="F19" s="1" t="s">
        <v>225</v>
      </c>
    </row>
    <row r="20" customFormat="false" ht="15.75" hidden="false" customHeight="false" outlineLevel="0" collapsed="false">
      <c r="A20" s="28" t="n">
        <f aca="false">A19+1</f>
        <v>18</v>
      </c>
      <c r="C20" s="28" t="n">
        <f aca="false">C19+1</f>
        <v>10</v>
      </c>
      <c r="D20" s="1" t="n">
        <v>1</v>
      </c>
      <c r="E20" s="33" t="s">
        <v>226</v>
      </c>
      <c r="F20" s="1" t="s">
        <v>227</v>
      </c>
    </row>
    <row r="21" customFormat="false" ht="15.75" hidden="false" customHeight="false" outlineLevel="0" collapsed="false">
      <c r="A21" s="28" t="n">
        <f aca="false">A20+1</f>
        <v>19</v>
      </c>
      <c r="C21" s="28" t="n">
        <f aca="false">C20+1</f>
        <v>11</v>
      </c>
      <c r="E21" s="31" t="s">
        <v>228</v>
      </c>
    </row>
    <row r="22" customFormat="false" ht="15.75" hidden="false" customHeight="false" outlineLevel="0" collapsed="false">
      <c r="A22" s="28" t="n">
        <f aca="false">A21+1</f>
        <v>20</v>
      </c>
      <c r="C22" s="28" t="n">
        <f aca="false">C21+1</f>
        <v>12</v>
      </c>
      <c r="D22" s="1" t="n">
        <v>1</v>
      </c>
      <c r="E22" s="33" t="s">
        <v>229</v>
      </c>
      <c r="F22" s="1" t="s">
        <v>230</v>
      </c>
    </row>
    <row r="23" customFormat="false" ht="15.75" hidden="false" customHeight="false" outlineLevel="0" collapsed="false">
      <c r="A23" s="28" t="n">
        <f aca="false">A22+1</f>
        <v>21</v>
      </c>
      <c r="C23" s="28" t="n">
        <f aca="false">C22+1</f>
        <v>13</v>
      </c>
      <c r="E23" s="15"/>
    </row>
    <row r="24" customFormat="false" ht="15.75" hidden="false" customHeight="false" outlineLevel="0" collapsed="false">
      <c r="A24" s="28" t="n">
        <f aca="false">A23+1</f>
        <v>22</v>
      </c>
      <c r="C24" s="28" t="n">
        <f aca="false">C23+1</f>
        <v>14</v>
      </c>
      <c r="E24" s="15"/>
    </row>
    <row r="25" customFormat="false" ht="15.75" hidden="false" customHeight="false" outlineLevel="0" collapsed="false">
      <c r="A25" s="28" t="n">
        <f aca="false">A24+1</f>
        <v>23</v>
      </c>
      <c r="C25" s="28" t="n">
        <f aca="false">C24+1</f>
        <v>15</v>
      </c>
      <c r="E25" s="31" t="s">
        <v>231</v>
      </c>
    </row>
    <row r="26" customFormat="false" ht="15.75" hidden="false" customHeight="false" outlineLevel="0" collapsed="false">
      <c r="A26" s="28" t="n">
        <f aca="false">A25+1</f>
        <v>24</v>
      </c>
      <c r="B26" s="1" t="s">
        <v>232</v>
      </c>
      <c r="C26" s="28" t="n">
        <f aca="false">1</f>
        <v>1</v>
      </c>
      <c r="D26" s="1" t="n">
        <v>1</v>
      </c>
      <c r="E26" s="33" t="s">
        <v>233</v>
      </c>
      <c r="F26" s="1" t="s">
        <v>234</v>
      </c>
    </row>
    <row r="27" customFormat="false" ht="15.75" hidden="false" customHeight="false" outlineLevel="0" collapsed="false">
      <c r="A27" s="28" t="n">
        <f aca="false">A26+1</f>
        <v>25</v>
      </c>
      <c r="C27" s="28" t="n">
        <f aca="false">C26+1</f>
        <v>2</v>
      </c>
      <c r="D27" s="1" t="n">
        <v>1</v>
      </c>
      <c r="E27" s="33" t="s">
        <v>235</v>
      </c>
      <c r="F27" s="1" t="s">
        <v>236</v>
      </c>
    </row>
    <row r="28" customFormat="false" ht="15.75" hidden="false" customHeight="false" outlineLevel="0" collapsed="false">
      <c r="A28" s="28" t="n">
        <f aca="false">A27+1</f>
        <v>26</v>
      </c>
      <c r="C28" s="28" t="n">
        <f aca="false">C27+1</f>
        <v>3</v>
      </c>
      <c r="E28" s="15"/>
    </row>
    <row r="29" customFormat="false" ht="15.75" hidden="false" customHeight="false" outlineLevel="0" collapsed="false">
      <c r="A29" s="28" t="n">
        <f aca="false">A28+1</f>
        <v>27</v>
      </c>
      <c r="C29" s="28" t="n">
        <f aca="false">C28+1</f>
        <v>4</v>
      </c>
      <c r="E29" s="15"/>
    </row>
    <row r="30" customFormat="false" ht="15.75" hidden="false" customHeight="false" outlineLevel="0" collapsed="false">
      <c r="A30" s="28" t="n">
        <f aca="false">A29+1</f>
        <v>28</v>
      </c>
      <c r="C30" s="28" t="n">
        <f aca="false">C29+1</f>
        <v>5</v>
      </c>
      <c r="E30" s="15"/>
    </row>
    <row r="31" customFormat="false" ht="15.75" hidden="false" customHeight="false" outlineLevel="0" collapsed="false">
      <c r="A31" s="28" t="n">
        <f aca="false">A30+1</f>
        <v>29</v>
      </c>
      <c r="C31" s="28" t="n">
        <f aca="false">C30+1</f>
        <v>6</v>
      </c>
      <c r="E31" s="15"/>
    </row>
    <row r="32" customFormat="false" ht="15.75" hidden="false" customHeight="false" outlineLevel="0" collapsed="false">
      <c r="A32" s="28" t="n">
        <f aca="false">A31+1</f>
        <v>30</v>
      </c>
      <c r="C32" s="28" t="n">
        <f aca="false">C31+1</f>
        <v>7</v>
      </c>
      <c r="E32" s="41"/>
    </row>
    <row r="33" customFormat="false" ht="15.75" hidden="false" customHeight="false" outlineLevel="0" collapsed="false">
      <c r="A33" s="28" t="n">
        <f aca="false">A32+1</f>
        <v>31</v>
      </c>
      <c r="C33" s="28" t="n">
        <f aca="false">C32+1</f>
        <v>8</v>
      </c>
      <c r="D33" s="1" t="n">
        <v>1</v>
      </c>
      <c r="E33" s="33" t="s">
        <v>237</v>
      </c>
      <c r="F33" s="1" t="s">
        <v>238</v>
      </c>
      <c r="J33" s="42" t="s">
        <v>222</v>
      </c>
    </row>
    <row r="34" customFormat="false" ht="15.75" hidden="false" customHeight="false" outlineLevel="0" collapsed="false">
      <c r="A34" s="28" t="n">
        <f aca="false">A33+1</f>
        <v>32</v>
      </c>
      <c r="C34" s="28" t="n">
        <f aca="false">C33+1</f>
        <v>9</v>
      </c>
      <c r="D34" s="1" t="n">
        <v>1</v>
      </c>
      <c r="E34" s="33" t="s">
        <v>239</v>
      </c>
      <c r="F34" s="1" t="s">
        <v>240</v>
      </c>
    </row>
    <row r="35" customFormat="false" ht="15.75" hidden="false" customHeight="false" outlineLevel="0" collapsed="false">
      <c r="A35" s="28" t="n">
        <f aca="false">A34+1</f>
        <v>33</v>
      </c>
      <c r="C35" s="28" t="n">
        <f aca="false">C34+1</f>
        <v>10</v>
      </c>
      <c r="E35" s="15"/>
    </row>
    <row r="36" customFormat="false" ht="15.75" hidden="false" customHeight="false" outlineLevel="0" collapsed="false">
      <c r="A36" s="28" t="n">
        <f aca="false">A35+1</f>
        <v>34</v>
      </c>
      <c r="C36" s="28" t="n">
        <f aca="false">C35+1</f>
        <v>11</v>
      </c>
      <c r="E36" s="41"/>
    </row>
    <row r="37" customFormat="false" ht="15.75" hidden="false" customHeight="false" outlineLevel="0" collapsed="false">
      <c r="A37" s="28" t="n">
        <f aca="false">A36+1</f>
        <v>35</v>
      </c>
      <c r="C37" s="28" t="n">
        <f aca="false">C36+1</f>
        <v>12</v>
      </c>
      <c r="D37" s="1" t="n">
        <v>1</v>
      </c>
      <c r="E37" s="33" t="s">
        <v>241</v>
      </c>
      <c r="F37" s="1" t="s">
        <v>242</v>
      </c>
    </row>
    <row r="38" customFormat="false" ht="15.75" hidden="false" customHeight="false" outlineLevel="0" collapsed="false">
      <c r="A38" s="28" t="n">
        <f aca="false">A37+1</f>
        <v>36</v>
      </c>
      <c r="C38" s="28" t="n">
        <f aca="false">C37+1</f>
        <v>13</v>
      </c>
      <c r="E38" s="15"/>
    </row>
    <row r="39" customFormat="false" ht="15.75" hidden="false" customHeight="false" outlineLevel="0" collapsed="false">
      <c r="A39" s="28" t="n">
        <f aca="false">A38+1</f>
        <v>37</v>
      </c>
      <c r="C39" s="28" t="n">
        <f aca="false">C38+1</f>
        <v>14</v>
      </c>
      <c r="E39" s="15"/>
    </row>
    <row r="40" customFormat="false" ht="15.75" hidden="false" customHeight="false" outlineLevel="0" collapsed="false">
      <c r="A40" s="28" t="n">
        <f aca="false">A39+1</f>
        <v>38</v>
      </c>
      <c r="C40" s="28" t="n">
        <f aca="false">C39+1</f>
        <v>15</v>
      </c>
      <c r="D40" s="1" t="n">
        <v>1</v>
      </c>
      <c r="E40" s="33" t="s">
        <v>243</v>
      </c>
      <c r="F40" s="1" t="s">
        <v>244</v>
      </c>
    </row>
    <row r="41" customFormat="false" ht="15.75" hidden="false" customHeight="false" outlineLevel="0" collapsed="false">
      <c r="A41" s="28" t="n">
        <f aca="false">A40+1</f>
        <v>39</v>
      </c>
      <c r="B41" s="1" t="s">
        <v>245</v>
      </c>
      <c r="C41" s="28" t="n">
        <f aca="false">1</f>
        <v>1</v>
      </c>
      <c r="D41" s="1" t="n">
        <v>1</v>
      </c>
      <c r="E41" s="33" t="s">
        <v>246</v>
      </c>
      <c r="F41" s="1" t="s">
        <v>247</v>
      </c>
    </row>
    <row r="42" customFormat="false" ht="15.75" hidden="false" customHeight="false" outlineLevel="0" collapsed="false">
      <c r="A42" s="28" t="n">
        <f aca="false">A41+1</f>
        <v>40</v>
      </c>
      <c r="C42" s="28" t="n">
        <f aca="false">C41+1</f>
        <v>2</v>
      </c>
      <c r="E42" s="15"/>
    </row>
    <row r="43" customFormat="false" ht="15.75" hidden="false" customHeight="false" outlineLevel="0" collapsed="false">
      <c r="A43" s="28" t="n">
        <f aca="false">A42+1</f>
        <v>41</v>
      </c>
      <c r="C43" s="28" t="n">
        <f aca="false">C42+1</f>
        <v>3</v>
      </c>
      <c r="D43" s="1" t="n">
        <v>1</v>
      </c>
      <c r="E43" s="33" t="s">
        <v>248</v>
      </c>
      <c r="F43" s="1" t="s">
        <v>249</v>
      </c>
    </row>
    <row r="44" customFormat="false" ht="15.75" hidden="false" customHeight="false" outlineLevel="0" collapsed="false">
      <c r="A44" s="28" t="n">
        <f aca="false">A43+1</f>
        <v>42</v>
      </c>
      <c r="C44" s="28" t="n">
        <f aca="false">C43+1</f>
        <v>4</v>
      </c>
      <c r="E44" s="15"/>
    </row>
    <row r="45" customFormat="false" ht="15.75" hidden="false" customHeight="false" outlineLevel="0" collapsed="false">
      <c r="A45" s="28" t="n">
        <f aca="false">A44+1</f>
        <v>43</v>
      </c>
      <c r="C45" s="28" t="n">
        <f aca="false">C44+1</f>
        <v>5</v>
      </c>
      <c r="E45" s="15"/>
    </row>
    <row r="46" customFormat="false" ht="15.75" hidden="false" customHeight="false" outlineLevel="0" collapsed="false">
      <c r="A46" s="28" t="n">
        <f aca="false">A45+1</f>
        <v>44</v>
      </c>
      <c r="C46" s="28" t="n">
        <f aca="false">C45+1</f>
        <v>6</v>
      </c>
      <c r="D46" s="1" t="n">
        <v>1</v>
      </c>
      <c r="E46" s="33" t="s">
        <v>250</v>
      </c>
      <c r="F46" s="1" t="s">
        <v>251</v>
      </c>
    </row>
    <row r="47" customFormat="false" ht="15.75" hidden="false" customHeight="false" outlineLevel="0" collapsed="false">
      <c r="A47" s="28" t="n">
        <f aca="false">A46+1</f>
        <v>45</v>
      </c>
      <c r="C47" s="28" t="n">
        <f aca="false">C46+1</f>
        <v>7</v>
      </c>
      <c r="D47" s="1" t="n">
        <v>1</v>
      </c>
      <c r="E47" s="33" t="s">
        <v>252</v>
      </c>
      <c r="F47" s="1" t="s">
        <v>253</v>
      </c>
    </row>
    <row r="48" customFormat="false" ht="15.75" hidden="false" customHeight="false" outlineLevel="0" collapsed="false">
      <c r="A48" s="28" t="n">
        <f aca="false">A47+1</f>
        <v>46</v>
      </c>
      <c r="C48" s="28" t="n">
        <f aca="false">C47+1</f>
        <v>8</v>
      </c>
      <c r="E48" s="15"/>
    </row>
    <row r="49" customFormat="false" ht="15.75" hidden="false" customHeight="false" outlineLevel="0" collapsed="false">
      <c r="A49" s="28" t="n">
        <f aca="false">A48+1</f>
        <v>47</v>
      </c>
      <c r="C49" s="28" t="n">
        <f aca="false">C48+1</f>
        <v>9</v>
      </c>
      <c r="D49" s="1" t="n">
        <v>1</v>
      </c>
      <c r="E49" s="33" t="s">
        <v>254</v>
      </c>
      <c r="F49" s="1" t="s">
        <v>255</v>
      </c>
    </row>
    <row r="50" customFormat="false" ht="15.75" hidden="false" customHeight="false" outlineLevel="0" collapsed="false">
      <c r="A50" s="28" t="n">
        <f aca="false">A49+1</f>
        <v>48</v>
      </c>
      <c r="B50" s="1" t="s">
        <v>256</v>
      </c>
      <c r="C50" s="28" t="n">
        <f aca="false">1</f>
        <v>1</v>
      </c>
      <c r="E50" s="43" t="s">
        <v>257</v>
      </c>
      <c r="F50" s="1" t="s">
        <v>258</v>
      </c>
    </row>
    <row r="51" customFormat="false" ht="15.75" hidden="false" customHeight="false" outlineLevel="0" collapsed="false">
      <c r="A51" s="28" t="n">
        <f aca="false">A50+1</f>
        <v>49</v>
      </c>
      <c r="C51" s="28" t="n">
        <f aca="false">C50+1</f>
        <v>2</v>
      </c>
      <c r="D51" s="1" t="n">
        <v>1</v>
      </c>
      <c r="E51" s="33" t="s">
        <v>259</v>
      </c>
      <c r="F51" s="1" t="s">
        <v>260</v>
      </c>
    </row>
    <row r="52" customFormat="false" ht="15.75" hidden="false" customHeight="false" outlineLevel="0" collapsed="false">
      <c r="A52" s="28" t="n">
        <f aca="false">A51+1</f>
        <v>50</v>
      </c>
      <c r="C52" s="28" t="n">
        <f aca="false">C51+1</f>
        <v>3</v>
      </c>
      <c r="D52" s="1" t="n">
        <v>1</v>
      </c>
      <c r="E52" s="33" t="s">
        <v>187</v>
      </c>
      <c r="F52" s="1" t="s">
        <v>261</v>
      </c>
    </row>
    <row r="53" customFormat="false" ht="15.75" hidden="false" customHeight="false" outlineLevel="0" collapsed="false">
      <c r="A53" s="28" t="n">
        <f aca="false">A52+1</f>
        <v>51</v>
      </c>
      <c r="C53" s="28" t="n">
        <f aca="false">C52+1</f>
        <v>4</v>
      </c>
      <c r="E53" s="41"/>
    </row>
    <row r="54" customFormat="false" ht="15.75" hidden="false" customHeight="false" outlineLevel="0" collapsed="false">
      <c r="A54" s="28" t="n">
        <f aca="false">A53+1</f>
        <v>52</v>
      </c>
      <c r="C54" s="28" t="n">
        <f aca="false">C53+1</f>
        <v>5</v>
      </c>
      <c r="E54" s="41"/>
    </row>
  </sheetData>
  <mergeCells count="1">
    <mergeCell ref="A1:C1"/>
  </mergeCells>
  <hyperlinks>
    <hyperlink ref="E3" r:id="rId1" display="https://arxiv.org/pdf/2107.07310.pdf"/>
    <hyperlink ref="E5" r:id="rId2" display="https://arxiv.org/pdf/2110.06936.pdf"/>
    <hyperlink ref="E6" r:id="rId3" display="https://arxiv.org/pdf/2111.13883.pdf"/>
    <hyperlink ref="E7" r:id="rId4" display="https://arxiv.org/pdf/2112.02655.pdf"/>
    <hyperlink ref="E8" r:id="rId5" display="https://arxiv.org/pdf/2112.05165.pdf"/>
    <hyperlink ref="E9" r:id="rId6" display="https://arxiv.org/pdf/2112.05448.pdf"/>
    <hyperlink ref="E10" r:id="rId7" display="https://arxiv.org/pdf/2112.05728.pdf"/>
    <hyperlink ref="E12" r:id="rId8" display="https://arxiv.org/pdf/2101.02234.pdf"/>
    <hyperlink ref="E14" r:id="rId9" display="https://arxiv.org/pdf/2110.10846.pdf"/>
    <hyperlink ref="E15" r:id="rId10" display="https://arxiv.org/pdf/2112.05763.pdf"/>
    <hyperlink ref="E16" r:id="rId11" display="https://arxiv.org/pdf/2112.05897.pdf"/>
    <hyperlink ref="E17" r:id="rId12" display="https://arxiv.org/pdf/2112.05932.pdf"/>
    <hyperlink ref="E19" r:id="rId13" display="https://arxiv.org/pdf/2112.06446.pdf"/>
    <hyperlink ref="E20" r:id="rId14" display="https://arxiv.org/pdf/2112.06515.pdf"/>
    <hyperlink ref="E21" r:id="rId15" display="https://arxiv.org/pdf/2112.06608.pdf"/>
    <hyperlink ref="E22" r:id="rId16" display="https://arxiv.org/pdf/2112.06707.pdf"/>
    <hyperlink ref="E25" r:id="rId17" display="https://arxiv.org/pdf/2112.06878.pdf"/>
    <hyperlink ref="E26" r:id="rId18" display="https://arxiv.org/pdf/1909.06296.pdf"/>
    <hyperlink ref="E27" r:id="rId19" display="https://arxiv.org/pdf/2103.01318.pdf"/>
    <hyperlink ref="E33" r:id="rId20" display="https://arxiv.org/pdf/2112.06947.pdf"/>
    <hyperlink ref="E34" r:id="rId21" display="https://arxiv.org/pdf/2112.06952.pdf"/>
    <hyperlink ref="E37" r:id="rId22" display="https://arxiv.org/pdf/2112.07635.pdf"/>
    <hyperlink ref="E40" r:id="rId23" display="https://arxiv.org/pdf/2112.07666.pdf"/>
    <hyperlink ref="E41" r:id="rId24" display="https://arxiv.org/pdf/2103.13057.pdf"/>
    <hyperlink ref="E43" r:id="rId25" display="https://arxiv.org/pdf/2106.15745.pdf"/>
    <hyperlink ref="E46" r:id="rId26" display="https://arxiv.org/pdf/2112.07716.pdf"/>
    <hyperlink ref="E47" r:id="rId27" display="https://arxiv.org/pdf/2112.08064.pdf"/>
    <hyperlink ref="E49" r:id="rId28" display="https://arxiv.org/pdf/2112.08201.pdf"/>
    <hyperlink ref="E50" r:id="rId29" display="https://arxiv.org/pdf/2108.02881.pdf"/>
    <hyperlink ref="E51" r:id="rId30" display="https://arxiv.org/pdf/2109.14842.pdf"/>
    <hyperlink ref="E52" r:id="rId31" display="https://arxiv.org/pdf/2112.03721.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T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2" min="1" style="0" width="12.63"/>
    <col collapsed="false" customWidth="true" hidden="false" outlineLevel="0" max="3" min="3" style="0" width="5.62"/>
    <col collapsed="false" customWidth="true" hidden="false" outlineLevel="0" max="4" min="4" style="0" width="4.88"/>
    <col collapsed="false" customWidth="true" hidden="false" outlineLevel="0" max="5" min="5" style="0" width="27.99"/>
    <col collapsed="false" customWidth="true" hidden="false" outlineLevel="0" max="9" min="6" style="0" width="12.63"/>
    <col collapsed="false" customWidth="true" hidden="false" outlineLevel="0" max="10" min="10" style="0" width="3.5"/>
    <col collapsed="false" customWidth="true" hidden="false" outlineLevel="0" max="11" min="11" style="0" width="2.99"/>
    <col collapsed="false" customWidth="true" hidden="false" outlineLevel="0" max="12" min="12" style="0" width="4.5"/>
    <col collapsed="false" customWidth="true" hidden="false" outlineLevel="0" max="13" min="13" style="0" width="3.13"/>
    <col collapsed="false" customWidth="true" hidden="false" outlineLevel="0" max="14" min="14" style="0" width="28.12"/>
    <col collapsed="false" customWidth="true" hidden="false" outlineLevel="0" max="15" min="15" style="0" width="48.38"/>
    <col collapsed="false" customWidth="true" hidden="false" outlineLevel="0" max="16" min="16" style="0" width="9.63"/>
    <col collapsed="false" customWidth="true" hidden="false" outlineLevel="0" max="1025" min="17" style="0" width="12.63"/>
  </cols>
  <sheetData>
    <row r="1" customFormat="false" ht="15.75" hidden="false" customHeight="false" outlineLevel="0" collapsed="false">
      <c r="A1" s="28" t="n">
        <f aca="false">MAX(A3:A77)</f>
        <v>40</v>
      </c>
      <c r="B1" s="22" t="s">
        <v>105</v>
      </c>
      <c r="C1" s="22"/>
      <c r="D1" s="22" t="n">
        <f aca="false">SUM(D3:D56)</f>
        <v>9</v>
      </c>
      <c r="E1" s="23" t="s">
        <v>262</v>
      </c>
      <c r="F1" s="1"/>
      <c r="G1" s="1" t="s">
        <v>107</v>
      </c>
      <c r="I1" s="1" t="s">
        <v>263</v>
      </c>
      <c r="J1" s="1"/>
      <c r="N1" s="44"/>
      <c r="O1" s="45" t="s">
        <v>264</v>
      </c>
      <c r="P1" s="46" t="n">
        <f aca="false">SUM(P3:P100)</f>
        <v>134</v>
      </c>
      <c r="Q1" s="46" t="n">
        <f aca="false">SUM(Q3:Q100)</f>
        <v>91</v>
      </c>
      <c r="R1" s="40"/>
    </row>
    <row r="2" customFormat="false" ht="15.75" hidden="false" customHeight="false" outlineLevel="0" collapsed="false">
      <c r="A2" s="1" t="s">
        <v>0</v>
      </c>
      <c r="B2" s="1" t="s">
        <v>1</v>
      </c>
      <c r="C2" s="24"/>
      <c r="D2" s="24" t="s">
        <v>108</v>
      </c>
      <c r="E2" s="1" t="s">
        <v>3</v>
      </c>
      <c r="F2" s="1" t="s">
        <v>109</v>
      </c>
      <c r="N2" s="47" t="s">
        <v>265</v>
      </c>
      <c r="O2" s="46" t="s">
        <v>266</v>
      </c>
      <c r="P2" s="46" t="s">
        <v>267</v>
      </c>
      <c r="Q2" s="46" t="s">
        <v>268</v>
      </c>
      <c r="R2" s="46" t="s">
        <v>269</v>
      </c>
      <c r="S2" s="1" t="s">
        <v>270</v>
      </c>
      <c r="T2" s="1" t="s">
        <v>271</v>
      </c>
    </row>
    <row r="3" customFormat="false" ht="15.75" hidden="false" customHeight="false" outlineLevel="0" collapsed="false">
      <c r="A3" s="1" t="n">
        <v>1</v>
      </c>
      <c r="B3" s="40" t="s">
        <v>272</v>
      </c>
      <c r="C3" s="1" t="n">
        <v>1</v>
      </c>
      <c r="D3" s="1" t="n">
        <v>1</v>
      </c>
      <c r="E3" s="33" t="s">
        <v>273</v>
      </c>
      <c r="F3" s="1" t="s">
        <v>274</v>
      </c>
      <c r="J3" s="42" t="s">
        <v>275</v>
      </c>
      <c r="N3" s="44" t="str">
        <f aca="false">IFERROR(INDEX($E$3:$E$100,SMALL(IF($D$3:$D$100=1,ROW($E$3:$E$100)-ROW(B$3)+1),ROWS($N$3:N3))),"")</f>
        <v>https://arxiv.org/pdf/2104.03961.pdf</v>
      </c>
      <c r="O3" s="48" t="e">
        <f aca="false">IF(N3&lt;&gt;"",HYPERLINK(concat("https://scholar.google.com/scholar?hl=en&amp;q=arXiv:",MID(N3,23,10))),"")</f>
        <v>#NAME?</v>
      </c>
      <c r="P3" s="49" t="n">
        <v>12</v>
      </c>
      <c r="Q3" s="49" t="n">
        <v>2</v>
      </c>
      <c r="R3" s="14" t="s">
        <v>276</v>
      </c>
      <c r="S3" s="1" t="s">
        <v>277</v>
      </c>
      <c r="T3" s="1" t="s">
        <v>278</v>
      </c>
    </row>
    <row r="4" customFormat="false" ht="15.75" hidden="false" customHeight="false" outlineLevel="0" collapsed="false">
      <c r="A4" s="28" t="n">
        <f aca="false">A3+1</f>
        <v>2</v>
      </c>
      <c r="B4" s="40"/>
      <c r="C4" s="28" t="n">
        <f aca="false">C3+1</f>
        <v>2</v>
      </c>
      <c r="E4" s="31" t="s">
        <v>279</v>
      </c>
      <c r="N4" s="44" t="str">
        <f aca="false">IFERROR(INDEX($E$3:$E$100,SMALL(IF($D$3:$D$100=1,ROW($E$3:$E$100)-ROW(B$3)+1),ROWS($N$3:N4))),"")</f>
        <v/>
      </c>
      <c r="O4" s="48" t="str">
        <f aca="false">IF(N4&lt;&gt;"",HYPERLINK(concat("https://scholar.google.com/scholar?hl=en&amp;q=arXiv:",MID(N4,23,10))),"")</f>
        <v/>
      </c>
      <c r="P4" s="49" t="n">
        <v>18</v>
      </c>
      <c r="Q4" s="49" t="n">
        <v>4</v>
      </c>
      <c r="R4" s="14" t="s">
        <v>280</v>
      </c>
      <c r="S4" s="1" t="n">
        <v>1</v>
      </c>
    </row>
    <row r="5" customFormat="false" ht="15.75" hidden="false" customHeight="false" outlineLevel="0" collapsed="false">
      <c r="A5" s="28" t="n">
        <f aca="false">A4+1</f>
        <v>3</v>
      </c>
      <c r="B5" s="40"/>
      <c r="C5" s="28" t="n">
        <f aca="false">C4+1</f>
        <v>3</v>
      </c>
      <c r="D5" s="1" t="n">
        <v>1</v>
      </c>
      <c r="E5" s="33" t="s">
        <v>281</v>
      </c>
      <c r="F5" s="1" t="s">
        <v>282</v>
      </c>
      <c r="N5" s="44" t="str">
        <f aca="false">IFERROR(INDEX($E$3:$E$100,SMALL(IF($D$3:$D$100=1,ROW($E$3:$E$100)-ROW(B$3)+1),ROWS($N$3:N5))),"")</f>
        <v>https://arxiv.org/pdf/2108.11740.pdf</v>
      </c>
      <c r="O5" s="48" t="e">
        <f aca="false">IF(N5&lt;&gt;"",HYPERLINK(concat("https://scholar.google.com/scholar?hl=en&amp;q=arXiv:",MID(N5,23,10))),"")</f>
        <v>#NAME?</v>
      </c>
      <c r="P5" s="49" t="n">
        <v>2</v>
      </c>
      <c r="Q5" s="49" t="n">
        <v>2</v>
      </c>
      <c r="R5" s="14" t="s">
        <v>283</v>
      </c>
      <c r="S5" s="1" t="n">
        <v>1</v>
      </c>
    </row>
    <row r="6" customFormat="false" ht="15.75" hidden="false" customHeight="false" outlineLevel="0" collapsed="false">
      <c r="A6" s="28" t="n">
        <f aca="false">A5+1</f>
        <v>4</v>
      </c>
      <c r="B6" s="40"/>
      <c r="C6" s="28" t="n">
        <f aca="false">C5+1</f>
        <v>4</v>
      </c>
      <c r="E6" s="15"/>
      <c r="N6" s="44" t="str">
        <f aca="false">IFERROR(INDEX($E$3:$E$100,SMALL(IF($D$3:$D$100=1,ROW($E$3:$E$100)-ROW(B$3)+1),ROWS($N$3:N6))),"")</f>
        <v/>
      </c>
      <c r="O6" s="48" t="str">
        <f aca="false">IF(N6&lt;&gt;"",HYPERLINK(concat("https://scholar.google.com/scholar?hl=en&amp;q=arXiv:",MID(N6,23,10))),"")</f>
        <v/>
      </c>
      <c r="P6" s="49" t="n">
        <v>6</v>
      </c>
      <c r="Q6" s="1"/>
      <c r="R6" s="14" t="s">
        <v>284</v>
      </c>
      <c r="S6" s="1" t="n">
        <v>0</v>
      </c>
    </row>
    <row r="7" customFormat="false" ht="15.75" hidden="false" customHeight="false" outlineLevel="0" collapsed="false">
      <c r="A7" s="28" t="n">
        <f aca="false">A6+1</f>
        <v>5</v>
      </c>
      <c r="C7" s="28" t="n">
        <f aca="false">C6+1</f>
        <v>5</v>
      </c>
      <c r="E7" s="15"/>
      <c r="N7" s="44" t="str">
        <f aca="false">IFERROR(INDEX($E$3:$E$100,SMALL(IF($D$3:$D$100=1,ROW($E$3:$E$100)-ROW(B$3)+1),ROWS($N$3:N7))),"")</f>
        <v/>
      </c>
      <c r="O7" s="48" t="str">
        <f aca="false">IF(N7&lt;&gt;"",HYPERLINK(concat("https://scholar.google.com/scholar?hl=en&amp;q=arXiv:",MID(N7,23,10))),"")</f>
        <v/>
      </c>
      <c r="P7" s="49" t="n">
        <v>2</v>
      </c>
      <c r="Q7" s="49" t="n">
        <v>1</v>
      </c>
      <c r="R7" s="14" t="s">
        <v>276</v>
      </c>
      <c r="S7" s="1" t="n">
        <v>0</v>
      </c>
    </row>
    <row r="8" customFormat="false" ht="15.75" hidden="false" customHeight="false" outlineLevel="0" collapsed="false">
      <c r="A8" s="28" t="n">
        <f aca="false">A7+1</f>
        <v>6</v>
      </c>
      <c r="C8" s="28" t="n">
        <f aca="false">C7+1</f>
        <v>6</v>
      </c>
      <c r="D8" s="1" t="n">
        <v>1</v>
      </c>
      <c r="E8" s="33" t="s">
        <v>285</v>
      </c>
      <c r="F8" s="1" t="s">
        <v>286</v>
      </c>
      <c r="J8" s="42" t="s">
        <v>275</v>
      </c>
      <c r="N8" s="44" t="str">
        <f aca="false">IFERROR(INDEX($E$3:$E$100,SMALL(IF($D$3:$D$100=1,ROW($E$3:$E$100)-ROW(B$3)+1),ROWS($N$3:N8))),"")</f>
        <v>https://arxiv.org/pdf/2201.05220.pdf</v>
      </c>
      <c r="O8" s="48" t="e">
        <f aca="false">IF(N8&lt;&gt;"",HYPERLINK(concat("https://scholar.google.com/scholar?hl=en&amp;q=arXiv:",MID(N8,23,10))),"")</f>
        <v>#NAME?</v>
      </c>
      <c r="Q8" s="1"/>
      <c r="R8" s="14" t="s">
        <v>276</v>
      </c>
      <c r="S8" s="1" t="n">
        <v>1</v>
      </c>
    </row>
    <row r="9" customFormat="false" ht="15.75" hidden="false" customHeight="false" outlineLevel="0" collapsed="false">
      <c r="A9" s="28" t="n">
        <f aca="false">A8+1</f>
        <v>7</v>
      </c>
      <c r="C9" s="28" t="n">
        <f aca="false">C8+1</f>
        <v>7</v>
      </c>
      <c r="E9" s="15"/>
      <c r="N9" s="44" t="str">
        <f aca="false">IFERROR(INDEX($E$3:$E$100,SMALL(IF($D$3:$D$100=1,ROW($E$3:$E$100)-ROW(B$3)+1),ROWS($N$3:N9))),"")</f>
        <v/>
      </c>
      <c r="O9" s="48" t="str">
        <f aca="false">IF(N9&lt;&gt;"",HYPERLINK(concat("https://scholar.google.com/scholar?hl=en&amp;q=arXiv:",MID(N9,23,10))),"")</f>
        <v/>
      </c>
      <c r="P9" s="49" t="n">
        <v>11</v>
      </c>
      <c r="Q9" s="50"/>
      <c r="R9" s="49" t="s">
        <v>276</v>
      </c>
      <c r="S9" s="1" t="n">
        <v>0</v>
      </c>
    </row>
    <row r="10" customFormat="false" ht="15.75" hidden="false" customHeight="false" outlineLevel="0" collapsed="false">
      <c r="A10" s="28" t="n">
        <f aca="false">A9+1</f>
        <v>8</v>
      </c>
      <c r="C10" s="28" t="n">
        <f aca="false">C9+1</f>
        <v>8</v>
      </c>
      <c r="E10" s="15"/>
      <c r="N10" s="44" t="str">
        <f aca="false">IFERROR(INDEX($E$3:$E$100,SMALL(IF($D$3:$D$100=1,ROW($E$3:$E$100)-ROW(B$3)+1),ROWS($N$3:N10))),"")</f>
        <v/>
      </c>
      <c r="O10" s="48" t="str">
        <f aca="false">IF(N10&lt;&gt;"",HYPERLINK(concat("https://scholar.google.com/scholar?hl=en&amp;q=arXiv:",MID(N10,23,10))),"")</f>
        <v/>
      </c>
      <c r="P10" s="49" t="n">
        <v>15</v>
      </c>
      <c r="Q10" s="49" t="n">
        <v>3</v>
      </c>
      <c r="R10" s="49" t="s">
        <v>276</v>
      </c>
      <c r="S10" s="1" t="n">
        <v>1</v>
      </c>
    </row>
    <row r="11" customFormat="false" ht="15.75" hidden="false" customHeight="false" outlineLevel="0" collapsed="false">
      <c r="A11" s="28" t="n">
        <f aca="false">A10+1</f>
        <v>9</v>
      </c>
      <c r="C11" s="28" t="n">
        <f aca="false">C10+1</f>
        <v>9</v>
      </c>
      <c r="E11" s="15"/>
      <c r="N11" s="44" t="str">
        <f aca="false">IFERROR(INDEX($E$3:$E$100,SMALL(IF($D$3:$D$100=1,ROW($E$3:$E$100)-ROW(B$3)+1),ROWS($N$3:N11))),"")</f>
        <v/>
      </c>
      <c r="O11" s="48" t="str">
        <f aca="false">IF(N11&lt;&gt;"",HYPERLINK(concat("https://scholar.google.com/scholar?hl=en&amp;q=arXiv:",MID(N11,23,10))),"")</f>
        <v/>
      </c>
      <c r="P11" s="49" t="n">
        <v>1</v>
      </c>
      <c r="Q11" s="1"/>
      <c r="R11" s="1"/>
      <c r="S11" s="1" t="n">
        <v>1</v>
      </c>
      <c r="T11" s="1" t="s">
        <v>287</v>
      </c>
    </row>
    <row r="12" customFormat="false" ht="15.75" hidden="false" customHeight="false" outlineLevel="0" collapsed="false">
      <c r="A12" s="28" t="n">
        <f aca="false">A11+1</f>
        <v>10</v>
      </c>
      <c r="B12" s="1" t="s">
        <v>288</v>
      </c>
      <c r="C12" s="28" t="n">
        <f aca="false">1</f>
        <v>1</v>
      </c>
      <c r="E12" s="29" t="s">
        <v>289</v>
      </c>
      <c r="N12" s="44" t="str">
        <f aca="false">IFERROR(INDEX($E$3:$E$100,SMALL(IF($D$3:$D$100=1,ROW($E$3:$E$100)-ROW(B$3)+1),ROWS($N$3:N12))),"")</f>
        <v/>
      </c>
      <c r="O12" s="48" t="str">
        <f aca="false">IF(N12&lt;&gt;"",HYPERLINK(concat("https://scholar.google.com/scholar?hl=en&amp;q=arXiv:",MID(N12,23,10))),"")</f>
        <v/>
      </c>
    </row>
    <row r="13" customFormat="false" ht="15.75" hidden="false" customHeight="false" outlineLevel="0" collapsed="false">
      <c r="A13" s="28" t="n">
        <f aca="false">A12+1</f>
        <v>11</v>
      </c>
      <c r="C13" s="28" t="n">
        <f aca="false">C12+1</f>
        <v>2</v>
      </c>
      <c r="D13" s="1" t="n">
        <v>1</v>
      </c>
      <c r="E13" s="33" t="s">
        <v>290</v>
      </c>
      <c r="F13" s="1" t="s">
        <v>291</v>
      </c>
      <c r="N13" s="44" t="str">
        <f aca="false">IFERROR(INDEX($E$3:$E$100,SMALL(IF($D$3:$D$100=1,ROW($E$3:$E$100)-ROW(B$3)+1),ROWS($N$3:N13))),"")</f>
        <v>https://arxiv.org/pdf/2106.06265.pdf</v>
      </c>
      <c r="O13" s="48" t="e">
        <f aca="false">IF(N13&lt;&gt;"",HYPERLINK(concat("https://scholar.google.com/scholar?hl=en&amp;q=arXiv:",MID(N13,23,10))),"")</f>
        <v>#NAME?</v>
      </c>
      <c r="Q13" s="1" t="s">
        <v>292</v>
      </c>
      <c r="R13" s="1" t="s">
        <v>268</v>
      </c>
    </row>
    <row r="14" customFormat="false" ht="15.75" hidden="false" customHeight="false" outlineLevel="0" collapsed="false">
      <c r="A14" s="28" t="n">
        <f aca="false">A13+1</f>
        <v>12</v>
      </c>
      <c r="C14" s="28" t="n">
        <f aca="false">C13+1</f>
        <v>3</v>
      </c>
      <c r="E14" s="15"/>
      <c r="N14" s="44" t="str">
        <f aca="false">IFERROR(INDEX($E$3:$E$100,SMALL(IF($D$3:$D$100=1,ROW($E$3:$E$100)-ROW(B$3)+1),ROWS($N$3:N14))),"")</f>
        <v/>
      </c>
      <c r="O14" s="48" t="str">
        <f aca="false">IF(N14&lt;&gt;"",HYPERLINK(concat("https://scholar.google.com/scholar?hl=en&amp;q=arXiv:",MID(N14,23,10))),"")</f>
        <v/>
      </c>
      <c r="P14" s="1" t="s">
        <v>293</v>
      </c>
      <c r="Q14" s="28" t="n">
        <f aca="false">P4+P5+P8+P10+P11</f>
        <v>36</v>
      </c>
      <c r="R14" s="28" t="n">
        <f aca="false">Q4+Q5+Q8+Q10+Q11</f>
        <v>9</v>
      </c>
    </row>
    <row r="15" customFormat="false" ht="15.75" hidden="false" customHeight="false" outlineLevel="0" collapsed="false">
      <c r="A15" s="28" t="n">
        <f aca="false">A14+1</f>
        <v>13</v>
      </c>
      <c r="C15" s="28" t="n">
        <f aca="false">C14+1</f>
        <v>4</v>
      </c>
      <c r="E15" s="15"/>
      <c r="N15" s="44" t="str">
        <f aca="false">IFERROR(INDEX($E$3:$E$100,SMALL(IF($D$3:$D$100=1,ROW($E$3:$E$100)-ROW(B$3)+1),ROWS($N$3:N15))),"")</f>
        <v/>
      </c>
      <c r="O15" s="48" t="str">
        <f aca="false">IF(N15&lt;&gt;"",HYPERLINK(concat("https://scholar.google.com/scholar?hl=en&amp;q=arXiv:",MID(N15,23,10))),"")</f>
        <v/>
      </c>
      <c r="P15" s="1" t="s">
        <v>294</v>
      </c>
      <c r="Q15" s="51" t="n">
        <f aca="false">P3</f>
        <v>12</v>
      </c>
      <c r="R15" s="51" t="n">
        <f aca="false">Q3</f>
        <v>2</v>
      </c>
    </row>
    <row r="16" customFormat="false" ht="15.75" hidden="false" customHeight="false" outlineLevel="0" collapsed="false">
      <c r="A16" s="28" t="n">
        <f aca="false">A15+1</f>
        <v>14</v>
      </c>
      <c r="C16" s="28" t="n">
        <f aca="false">C15+1</f>
        <v>5</v>
      </c>
      <c r="E16" s="41"/>
      <c r="N16" s="44" t="str">
        <f aca="false">IFERROR(INDEX($E$3:$E$100,SMALL(IF($D$3:$D$100=1,ROW($E$3:$E$100)-ROW(B$3)+1),ROWS($N$3:N16))),"")</f>
        <v/>
      </c>
      <c r="O16" s="48" t="str">
        <f aca="false">IF(N16&lt;&gt;"",HYPERLINK(concat("https://scholar.google.com/scholar?hl=en&amp;q=arXiv:",MID(N16,23,10))),"")</f>
        <v/>
      </c>
      <c r="P16" s="1" t="s">
        <v>295</v>
      </c>
      <c r="Q16" s="28" t="n">
        <f aca="false">P6+P7+P9</f>
        <v>19</v>
      </c>
      <c r="R16" s="28" t="n">
        <f aca="false">Q6+Q7+Q9</f>
        <v>1</v>
      </c>
    </row>
    <row r="17" customFormat="false" ht="15.75" hidden="false" customHeight="false" outlineLevel="0" collapsed="false">
      <c r="A17" s="28" t="n">
        <f aca="false">A16+1</f>
        <v>15</v>
      </c>
      <c r="C17" s="28" t="n">
        <f aca="false">C16+1</f>
        <v>6</v>
      </c>
      <c r="E17" s="15"/>
      <c r="N17" s="44" t="str">
        <f aca="false">IFERROR(INDEX($E$3:$E$100,SMALL(IF($D$3:$D$100=1,ROW($E$3:$E$100)-ROW(B$3)+1),ROWS($N$3:N17))),"")</f>
        <v/>
      </c>
    </row>
    <row r="18" customFormat="false" ht="15.75" hidden="false" customHeight="false" outlineLevel="0" collapsed="false">
      <c r="A18" s="28" t="n">
        <f aca="false">A17+1</f>
        <v>16</v>
      </c>
      <c r="C18" s="28" t="n">
        <f aca="false">C17+1</f>
        <v>7</v>
      </c>
      <c r="E18" s="15"/>
      <c r="N18" s="44" t="str">
        <f aca="false">IFERROR(INDEX($E$3:$E$100,SMALL(IF($D$3:$D$100=1,ROW($E$3:$E$100)-ROW(B$3)+1),ROWS($N$3:N18))),"")</f>
        <v/>
      </c>
    </row>
    <row r="19" customFormat="false" ht="15.75" hidden="false" customHeight="false" outlineLevel="0" collapsed="false">
      <c r="A19" s="28" t="n">
        <f aca="false">A18+1</f>
        <v>17</v>
      </c>
      <c r="C19" s="28" t="n">
        <f aca="false">C18+1</f>
        <v>8</v>
      </c>
      <c r="D19" s="1" t="n">
        <v>1</v>
      </c>
      <c r="E19" s="33" t="s">
        <v>296</v>
      </c>
      <c r="F19" s="1" t="s">
        <v>297</v>
      </c>
      <c r="N19" s="44" t="str">
        <f aca="false">IFERROR(INDEX($E$3:$E$100,SMALL(IF($D$3:$D$100=1,ROW($E$3:$E$100)-ROW(B$3)+1),ROWS($N$3:N19))),"")</f>
        <v>https://arxiv.org/pdf/2201.05626.pdf</v>
      </c>
    </row>
    <row r="20" customFormat="false" ht="15.75" hidden="false" customHeight="false" outlineLevel="0" collapsed="false">
      <c r="A20" s="28" t="n">
        <f aca="false">A19+1</f>
        <v>18</v>
      </c>
      <c r="C20" s="28" t="n">
        <f aca="false">C19+1</f>
        <v>9</v>
      </c>
      <c r="E20" s="15"/>
      <c r="N20" s="44" t="str">
        <f aca="false">IFERROR(INDEX($E$3:$E$100,SMALL(IF($D$3:$D$100=1,ROW($E$3:$E$100)-ROW(B$3)+1),ROWS($N$3:N20))),"")</f>
        <v/>
      </c>
    </row>
    <row r="21" customFormat="false" ht="15.75" hidden="false" customHeight="false" outlineLevel="0" collapsed="false">
      <c r="A21" s="28" t="n">
        <f aca="false">A20+1</f>
        <v>19</v>
      </c>
      <c r="C21" s="28" t="n">
        <f aca="false">C20+1</f>
        <v>10</v>
      </c>
      <c r="E21" s="29" t="s">
        <v>298</v>
      </c>
      <c r="F21" s="1" t="s">
        <v>299</v>
      </c>
      <c r="N21" s="44" t="str">
        <f aca="false">IFERROR(INDEX($E$3:$E$100,SMALL(IF($D$3:$D$100=1,ROW($E$3:$E$100)-ROW(B$3)+1),ROWS($N$3:N21))),"")</f>
        <v/>
      </c>
    </row>
    <row r="22" customFormat="false" ht="15.75" hidden="false" customHeight="false" outlineLevel="0" collapsed="false">
      <c r="A22" s="28" t="n">
        <f aca="false">A21+1</f>
        <v>20</v>
      </c>
      <c r="C22" s="28" t="n">
        <f aca="false">C21+1</f>
        <v>11</v>
      </c>
      <c r="E22" s="15"/>
      <c r="N22" s="44" t="str">
        <f aca="false">IFERROR(INDEX($E$3:$E$100,SMALL(IF($D$3:$D$100=1,ROW($E$3:$E$100)-ROW(B$3)+1),ROWS($N$3:N22))),"")</f>
        <v/>
      </c>
    </row>
    <row r="23" customFormat="false" ht="15.75" hidden="false" customHeight="false" outlineLevel="0" collapsed="false">
      <c r="A23" s="28" t="n">
        <f aca="false">A22+1</f>
        <v>21</v>
      </c>
      <c r="C23" s="28" t="n">
        <f aca="false">C22+1</f>
        <v>12</v>
      </c>
      <c r="D23" s="1" t="n">
        <v>1</v>
      </c>
      <c r="E23" s="33" t="s">
        <v>300</v>
      </c>
      <c r="F23" s="1" t="s">
        <v>301</v>
      </c>
      <c r="N23" s="44" t="str">
        <f aca="false">IFERROR(INDEX($E$3:$E$100,SMALL(IF($D$3:$D$100=1,ROW($E$3:$E$100)-ROW(B$3)+1),ROWS($N$3:N23))),"")</f>
        <v>https://arxiv.org/pdf/2201.06722.pdf</v>
      </c>
    </row>
    <row r="24" customFormat="false" ht="15.75" hidden="false" customHeight="false" outlineLevel="0" collapsed="false">
      <c r="A24" s="28" t="n">
        <f aca="false">A23+1</f>
        <v>22</v>
      </c>
      <c r="C24" s="28" t="n">
        <f aca="false">C23+1</f>
        <v>13</v>
      </c>
      <c r="E24" s="15"/>
      <c r="N24" s="44" t="str">
        <f aca="false">IFERROR(INDEX($E$3:$E$100,SMALL(IF($D$3:$D$100=1,ROW($E$3:$E$100)-ROW(B$3)+1),ROWS($N$3:N24))),"")</f>
        <v/>
      </c>
    </row>
    <row r="25" customFormat="false" ht="15.75" hidden="false" customHeight="false" outlineLevel="0" collapsed="false">
      <c r="A25" s="28" t="n">
        <f aca="false">A24+1</f>
        <v>23</v>
      </c>
      <c r="C25" s="28" t="n">
        <f aca="false">C24+1</f>
        <v>14</v>
      </c>
      <c r="E25" s="15"/>
      <c r="N25" s="44" t="str">
        <f aca="false">IFERROR(INDEX($E$3:$E$100,SMALL(IF($D$3:$D$100=1,ROW($E$3:$E$100)-ROW(B$3)+1),ROWS($N$3:N25))),"")</f>
        <v/>
      </c>
      <c r="P25" s="49" t="n">
        <v>12</v>
      </c>
      <c r="Q25" s="49" t="n">
        <v>2</v>
      </c>
      <c r="R25" s="1" t="n">
        <v>0.5</v>
      </c>
    </row>
    <row r="26" customFormat="false" ht="15.75" hidden="false" customHeight="false" outlineLevel="0" collapsed="false">
      <c r="A26" s="28" t="n">
        <f aca="false">A25+1</f>
        <v>24</v>
      </c>
      <c r="B26" s="1" t="s">
        <v>302</v>
      </c>
      <c r="C26" s="28" t="n">
        <f aca="false">1</f>
        <v>1</v>
      </c>
      <c r="E26" s="15"/>
      <c r="N26" s="44" t="str">
        <f aca="false">IFERROR(INDEX($E$3:$E$100,SMALL(IF($D$3:$D$100=1,ROW($E$3:$E$100)-ROW(B$3)+1),ROWS($N$3:N26))),"")</f>
        <v/>
      </c>
      <c r="P26" s="49" t="n">
        <v>18</v>
      </c>
      <c r="Q26" s="49" t="n">
        <v>4</v>
      </c>
      <c r="R26" s="1" t="n">
        <v>1</v>
      </c>
    </row>
    <row r="27" customFormat="false" ht="15.75" hidden="false" customHeight="false" outlineLevel="0" collapsed="false">
      <c r="A27" s="28" t="n">
        <f aca="false">A26+1</f>
        <v>25</v>
      </c>
      <c r="C27" s="28" t="n">
        <f aca="false">C26+1</f>
        <v>2</v>
      </c>
      <c r="D27" s="1" t="n">
        <v>1</v>
      </c>
      <c r="E27" s="33" t="s">
        <v>303</v>
      </c>
      <c r="F27" s="1" t="s">
        <v>304</v>
      </c>
      <c r="N27" s="44" t="str">
        <f aca="false">IFERROR(INDEX($E$3:$E$100,SMALL(IF($D$3:$D$100=1,ROW($E$3:$E$100)-ROW(B$3)+1),ROWS($N$3:N27))),"")</f>
        <v>https://arxiv.org/pdf/2008.02738.pdf</v>
      </c>
      <c r="P27" s="49" t="n">
        <v>2</v>
      </c>
      <c r="Q27" s="49" t="n">
        <v>2</v>
      </c>
      <c r="R27" s="1" t="n">
        <v>1</v>
      </c>
    </row>
    <row r="28" customFormat="false" ht="15.75" hidden="false" customHeight="false" outlineLevel="0" collapsed="false">
      <c r="A28" s="28" t="n">
        <f aca="false">A27+1</f>
        <v>26</v>
      </c>
      <c r="C28" s="28" t="n">
        <f aca="false">C27+1</f>
        <v>3</v>
      </c>
      <c r="E28" s="15"/>
      <c r="N28" s="44" t="str">
        <f aca="false">IFERROR(INDEX($E$3:$E$100,SMALL(IF($D$3:$D$100=1,ROW($E$3:$E$100)-ROW(B$3)+1),ROWS($N$3:N28))),"")</f>
        <v/>
      </c>
      <c r="P28" s="49" t="n">
        <v>6</v>
      </c>
      <c r="Q28" s="1"/>
      <c r="R28" s="1" t="n">
        <v>0</v>
      </c>
    </row>
    <row r="29" customFormat="false" ht="15.75" hidden="false" customHeight="false" outlineLevel="0" collapsed="false">
      <c r="A29" s="28" t="n">
        <f aca="false">A28+1</f>
        <v>27</v>
      </c>
      <c r="C29" s="28" t="n">
        <f aca="false">C28+1</f>
        <v>4</v>
      </c>
      <c r="E29" s="15"/>
      <c r="N29" s="44" t="str">
        <f aca="false">IFERROR(INDEX($E$3:$E$100,SMALL(IF($D$3:$D$100=1,ROW($E$3:$E$100)-ROW(B$3)+1),ROWS($N$3:N29))),"")</f>
        <v/>
      </c>
      <c r="P29" s="49" t="n">
        <v>2</v>
      </c>
      <c r="Q29" s="49" t="n">
        <v>1</v>
      </c>
      <c r="R29" s="1" t="n">
        <v>0</v>
      </c>
    </row>
    <row r="30" customFormat="false" ht="15.75" hidden="false" customHeight="false" outlineLevel="0" collapsed="false">
      <c r="A30" s="28" t="n">
        <f aca="false">A29+1</f>
        <v>28</v>
      </c>
      <c r="C30" s="28" t="n">
        <f aca="false">C29+1</f>
        <v>5</v>
      </c>
      <c r="E30" s="15"/>
      <c r="N30" s="44" t="str">
        <f aca="false">IFERROR(INDEX($E$3:$E$100,SMALL(IF($D$3:$D$100=1,ROW($E$3:$E$100)-ROW(B$3)+1),ROWS($N$3:N30))),"")</f>
        <v/>
      </c>
      <c r="P30" s="1" t="n">
        <v>0</v>
      </c>
      <c r="Q30" s="1" t="n">
        <v>0</v>
      </c>
      <c r="R30" s="1" t="n">
        <v>1</v>
      </c>
    </row>
    <row r="31" customFormat="false" ht="15.75" hidden="false" customHeight="false" outlineLevel="0" collapsed="false">
      <c r="A31" s="28" t="n">
        <f aca="false">A30+1</f>
        <v>29</v>
      </c>
      <c r="C31" s="28" t="n">
        <f aca="false">C30+1</f>
        <v>6</v>
      </c>
      <c r="E31" s="15"/>
      <c r="N31" s="44" t="str">
        <f aca="false">IFERROR(INDEX($E$3:$E$100,SMALL(IF($D$3:$D$100=1,ROW($E$3:$E$100)-ROW(B$3)+1),ROWS($N$3:N31))),"")</f>
        <v/>
      </c>
      <c r="P31" s="49" t="n">
        <v>11</v>
      </c>
      <c r="Q31" s="50" t="n">
        <v>0</v>
      </c>
      <c r="R31" s="1" t="n">
        <v>0</v>
      </c>
    </row>
    <row r="32" customFormat="false" ht="15.75" hidden="false" customHeight="false" outlineLevel="0" collapsed="false">
      <c r="A32" s="28" t="n">
        <f aca="false">A31+1</f>
        <v>30</v>
      </c>
      <c r="C32" s="28" t="n">
        <f aca="false">C31+1</f>
        <v>7</v>
      </c>
      <c r="E32" s="43" t="s">
        <v>305</v>
      </c>
      <c r="F32" s="1" t="s">
        <v>218</v>
      </c>
      <c r="N32" s="44" t="str">
        <f aca="false">IFERROR(INDEX($E$3:$E$100,SMALL(IF($D$3:$D$100=1,ROW($E$3:$E$100)-ROW(B$3)+1),ROWS($N$3:N32))),"")</f>
        <v/>
      </c>
      <c r="P32" s="49" t="n">
        <v>15</v>
      </c>
      <c r="Q32" s="49" t="n">
        <v>3</v>
      </c>
      <c r="R32" s="1" t="n">
        <v>1</v>
      </c>
    </row>
    <row r="33" customFormat="false" ht="15.75" hidden="false" customHeight="false" outlineLevel="0" collapsed="false">
      <c r="A33" s="28" t="n">
        <f aca="false">A32+1</f>
        <v>31</v>
      </c>
      <c r="C33" s="28" t="n">
        <f aca="false">C32+1</f>
        <v>8</v>
      </c>
      <c r="D33" s="1" t="n">
        <v>1</v>
      </c>
      <c r="E33" s="33" t="s">
        <v>306</v>
      </c>
      <c r="F33" s="1" t="s">
        <v>307</v>
      </c>
      <c r="N33" s="44" t="str">
        <f aca="false">IFERROR(INDEX($E$3:$E$100,SMALL(IF($D$3:$D$100=1,ROW($E$3:$E$100)-ROW(B$3)+1),ROWS($N$3:N33))),"")</f>
        <v>https://arxiv.org/pdf/2201.07258.pdf</v>
      </c>
      <c r="P33" s="49" t="n">
        <v>1</v>
      </c>
      <c r="Q33" s="1" t="n">
        <v>0</v>
      </c>
      <c r="R33" s="1" t="n">
        <v>1</v>
      </c>
    </row>
    <row r="34" customFormat="false" ht="15.75" hidden="false" customHeight="false" outlineLevel="0" collapsed="false">
      <c r="A34" s="28" t="n">
        <f aca="false">A33+1</f>
        <v>32</v>
      </c>
      <c r="C34" s="28" t="n">
        <f aca="false">C33+1</f>
        <v>9</v>
      </c>
      <c r="E34" s="15"/>
      <c r="N34" s="44" t="str">
        <f aca="false">IFERROR(INDEX($E$3:$E$100,SMALL(IF($D$3:$D$100=1,ROW($E$3:$E$100)-ROW(B$3)+1),ROWS($N$3:N34))),"")</f>
        <v/>
      </c>
    </row>
    <row r="35" customFormat="false" ht="15.75" hidden="false" customHeight="false" outlineLevel="0" collapsed="false">
      <c r="A35" s="28" t="n">
        <f aca="false">A34+1</f>
        <v>33</v>
      </c>
      <c r="B35" s="1" t="s">
        <v>308</v>
      </c>
      <c r="C35" s="28" t="n">
        <f aca="false">1</f>
        <v>1</v>
      </c>
      <c r="E35" s="15"/>
      <c r="N35" s="44" t="str">
        <f aca="false">IFERROR(INDEX($E$3:$E$100,SMALL(IF($D$3:$D$100=1,ROW($E$3:$E$100)-ROW(B$3)+1),ROWS($N$3:N35))),"")</f>
        <v/>
      </c>
    </row>
    <row r="36" customFormat="false" ht="15.75" hidden="false" customHeight="false" outlineLevel="0" collapsed="false">
      <c r="A36" s="28" t="n">
        <f aca="false">A35+1</f>
        <v>34</v>
      </c>
      <c r="C36" s="28" t="n">
        <f aca="false">C35+1</f>
        <v>2</v>
      </c>
      <c r="E36" s="15"/>
      <c r="N36" s="44" t="str">
        <f aca="false">IFERROR(INDEX($E$3:$E$100,SMALL(IF($D$3:$D$100=1,ROW($E$3:$E$100)-ROW(B$3)+1),ROWS($N$3:N36))),"")</f>
        <v/>
      </c>
    </row>
    <row r="37" customFormat="false" ht="15.75" hidden="false" customHeight="false" outlineLevel="0" collapsed="false">
      <c r="A37" s="28" t="n">
        <f aca="false">A36+1</f>
        <v>35</v>
      </c>
      <c r="C37" s="28" t="n">
        <f aca="false">C36+1</f>
        <v>3</v>
      </c>
      <c r="D37" s="1" t="n">
        <v>1</v>
      </c>
      <c r="E37" s="33" t="s">
        <v>309</v>
      </c>
      <c r="F37" s="1" t="s">
        <v>310</v>
      </c>
      <c r="N37" s="44" t="str">
        <f aca="false">IFERROR(INDEX($E$3:$E$100,SMALL(IF($D$3:$D$100=1,ROW($E$3:$E$100)-ROW(B$3)+1),ROWS($N$3:N37))),"")</f>
        <v>https://arxiv.org/pdf/2107.12787.pdf</v>
      </c>
    </row>
    <row r="38" customFormat="false" ht="15.75" hidden="false" customHeight="false" outlineLevel="0" collapsed="false">
      <c r="A38" s="28" t="n">
        <f aca="false">A37+1</f>
        <v>36</v>
      </c>
      <c r="C38" s="28" t="n">
        <f aca="false">C37+1</f>
        <v>4</v>
      </c>
      <c r="E38" s="15"/>
      <c r="N38" s="44" t="str">
        <f aca="false">IFERROR(INDEX($E$3:$E$100,SMALL(IF($D$3:$D$100=1,ROW($E$3:$E$100)-ROW(B$3)+1),ROWS($N$3:N38))),"")</f>
        <v/>
      </c>
    </row>
    <row r="39" customFormat="false" ht="15.75" hidden="false" customHeight="false" outlineLevel="0" collapsed="false">
      <c r="A39" s="28" t="n">
        <f aca="false">A38+1</f>
        <v>37</v>
      </c>
      <c r="C39" s="28" t="n">
        <f aca="false">C38+1</f>
        <v>5</v>
      </c>
      <c r="E39" s="15"/>
      <c r="N39" s="44" t="str">
        <f aca="false">IFERROR(INDEX($E$3:$E$100,SMALL(IF($D$3:$D$100=1,ROW($E$3:$E$100)-ROW(B$3)+1),ROWS($N$3:N39))),"")</f>
        <v/>
      </c>
    </row>
    <row r="40" customFormat="false" ht="15.75" hidden="false" customHeight="false" outlineLevel="0" collapsed="false">
      <c r="A40" s="28" t="n">
        <f aca="false">A39+1</f>
        <v>38</v>
      </c>
      <c r="C40" s="28" t="n">
        <f aca="false">C39+1</f>
        <v>6</v>
      </c>
      <c r="E40" s="15"/>
      <c r="N40" s="44" t="str">
        <f aca="false">IFERROR(INDEX($E$3:$E$100,SMALL(IF($D$3:$D$100=1,ROW($E$3:$E$100)-ROW(B$3)+1),ROWS($N$3:N40))),"")</f>
        <v/>
      </c>
    </row>
    <row r="41" customFormat="false" ht="15.75" hidden="false" customHeight="false" outlineLevel="0" collapsed="false">
      <c r="A41" s="28" t="n">
        <f aca="false">A40+1</f>
        <v>39</v>
      </c>
      <c r="C41" s="28" t="n">
        <f aca="false">C40+1</f>
        <v>7</v>
      </c>
      <c r="E41" s="15"/>
      <c r="N41" s="44" t="str">
        <f aca="false">IFERROR(INDEX($E$3:$E$100,SMALL(IF($D$3:$D$100=1,ROW($E$3:$E$100)-ROW(B$3)+1),ROWS($N$3:N41))),"")</f>
        <v/>
      </c>
    </row>
    <row r="42" customFormat="false" ht="15.75" hidden="false" customHeight="false" outlineLevel="0" collapsed="false">
      <c r="A42" s="28" t="n">
        <f aca="false">A41+1</f>
        <v>40</v>
      </c>
      <c r="C42" s="28" t="n">
        <f aca="false">C41+1</f>
        <v>8</v>
      </c>
      <c r="E42" s="15"/>
      <c r="N42" s="44" t="str">
        <f aca="false">IFERROR(INDEX($E$3:$E$100,SMALL(IF($D$3:$D$100=1,ROW($E$3:$E$100)-ROW(B$3)+1),ROWS($N$3:N42))),"")</f>
        <v/>
      </c>
    </row>
    <row r="1048576" customFormat="false" ht="15.75" hidden="false" customHeight="true" outlineLevel="0" collapsed="false"/>
  </sheetData>
  <hyperlinks>
    <hyperlink ref="E3" r:id="rId1" display="https://arxiv.org/pdf/2104.03961.pdf"/>
    <hyperlink ref="R3" r:id="rId2" display="All 4 versions"/>
    <hyperlink ref="E4" r:id="rId3" display="https://arxiv.org/pdf/2107.02292.pdf"/>
    <hyperlink ref="R4" r:id="rId4" display="All 7 versions"/>
    <hyperlink ref="E5" r:id="rId5" display="https://arxiv.org/pdf/2108.11740.pdf"/>
    <hyperlink ref="R5" r:id="rId6" display="All 3 versions"/>
    <hyperlink ref="R6" r:id="rId7" display="All 5 versions"/>
    <hyperlink ref="R7" r:id="rId8" display="All 4 versions"/>
    <hyperlink ref="E8" r:id="rId9" display="https://arxiv.org/pdf/2201.05220.pdf"/>
    <hyperlink ref="R8" r:id="rId10" display="All 4 versions"/>
    <hyperlink ref="R9" r:id="rId11" display="All 4 versions"/>
    <hyperlink ref="R10" r:id="rId12" display="All 4 versions"/>
    <hyperlink ref="E12" r:id="rId13" display="https://arxiv.org/pdf/2005.02469.pdf"/>
    <hyperlink ref="E13" r:id="rId14" display="https://arxiv.org/pdf/2106.06265.pdf"/>
    <hyperlink ref="E19" r:id="rId15" display="https://arxiv.org/pdf/2201.05626.pdf"/>
    <hyperlink ref="E21" r:id="rId16" display="https://arxiv.org/pdf/2201.06196.pdf"/>
    <hyperlink ref="E23" r:id="rId17" display="https://arxiv.org/pdf/2201.06722.pdf"/>
    <hyperlink ref="E27" r:id="rId18" display="https://arxiv.org/pdf/2008.02738.pdf"/>
    <hyperlink ref="E32" r:id="rId19" display="https://arxiv.org/pdf/2201.07241.pdf"/>
    <hyperlink ref="E33" r:id="rId20" display="https://arxiv.org/pdf/2201.07258.pdf"/>
    <hyperlink ref="E37" r:id="rId21" display="https://arxiv.org/pdf/2107.12787.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7" activeCellId="0" sqref="G47"/>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33.49"/>
    <col collapsed="false" customWidth="true" hidden="false" outlineLevel="0" max="11" min="6" style="0" width="12.63"/>
    <col collapsed="false" customWidth="true" hidden="false" outlineLevel="0" max="12" min="12" style="0" width="4.5"/>
    <col collapsed="false" customWidth="true" hidden="false" outlineLevel="0" max="13" min="13" style="0" width="3.13"/>
    <col collapsed="false" customWidth="true" hidden="false" outlineLevel="0" max="14" min="14" style="0" width="28.99"/>
    <col collapsed="false" customWidth="true" hidden="false" outlineLevel="0" max="15" min="15" style="0" width="48.38"/>
    <col collapsed="false" customWidth="true" hidden="false" outlineLevel="0" max="16" min="16" style="0" width="9.63"/>
    <col collapsed="false" customWidth="true" hidden="false" outlineLevel="0" max="1025" min="17" style="0" width="12.63"/>
  </cols>
  <sheetData>
    <row r="1" customFormat="false" ht="15.75" hidden="false" customHeight="false" outlineLevel="0" collapsed="false">
      <c r="B1" s="22" t="s">
        <v>105</v>
      </c>
      <c r="C1" s="22"/>
      <c r="D1" s="22" t="n">
        <f aca="false">SUM(D3:D80)</f>
        <v>5</v>
      </c>
      <c r="E1" s="23" t="s">
        <v>311</v>
      </c>
      <c r="F1" s="1"/>
      <c r="G1" s="1" t="s">
        <v>312</v>
      </c>
      <c r="I1" s="1" t="s">
        <v>313</v>
      </c>
      <c r="N1" s="44"/>
      <c r="O1" s="45" t="s">
        <v>314</v>
      </c>
      <c r="P1" s="46" t="n">
        <f aca="false">SUM(P3:P100)</f>
        <v>204</v>
      </c>
      <c r="Q1" s="46" t="n">
        <f aca="false">SUM(Q3:Q100)</f>
        <v>114</v>
      </c>
    </row>
    <row r="2" customFormat="false" ht="15.75" hidden="false" customHeight="false" outlineLevel="0" collapsed="false">
      <c r="A2" s="1" t="s">
        <v>0</v>
      </c>
      <c r="B2" s="1" t="s">
        <v>1</v>
      </c>
      <c r="C2" s="1" t="s">
        <v>2</v>
      </c>
      <c r="D2" s="1" t="s">
        <v>108</v>
      </c>
      <c r="E2" s="1" t="s">
        <v>3</v>
      </c>
      <c r="F2" s="1" t="s">
        <v>4</v>
      </c>
      <c r="I2" s="1" t="s">
        <v>271</v>
      </c>
      <c r="N2" s="47" t="s">
        <v>265</v>
      </c>
      <c r="O2" s="46" t="s">
        <v>266</v>
      </c>
      <c r="P2" s="46" t="s">
        <v>267</v>
      </c>
      <c r="Q2" s="46" t="s">
        <v>268</v>
      </c>
      <c r="R2" s="46" t="s">
        <v>269</v>
      </c>
      <c r="S2" s="1" t="s">
        <v>315</v>
      </c>
      <c r="T2" s="1" t="s">
        <v>271</v>
      </c>
    </row>
    <row r="3" customFormat="false" ht="15.75" hidden="false" customHeight="false" outlineLevel="0" collapsed="false">
      <c r="A3" s="1" t="n">
        <v>1</v>
      </c>
      <c r="B3" s="1" t="s">
        <v>316</v>
      </c>
      <c r="C3" s="1" t="n">
        <v>1</v>
      </c>
      <c r="D3" s="1"/>
      <c r="E3" s="52" t="s">
        <v>317</v>
      </c>
      <c r="F3" s="53"/>
      <c r="I3" s="1" t="s">
        <v>318</v>
      </c>
      <c r="N3" s="44" t="str">
        <f aca="false">IFERROR(INDEX($E$3:$E$100,SMALL(IF($D$3:$D$100=1,ROW($E$3:$E$100)-ROW(B$3)+1),ROWS($N$3:N3))),"")</f>
        <v>https://arxiv.org/pdf/2109.09255.pdf</v>
      </c>
      <c r="O3" s="48" t="e">
        <f aca="false">IF(N3&lt;&gt;"",HYPERLINK(concat("https://scholar.google.com/scholar?hl=en&amp;q=arXiv:",MID(N3,23,10))),"")</f>
        <v>#NAME?</v>
      </c>
      <c r="P3" s="49" t="n">
        <v>20</v>
      </c>
      <c r="Q3" s="49" t="n">
        <v>15</v>
      </c>
      <c r="R3" s="49" t="s">
        <v>319</v>
      </c>
      <c r="S3" s="1" t="n">
        <v>1</v>
      </c>
    </row>
    <row r="4" customFormat="false" ht="15.75" hidden="false" customHeight="false" outlineLevel="0" collapsed="false">
      <c r="A4" s="1" t="n">
        <v>2</v>
      </c>
      <c r="C4" s="1" t="n">
        <v>2</v>
      </c>
      <c r="E4" s="43" t="s">
        <v>320</v>
      </c>
      <c r="F4" s="54" t="s">
        <v>321</v>
      </c>
      <c r="I4" s="1" t="s">
        <v>322</v>
      </c>
      <c r="N4" s="44" t="str">
        <f aca="false">IFERROR(INDEX($E$3:$E$100,SMALL(IF($D$3:$D$100=1,ROW($E$3:$E$100)-ROW(B$3)+1),ROWS($N$3:N4))),"")</f>
        <v/>
      </c>
      <c r="O4" s="48" t="str">
        <f aca="false">IF(N4&lt;&gt;"",HYPERLINK(concat("https://scholar.google.com/scholar?hl=en&amp;q=arXiv:",MID(N4,23,10))),"")</f>
        <v/>
      </c>
      <c r="P4" s="49" t="n">
        <v>10</v>
      </c>
      <c r="Q4" s="49" t="n">
        <v>3</v>
      </c>
      <c r="R4" s="49" t="s">
        <v>319</v>
      </c>
      <c r="S4" s="1" t="n">
        <v>1</v>
      </c>
    </row>
    <row r="5" customFormat="false" ht="15.75" hidden="false" customHeight="false" outlineLevel="0" collapsed="false">
      <c r="A5" s="1" t="n">
        <v>3</v>
      </c>
      <c r="C5" s="1" t="n">
        <v>3</v>
      </c>
      <c r="D5" s="1"/>
      <c r="E5" s="55" t="s">
        <v>323</v>
      </c>
      <c r="F5" s="54"/>
      <c r="I5" s="1" t="s">
        <v>324</v>
      </c>
      <c r="N5" s="44" t="str">
        <f aca="false">IFERROR(INDEX($E$3:$E$100,SMALL(IF($D$3:$D$100=1,ROW($E$3:$E$100)-ROW(B$3)+1),ROWS($N$3:N5))),"")</f>
        <v/>
      </c>
      <c r="O5" s="48" t="str">
        <f aca="false">IF(N5&lt;&gt;"",HYPERLINK(concat("https://scholar.google.com/scholar?hl=en&amp;q=arXiv:",MID(N5,23,10))),"")</f>
        <v/>
      </c>
      <c r="P5" s="49" t="n">
        <v>11</v>
      </c>
      <c r="Q5" s="49" t="n">
        <v>5</v>
      </c>
      <c r="R5" s="49" t="s">
        <v>319</v>
      </c>
      <c r="S5" s="1" t="n">
        <v>1</v>
      </c>
    </row>
    <row r="6" customFormat="false" ht="15.75" hidden="false" customHeight="false" outlineLevel="0" collapsed="false">
      <c r="A6" s="1" t="n">
        <v>4</v>
      </c>
      <c r="C6" s="1" t="n">
        <v>4</v>
      </c>
      <c r="D6" s="1" t="n">
        <v>1</v>
      </c>
      <c r="E6" s="56" t="s">
        <v>325</v>
      </c>
      <c r="F6" s="54" t="s">
        <v>326</v>
      </c>
      <c r="I6" s="57" t="s">
        <v>327</v>
      </c>
      <c r="N6" s="44" t="str">
        <f aca="false">IFERROR(INDEX($E$3:$E$100,SMALL(IF($D$3:$D$100=1,ROW($E$3:$E$100)-ROW(B$3)+1),ROWS($N$3:N6))),"")</f>
        <v>https://arxiv.org/pdf/2201.08407.pdf</v>
      </c>
      <c r="O6" s="48" t="e">
        <f aca="false">IF(N6&lt;&gt;"",HYPERLINK(concat("https://scholar.google.com/scholar?hl=en&amp;q=arXiv:",MID(N6,23,10))),"")</f>
        <v>#NAME?</v>
      </c>
      <c r="P6" s="49" t="n">
        <v>27</v>
      </c>
      <c r="Q6" s="49" t="n">
        <v>15</v>
      </c>
      <c r="R6" s="49" t="s">
        <v>280</v>
      </c>
      <c r="S6" s="1" t="n">
        <v>0</v>
      </c>
    </row>
    <row r="7" customFormat="false" ht="15.75" hidden="false" customHeight="false" outlineLevel="0" collapsed="false">
      <c r="A7" s="1" t="n">
        <v>5</v>
      </c>
      <c r="C7" s="1" t="n">
        <v>5</v>
      </c>
      <c r="E7" s="58" t="s">
        <v>328</v>
      </c>
      <c r="F7" s="54" t="s">
        <v>329</v>
      </c>
      <c r="I7" s="1" t="s">
        <v>330</v>
      </c>
      <c r="N7" s="44" t="str">
        <f aca="false">IFERROR(INDEX($E$3:$E$100,SMALL(IF($D$3:$D$100=1,ROW($E$3:$E$100)-ROW(B$3)+1),ROWS($N$3:N7))),"")</f>
        <v/>
      </c>
      <c r="O7" s="48" t="str">
        <f aca="false">IF(N7&lt;&gt;"",HYPERLINK(concat("https://scholar.google.com/scholar?hl=en&amp;q=arXiv:",MID(N7,23,10))),"")</f>
        <v/>
      </c>
      <c r="P7" s="50" t="n">
        <v>0</v>
      </c>
      <c r="Q7" s="50" t="n">
        <v>0</v>
      </c>
      <c r="R7" s="49" t="s">
        <v>331</v>
      </c>
      <c r="S7" s="1" t="n">
        <v>1</v>
      </c>
    </row>
    <row r="8" customFormat="false" ht="15.75" hidden="false" customHeight="false" outlineLevel="0" collapsed="false">
      <c r="A8" s="1" t="n">
        <v>6</v>
      </c>
      <c r="C8" s="1" t="n">
        <v>6</v>
      </c>
      <c r="E8" s="55" t="s">
        <v>332</v>
      </c>
      <c r="N8" s="44" t="str">
        <f aca="false">IFERROR(INDEX($E$3:$E$100,SMALL(IF($D$3:$D$100=1,ROW($E$3:$E$100)-ROW(B$3)+1),ROWS($N$3:N8))),"")</f>
        <v/>
      </c>
      <c r="O8" s="48" t="str">
        <f aca="false">IF(N8&lt;&gt;"",HYPERLINK(concat("https://scholar.google.com/scholar?hl=en&amp;q=arXiv:",MID(N8,23,10))),"")</f>
        <v/>
      </c>
    </row>
    <row r="9" customFormat="false" ht="15.75" hidden="false" customHeight="false" outlineLevel="0" collapsed="false">
      <c r="A9" s="1" t="n">
        <v>7</v>
      </c>
      <c r="C9" s="1" t="n">
        <v>7</v>
      </c>
      <c r="E9" s="29" t="s">
        <v>333</v>
      </c>
      <c r="F9" s="54" t="s">
        <v>334</v>
      </c>
      <c r="I9" s="57" t="s">
        <v>330</v>
      </c>
      <c r="N9" s="44" t="str">
        <f aca="false">IFERROR(INDEX($E$3:$E$100,SMALL(IF($D$3:$D$100=1,ROW($E$3:$E$100)-ROW(B$3)+1),ROWS($N$3:N9))),"")</f>
        <v/>
      </c>
      <c r="O9" s="48" t="str">
        <f aca="false">IF(N9&lt;&gt;"",HYPERLINK(concat("https://scholar.google.com/scholar?hl=en&amp;q=arXiv:",MID(N9,23,10))),"")</f>
        <v/>
      </c>
      <c r="P9" s="50"/>
      <c r="Q9" s="50"/>
      <c r="R9" s="50"/>
    </row>
    <row r="10" customFormat="false" ht="15.75" hidden="false" customHeight="false" outlineLevel="0" collapsed="false">
      <c r="A10" s="1" t="n">
        <v>8</v>
      </c>
      <c r="B10" s="1" t="s">
        <v>335</v>
      </c>
      <c r="C10" s="1" t="n">
        <v>1</v>
      </c>
      <c r="D10" s="1" t="n">
        <v>1</v>
      </c>
      <c r="E10" s="59" t="s">
        <v>336</v>
      </c>
      <c r="F10" s="54" t="s">
        <v>337</v>
      </c>
      <c r="N10" s="44" t="str">
        <f aca="false">IFERROR(INDEX($E$3:$E$100,SMALL(IF($D$3:$D$100=1,ROW($E$3:$E$100)-ROW(B$3)+1),ROWS($N$3:N10))),"")</f>
        <v>https://arxiv.org/pdf/2008.06436.pdf</v>
      </c>
      <c r="P10" s="1" t="s">
        <v>292</v>
      </c>
      <c r="Q10" s="1" t="s">
        <v>268</v>
      </c>
    </row>
    <row r="11" customFormat="false" ht="15.75" hidden="false" customHeight="false" outlineLevel="0" collapsed="false">
      <c r="A11" s="1" t="n">
        <v>9</v>
      </c>
      <c r="C11" s="1" t="n">
        <v>2</v>
      </c>
      <c r="E11" s="31" t="s">
        <v>338</v>
      </c>
      <c r="N11" s="44" t="str">
        <f aca="false">IFERROR(INDEX($E$3:$E$100,SMALL(IF($D$3:$D$100=1,ROW($E$3:$E$100)-ROW(B$3)+1),ROWS($N$3:N11))),"")</f>
        <v/>
      </c>
      <c r="O11" s="1" t="s">
        <v>293</v>
      </c>
      <c r="P11" s="28" t="n">
        <f aca="false">P3+P4+P5+P7</f>
        <v>41</v>
      </c>
      <c r="Q11" s="28" t="n">
        <f aca="false">Q3+Q4+Q5+Q7</f>
        <v>23</v>
      </c>
    </row>
    <row r="12" customFormat="false" ht="15.75" hidden="false" customHeight="false" outlineLevel="0" collapsed="false">
      <c r="A12" s="1" t="n">
        <v>10</v>
      </c>
      <c r="C12" s="1" t="n">
        <v>3</v>
      </c>
      <c r="E12" s="60" t="s">
        <v>339</v>
      </c>
      <c r="F12" s="1" t="s">
        <v>340</v>
      </c>
      <c r="I12" s="24" t="s">
        <v>341</v>
      </c>
      <c r="N12" s="44" t="str">
        <f aca="false">IFERROR(INDEX($E$3:$E$100,SMALL(IF($D$3:$D$100=1,ROW($E$3:$E$100)-ROW(B$3)+1),ROWS($N$3:N12))),"")</f>
        <v/>
      </c>
      <c r="O12" s="1" t="s">
        <v>294</v>
      </c>
      <c r="P12" s="28" t="n">
        <f aca="false">0</f>
        <v>0</v>
      </c>
      <c r="Q12" s="28" t="n">
        <f aca="false">0</f>
        <v>0</v>
      </c>
    </row>
    <row r="13" customFormat="false" ht="15.75" hidden="false" customHeight="false" outlineLevel="0" collapsed="false">
      <c r="A13" s="1" t="n">
        <v>11</v>
      </c>
      <c r="C13" s="1" t="n">
        <v>4</v>
      </c>
      <c r="E13" s="31" t="s">
        <v>342</v>
      </c>
      <c r="N13" s="44" t="str">
        <f aca="false">IFERROR(INDEX($E$3:$E$100,SMALL(IF($D$3:$D$100=1,ROW($E$3:$E$100)-ROW(B$3)+1),ROWS($N$3:N13))),"")</f>
        <v/>
      </c>
      <c r="O13" s="1" t="s">
        <v>295</v>
      </c>
      <c r="P13" s="51" t="n">
        <f aca="false">P6</f>
        <v>27</v>
      </c>
      <c r="Q13" s="51" t="n">
        <f aca="false">Q6</f>
        <v>15</v>
      </c>
    </row>
    <row r="14" customFormat="false" ht="15.75" hidden="false" customHeight="false" outlineLevel="0" collapsed="false">
      <c r="A14" s="1" t="n">
        <v>12</v>
      </c>
      <c r="C14" s="1" t="n">
        <v>5</v>
      </c>
      <c r="E14" s="31" t="s">
        <v>343</v>
      </c>
      <c r="N14" s="44" t="str">
        <f aca="false">IFERROR(INDEX($E$3:$E$100,SMALL(IF($D$3:$D$100=1,ROW($E$3:$E$100)-ROW(B$3)+1),ROWS($N$3:N14))),"")</f>
        <v/>
      </c>
      <c r="O14" s="48" t="str">
        <f aca="false">IF(N14&lt;&gt;"",HYPERLINK(concat("https://scholar.google.com/scholar?hl=en&amp;q=arXiv:",MID(N14,23,10))),"")</f>
        <v/>
      </c>
    </row>
    <row r="15" customFormat="false" ht="15.75" hidden="false" customHeight="false" outlineLevel="0" collapsed="false">
      <c r="A15" s="1" t="n">
        <v>13</v>
      </c>
      <c r="C15" s="1" t="n">
        <v>6</v>
      </c>
      <c r="E15" s="55" t="s">
        <v>344</v>
      </c>
      <c r="N15" s="44" t="str">
        <f aca="false">IFERROR(INDEX($E$3:$E$100,SMALL(IF($D$3:$D$100=1,ROW($E$3:$E$100)-ROW(B$3)+1),ROWS($N$3:N15))),"")</f>
        <v/>
      </c>
      <c r="O15" s="48" t="str">
        <f aca="false">IF(N15&lt;&gt;"",HYPERLINK(concat("https://scholar.google.com/scholar?hl=en&amp;q=arXiv:",MID(N15,23,10))),"")</f>
        <v/>
      </c>
    </row>
    <row r="16" customFormat="false" ht="15.75" hidden="false" customHeight="false" outlineLevel="0" collapsed="false">
      <c r="A16" s="1" t="n">
        <v>14</v>
      </c>
      <c r="C16" s="1" t="n">
        <v>7</v>
      </c>
      <c r="D16" s="1" t="n">
        <v>1</v>
      </c>
      <c r="E16" s="61" t="s">
        <v>345</v>
      </c>
      <c r="F16" s="54" t="s">
        <v>346</v>
      </c>
      <c r="N16" s="44" t="str">
        <f aca="false">IFERROR(INDEX($E$3:$E$100,SMALL(IF($D$3:$D$100=1,ROW($E$3:$E$100)-ROW(B$3)+1),ROWS($N$3:N16))),"")</f>
        <v>https://arxiv.org/pdf/2201.09549.pdf#page=3&amp;search=ligo%20virgo</v>
      </c>
      <c r="O16" s="48" t="e">
        <f aca="false">IF(N16&lt;&gt;"",HYPERLINK(concat("https://scholar.google.com/scholar?hl=en&amp;q=arXiv:",MID(N16,23,10))),"")</f>
        <v>#NAME?</v>
      </c>
    </row>
    <row r="17" customFormat="false" ht="15.75" hidden="false" customHeight="false" outlineLevel="0" collapsed="false">
      <c r="A17" s="1" t="n">
        <v>15</v>
      </c>
      <c r="B17" s="1" t="s">
        <v>347</v>
      </c>
      <c r="C17" s="1" t="n">
        <v>1</v>
      </c>
      <c r="D17" s="1" t="n">
        <v>1</v>
      </c>
      <c r="E17" s="33" t="s">
        <v>348</v>
      </c>
      <c r="F17" s="1" t="s">
        <v>349</v>
      </c>
      <c r="I17" s="1" t="s">
        <v>350</v>
      </c>
      <c r="N17" s="44" t="str">
        <f aca="false">IFERROR(INDEX($E$3:$E$100,SMALL(IF($D$3:$D$100=1,ROW($E$3:$E$100)-ROW(B$3)+1),ROWS($N$3:N17))),"")</f>
        <v>https://arxiv.org/pdf/2104.03318.pdf#page=1&amp;search=ligo%20virgo</v>
      </c>
    </row>
    <row r="18" customFormat="false" ht="15.75" hidden="false" customHeight="false" outlineLevel="0" collapsed="false">
      <c r="A18" s="1" t="n">
        <v>16</v>
      </c>
      <c r="C18" s="1" t="n">
        <v>2</v>
      </c>
      <c r="E18" s="58" t="s">
        <v>351</v>
      </c>
      <c r="F18" s="62" t="s">
        <v>352</v>
      </c>
      <c r="N18" s="44" t="str">
        <f aca="false">IFERROR(INDEX($E$3:$E$100,SMALL(IF($D$3:$D$100=1,ROW($E$3:$E$100)-ROW(B$3)+1),ROWS($N$3:N18))),"")</f>
        <v/>
      </c>
      <c r="P18" s="49" t="n">
        <v>20</v>
      </c>
      <c r="Q18" s="49" t="n">
        <v>15</v>
      </c>
      <c r="R18" s="1" t="n">
        <v>1</v>
      </c>
    </row>
    <row r="19" customFormat="false" ht="15.75" hidden="false" customHeight="false" outlineLevel="0" collapsed="false">
      <c r="A19" s="1" t="n">
        <v>17</v>
      </c>
      <c r="C19" s="1" t="n">
        <v>3</v>
      </c>
      <c r="E19" s="31" t="s">
        <v>353</v>
      </c>
      <c r="I19" s="1" t="s">
        <v>354</v>
      </c>
      <c r="N19" s="44" t="str">
        <f aca="false">IFERROR(INDEX($E$3:$E$100,SMALL(IF($D$3:$D$100=1,ROW($E$3:$E$100)-ROW(B$3)+1),ROWS($N$3:N19))),"")</f>
        <v/>
      </c>
      <c r="P19" s="49" t="n">
        <v>10</v>
      </c>
      <c r="Q19" s="49" t="n">
        <v>3</v>
      </c>
      <c r="R19" s="1" t="n">
        <v>1</v>
      </c>
    </row>
    <row r="20" customFormat="false" ht="15.75" hidden="false" customHeight="false" outlineLevel="0" collapsed="false">
      <c r="A20" s="1" t="n">
        <v>18</v>
      </c>
      <c r="C20" s="1" t="n">
        <v>4</v>
      </c>
      <c r="E20" s="55" t="s">
        <v>355</v>
      </c>
      <c r="N20" s="44" t="str">
        <f aca="false">IFERROR(INDEX($E$3:$E$100,SMALL(IF($D$3:$D$100=1,ROW($E$3:$E$100)-ROW(B$3)+1),ROWS($N$3:N20))),"")</f>
        <v/>
      </c>
      <c r="P20" s="49" t="n">
        <v>11</v>
      </c>
      <c r="Q20" s="49" t="n">
        <v>5</v>
      </c>
      <c r="R20" s="1" t="n">
        <v>1</v>
      </c>
    </row>
    <row r="21" customFormat="false" ht="15.75" hidden="false" customHeight="false" outlineLevel="0" collapsed="false">
      <c r="A21" s="1" t="n">
        <v>19</v>
      </c>
      <c r="C21" s="1" t="n">
        <v>5</v>
      </c>
      <c r="E21" s="55" t="s">
        <v>356</v>
      </c>
      <c r="N21" s="44" t="str">
        <f aca="false">IFERROR(INDEX($E$3:$E$100,SMALL(IF($D$3:$D$100=1,ROW($E$3:$E$100)-ROW(B$3)+1),ROWS($N$3:N21))),"")</f>
        <v/>
      </c>
      <c r="P21" s="49" t="n">
        <v>27</v>
      </c>
      <c r="Q21" s="49" t="n">
        <v>15</v>
      </c>
      <c r="R21" s="1" t="n">
        <v>0</v>
      </c>
    </row>
    <row r="22" customFormat="false" ht="15.75" hidden="false" customHeight="false" outlineLevel="0" collapsed="false">
      <c r="A22" s="1" t="n">
        <v>20</v>
      </c>
      <c r="C22" s="1" t="n">
        <v>6</v>
      </c>
      <c r="E22" s="55" t="s">
        <v>357</v>
      </c>
      <c r="I22" s="57" t="s">
        <v>358</v>
      </c>
      <c r="N22" s="44" t="str">
        <f aca="false">IFERROR(INDEX($E$3:$E$100,SMALL(IF($D$3:$D$100=1,ROW($E$3:$E$100)-ROW(B$3)+1),ROWS($N$3:N22))),"")</f>
        <v/>
      </c>
      <c r="P22" s="50" t="n">
        <v>0</v>
      </c>
      <c r="Q22" s="50" t="n">
        <v>0</v>
      </c>
      <c r="R22" s="1" t="n">
        <v>1</v>
      </c>
    </row>
    <row r="23" customFormat="false" ht="15.75" hidden="false" customHeight="false" outlineLevel="0" collapsed="false">
      <c r="A23" s="1" t="n">
        <v>21</v>
      </c>
      <c r="C23" s="1" t="n">
        <v>7</v>
      </c>
      <c r="E23" s="55" t="s">
        <v>359</v>
      </c>
      <c r="N23" s="44" t="str">
        <f aca="false">IFERROR(INDEX($E$3:$E$100,SMALL(IF($D$3:$D$100=1,ROW($E$3:$E$100)-ROW(B$3)+1),ROWS($N$3:N23))),"")</f>
        <v/>
      </c>
    </row>
    <row r="24" customFormat="false" ht="15.75" hidden="false" customHeight="false" outlineLevel="0" collapsed="false">
      <c r="A24" s="1" t="n">
        <v>22</v>
      </c>
      <c r="B24" s="1" t="s">
        <v>360</v>
      </c>
      <c r="C24" s="1" t="n">
        <v>1</v>
      </c>
      <c r="E24" s="58" t="s">
        <v>361</v>
      </c>
      <c r="I24" s="1" t="s">
        <v>362</v>
      </c>
      <c r="N24" s="44" t="str">
        <f aca="false">IFERROR(INDEX($E$3:$E$100,SMALL(IF($D$3:$D$100=1,ROW($E$3:$E$100)-ROW(B$3)+1),ROWS($N$3:N24))),"")</f>
        <v/>
      </c>
    </row>
    <row r="25" customFormat="false" ht="15.75" hidden="false" customHeight="false" outlineLevel="0" collapsed="false">
      <c r="A25" s="1" t="n">
        <v>23</v>
      </c>
      <c r="C25" s="1" t="n">
        <v>2</v>
      </c>
      <c r="E25" s="63" t="s">
        <v>363</v>
      </c>
      <c r="I25" s="1" t="s">
        <v>354</v>
      </c>
      <c r="N25" s="44" t="str">
        <f aca="false">IFERROR(INDEX($E$3:$E$100,SMALL(IF($D$3:$D$100=1,ROW($E$3:$E$100)-ROW(B$3)+1),ROWS($N$3:N25))),"")</f>
        <v/>
      </c>
    </row>
    <row r="26" customFormat="false" ht="15.75" hidden="false" customHeight="false" outlineLevel="0" collapsed="false">
      <c r="A26" s="1" t="n">
        <v>24</v>
      </c>
      <c r="C26" s="1" t="n">
        <v>3</v>
      </c>
      <c r="E26" s="55" t="s">
        <v>364</v>
      </c>
      <c r="N26" s="44" t="str">
        <f aca="false">IFERROR(INDEX($E$3:$E$100,SMALL(IF($D$3:$D$100=1,ROW($E$3:$E$100)-ROW(B$3)+1),ROWS($N$3:N26))),"")</f>
        <v/>
      </c>
    </row>
    <row r="27" customFormat="false" ht="15.75" hidden="false" customHeight="false" outlineLevel="0" collapsed="false">
      <c r="A27" s="1" t="n">
        <v>25</v>
      </c>
      <c r="C27" s="1" t="n">
        <v>4</v>
      </c>
      <c r="E27" s="55" t="s">
        <v>365</v>
      </c>
      <c r="N27" s="44" t="str">
        <f aca="false">IFERROR(INDEX($E$3:$E$100,SMALL(IF($D$3:$D$100=1,ROW($E$3:$E$100)-ROW(B$3)+1),ROWS($N$3:N27))),"")</f>
        <v/>
      </c>
    </row>
    <row r="28" customFormat="false" ht="15.75" hidden="false" customHeight="false" outlineLevel="0" collapsed="false">
      <c r="A28" s="1" t="n">
        <v>26</v>
      </c>
      <c r="C28" s="1" t="n">
        <v>5</v>
      </c>
      <c r="E28" s="55" t="s">
        <v>366</v>
      </c>
      <c r="N28" s="44" t="str">
        <f aca="false">IFERROR(INDEX($E$3:$E$100,SMALL(IF($D$3:$D$100=1,ROW($E$3:$E$100)-ROW(B$3)+1),ROWS($N$3:N28))),"")</f>
        <v/>
      </c>
    </row>
    <row r="29" customFormat="false" ht="15.75" hidden="false" customHeight="false" outlineLevel="0" collapsed="false">
      <c r="A29" s="1" t="n">
        <v>27</v>
      </c>
      <c r="C29" s="1" t="n">
        <v>6</v>
      </c>
      <c r="E29" s="55" t="s">
        <v>367</v>
      </c>
      <c r="N29" s="44" t="str">
        <f aca="false">IFERROR(INDEX($E$3:$E$100,SMALL(IF($D$3:$D$100=1,ROW($E$3:$E$100)-ROW(B$3)+1),ROWS($N$3:N29))),"")</f>
        <v/>
      </c>
    </row>
    <row r="30" customFormat="false" ht="15.75" hidden="false" customHeight="false" outlineLevel="0" collapsed="false">
      <c r="A30" s="1" t="n">
        <v>28</v>
      </c>
      <c r="B30" s="1" t="s">
        <v>368</v>
      </c>
      <c r="C30" s="1" t="n">
        <v>1</v>
      </c>
      <c r="E30" s="55" t="s">
        <v>369</v>
      </c>
      <c r="N30" s="44" t="str">
        <f aca="false">IFERROR(INDEX($E$3:$E$100,SMALL(IF($D$3:$D$100=1,ROW($E$3:$E$100)-ROW(B$3)+1),ROWS($N$3:N30))),"")</f>
        <v/>
      </c>
    </row>
    <row r="31" customFormat="false" ht="15.75" hidden="false" customHeight="false" outlineLevel="0" collapsed="false">
      <c r="A31" s="1" t="n">
        <v>29</v>
      </c>
      <c r="C31" s="1" t="n">
        <v>2</v>
      </c>
      <c r="E31" s="55" t="s">
        <v>370</v>
      </c>
      <c r="N31" s="44" t="str">
        <f aca="false">IFERROR(INDEX($E$3:$E$100,SMALL(IF($D$3:$D$100=1,ROW($E$3:$E$100)-ROW(B$3)+1),ROWS($N$3:N31))),"")</f>
        <v/>
      </c>
    </row>
    <row r="32" customFormat="false" ht="15.75" hidden="false" customHeight="false" outlineLevel="0" collapsed="false">
      <c r="A32" s="1" t="n">
        <v>30</v>
      </c>
      <c r="C32" s="1" t="n">
        <v>3</v>
      </c>
      <c r="E32" s="55" t="s">
        <v>371</v>
      </c>
      <c r="N32" s="44" t="str">
        <f aca="false">IFERROR(INDEX($E$3:$E$100,SMALL(IF($D$3:$D$100=1,ROW($E$3:$E$100)-ROW(B$3)+1),ROWS($N$3:N32))),"")</f>
        <v/>
      </c>
    </row>
    <row r="33" customFormat="false" ht="15.75" hidden="false" customHeight="false" outlineLevel="0" collapsed="false">
      <c r="A33" s="1" t="n">
        <v>31</v>
      </c>
      <c r="C33" s="1" t="n">
        <v>4</v>
      </c>
      <c r="E33" s="55" t="s">
        <v>372</v>
      </c>
      <c r="N33" s="44" t="str">
        <f aca="false">IFERROR(INDEX($E$3:$E$100,SMALL(IF($D$3:$D$100=1,ROW($E$3:$E$100)-ROW(B$3)+1),ROWS($N$3:N33))),"")</f>
        <v/>
      </c>
    </row>
    <row r="34" customFormat="false" ht="15.75" hidden="false" customHeight="false" outlineLevel="0" collapsed="false">
      <c r="A34" s="1" t="n">
        <v>32</v>
      </c>
      <c r="C34" s="1" t="n">
        <v>5</v>
      </c>
      <c r="D34" s="1" t="n">
        <v>1</v>
      </c>
      <c r="E34" s="37" t="s">
        <v>373</v>
      </c>
      <c r="F34" s="1" t="s">
        <v>374</v>
      </c>
      <c r="I34" s="1" t="s">
        <v>375</v>
      </c>
      <c r="N34" s="44" t="str">
        <f aca="false">IFERROR(INDEX($E$3:$E$100,SMALL(IF($D$3:$D$100=1,ROW($E$3:$E$100)-ROW(B$3)+1),ROWS($N$3:N34))),"")</f>
        <v>https://arxiv.org/pdf/2201.11338.pdf</v>
      </c>
    </row>
    <row r="35" customFormat="false" ht="15.75" hidden="false" customHeight="false" outlineLevel="0" collapsed="false">
      <c r="N35" s="44" t="str">
        <f aca="false">IFERROR(INDEX($E$3:$E$100,SMALL(IF($D$3:$D$100=1,ROW($E$3:$E$100)-ROW(B$3)+1),ROWS($N$3:N35))),"")</f>
        <v/>
      </c>
    </row>
    <row r="36" customFormat="false" ht="15.75" hidden="false" customHeight="false" outlineLevel="0" collapsed="false">
      <c r="N36" s="44" t="str">
        <f aca="false">IFERROR(INDEX($E$3:$E$100,SMALL(IF($D$3:$D$100=1,ROW($E$3:$E$100)-ROW(B$3)+1),ROWS($N$3:N36))),"")</f>
        <v/>
      </c>
    </row>
    <row r="37" customFormat="false" ht="15.75" hidden="false" customHeight="false" outlineLevel="0" collapsed="false">
      <c r="N37" s="44" t="str">
        <f aca="false">IFERROR(INDEX($E$3:$E$100,SMALL(IF($D$3:$D$100=1,ROW($E$3:$E$100)-ROW(B$3)+1),ROWS($N$3:N37))),"")</f>
        <v/>
      </c>
    </row>
    <row r="38" customFormat="false" ht="15.75" hidden="false" customHeight="false" outlineLevel="0" collapsed="false">
      <c r="N38" s="44" t="str">
        <f aca="false">IFERROR(INDEX($E$3:$E$100,SMALL(IF($D$3:$D$100=1,ROW($E$3:$E$100)-ROW(B$3)+1),ROWS($N$3:N38))),"")</f>
        <v/>
      </c>
    </row>
    <row r="39" customFormat="false" ht="15.75" hidden="false" customHeight="false" outlineLevel="0" collapsed="false">
      <c r="N39" s="44" t="str">
        <f aca="false">IFERROR(INDEX($E$3:$E$100,SMALL(IF($D$3:$D$100=1,ROW($E$3:$E$100)-ROW(B$3)+1),ROWS($N$3:N39))),"")</f>
        <v/>
      </c>
    </row>
    <row r="40" customFormat="false" ht="15.75" hidden="false" customHeight="false" outlineLevel="0" collapsed="false">
      <c r="N40" s="44" t="str">
        <f aca="false">IFERROR(INDEX($E$3:$E$100,SMALL(IF($D$3:$D$100=1,ROW($E$3:$E$100)-ROW(B$3)+1),ROWS($N$3:N40))),"")</f>
        <v/>
      </c>
    </row>
    <row r="41" customFormat="false" ht="15.75" hidden="false" customHeight="false" outlineLevel="0" collapsed="false">
      <c r="N41" s="44" t="str">
        <f aca="false">IFERROR(INDEX($E$3:$E$100,SMALL(IF($D$3:$D$100=1,ROW($E$3:$E$100)-ROW(B$3)+1),ROWS($N$3:N41))),"")</f>
        <v/>
      </c>
    </row>
    <row r="42" customFormat="false" ht="15.75" hidden="false" customHeight="false" outlineLevel="0" collapsed="false">
      <c r="N42" s="44" t="str">
        <f aca="false">IFERROR(INDEX($E$3:$E$100,SMALL(IF($D$3:$D$100=1,ROW($E$3:$E$100)-ROW(B$3)+1),ROWS($N$3:N42))),"")</f>
        <v/>
      </c>
    </row>
    <row r="1048576" customFormat="false" ht="15.75" hidden="false" customHeight="true" outlineLevel="0" collapsed="false"/>
  </sheetData>
  <hyperlinks>
    <hyperlink ref="E3" r:id="rId2" location="page=1&amp;search=ligo%20virgo" display="https://arxiv.org/pdf/2109.09255.pdf"/>
    <hyperlink ref="R3" r:id="rId3" display="All 6 versions"/>
    <hyperlink ref="E4" r:id="rId4" location="page=2&amp;search=ligo%20virgo" display="https://arxiv.org/pdf/2110.09967.pdf"/>
    <hyperlink ref="R4" r:id="rId5" display="All 6 versions"/>
    <hyperlink ref="E5" r:id="rId6" location="page=4&amp;search=ligo%20virgo" display="https://arxiv.org/pdf/2112.10990.pdf"/>
    <hyperlink ref="R5" r:id="rId7" display="All 6 versions"/>
    <hyperlink ref="E6" r:id="rId8" location="page=1&amp;search=ligo%20virgo" display="https://arxiv.org/pdf/2201.08407.pdf"/>
    <hyperlink ref="R6" r:id="rId9" display="All 7 versions"/>
    <hyperlink ref="E7" r:id="rId10" location="page=9&amp;search=ligo%20virgo" display="https://arxiv.org/pdf/2201.08491.pdf"/>
    <hyperlink ref="R7" r:id="rId11" display="All 2 versions"/>
    <hyperlink ref="E8" r:id="rId12" location="page=1&amp;search=ligo%20virgo" display="https://arxiv.org/pdf/2201.08727.pdf"/>
    <hyperlink ref="E9" r:id="rId13" location="page=23&amp;search=ligo%20virgo" display="https://arxiv.org/pdf/2201.08782.pdf#page=23&amp;search=ligo%20virgo"/>
    <hyperlink ref="E10" r:id="rId14" location="page=4&amp;search=ligo%20virgo" display="https://arxiv.org/pdf/2008.06436.pdf"/>
    <hyperlink ref="E11" r:id="rId15" location="page=8&amp;search=ligo%20virgo" display="https://arxiv.org/pdf/2104.07783.pdf#page=8&amp;search=ligo%20virgo"/>
    <hyperlink ref="E12" r:id="rId16" location="page=2&amp;search=ligo%20virgo" display="https://arxiv.org/pdf/2109.01582.pdf#page=2&amp;search=ligo%20virgo"/>
    <hyperlink ref="E13" r:id="rId17" location="page=8&amp;search=ligo%20virgo" display="https://arxiv.org/pdf/2109.06137.pdf#page=8&amp;search=ligo%20virgo"/>
    <hyperlink ref="E14" r:id="rId18" location="page=2&amp;search=ligo%20virgo" display="https://arxiv.org/pdf/2111.00975.pdf#page=2&amp;search=ligo%20virgo"/>
    <hyperlink ref="E15" r:id="rId19" location="page=1&amp;search=ligo%20virgo" display="https://arxiv.org/pdf/2201.09482.pdf"/>
    <hyperlink ref="E16" r:id="rId20" location="page=3&amp;search=ligo%20virgo" display="https://arxiv.org/pdf/2201.09549.pdf#page=3&amp;search=ligo%20virgo"/>
    <hyperlink ref="E17" r:id="rId21" location="page=1&amp;search=ligo%20virgo" display="https://arxiv.org/pdf/2104.03318.pdf#page=1&amp;search=ligo%20virgo"/>
    <hyperlink ref="E18" r:id="rId22" location="page=2&amp;search=ligo%20virgo" display="https://arxiv.org/pdf/2105.02230.pdf#page=2&amp;search=ligo%20virgo"/>
    <hyperlink ref="E19" r:id="rId23" display="https://arxiv.org/pdf/2108.01774.pdf"/>
    <hyperlink ref="E20" r:id="rId24" location="page=4&amp;search=ligo%20virgo" display="https://arxiv.org/pdf/2201.09943.pdf"/>
    <hyperlink ref="E21" r:id="rId25" location="page=2&amp;search=ligo%20virgo" display="https://arxiv.org/pdf/2201.09984.pdf"/>
    <hyperlink ref="E22" r:id="rId26" location="page=1&amp;search=ligo%20virgo" display="https://arxiv.org/pdf/2201.10104.pdf"/>
    <hyperlink ref="E23" r:id="rId27" location="page=14&amp;search=ligo%20virgo" display="https://arxiv.org/pdf/2201.10258.pdf"/>
    <hyperlink ref="E24" r:id="rId28" location="page=15&amp;search=ligo%20virgo" display="https://arxiv.org/pdf/2108.05377.pdf"/>
    <hyperlink ref="E25" r:id="rId29" location="page=1&amp;search=ligo%20virgo" display="https://arxiv.org/pdf/2110.00674.pdf"/>
    <hyperlink ref="E26" r:id="rId30" location="page=2&amp;search=ligo%20virgo" display="https://arxiv.org/pdf/2110.08112.pdf"/>
    <hyperlink ref="E27" r:id="rId31" location="page=47&amp;search=ligo%20virgo" display="https://arxiv.org/pdf/2111.12693.pdf"/>
    <hyperlink ref="E28" r:id="rId32" location="page=55&amp;search=ligo%20virgo" display="https://arxiv.org/pdf/2201.10593.pdf"/>
    <hyperlink ref="E29" r:id="rId33" location="page=1&amp;search=ligo%20virgo" display="https://arxiv.org/pdf/2201.10668.pdf"/>
    <hyperlink ref="E30" r:id="rId34" location="page=14&amp;search=ligo%20virgo" display="https://arxiv.org/pdf/2009.05461.pdf"/>
    <hyperlink ref="E31" r:id="rId35" location="page=1&amp;search=ligo%20virgo" display="https://arxiv.org/pdf/2111.04966.pdf"/>
    <hyperlink ref="E32" r:id="rId36" location="page=7&amp;search=ligo%20virgo" display="https://arxiv.org/pdf/2201.11126.pdf"/>
    <hyperlink ref="E33" r:id="rId37" location="page=1&amp;search=ligo%20virgo" display="https://arxiv.org/pdf/2201.11133.pdf"/>
    <hyperlink ref="E34" r:id="rId38" location="page=1&amp;search=ligo%20virgo" display="https://arxiv.org/pdf/2201.11338.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9"/>
</worksheet>
</file>

<file path=xl/worksheets/sheet7.xml><?xml version="1.0" encoding="utf-8"?>
<worksheet xmlns="http://schemas.openxmlformats.org/spreadsheetml/2006/main" xmlns:r="http://schemas.openxmlformats.org/officeDocument/2006/relationships">
  <sheetPr filterMode="false">
    <pageSetUpPr fitToPage="false"/>
  </sheetPr>
  <dimension ref="A1:AD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25"/>
    <col collapsed="false" customWidth="true" hidden="false" outlineLevel="0" max="9" min="6" style="0" width="12.63"/>
    <col collapsed="false" customWidth="true" hidden="false" outlineLevel="0" max="10" min="10" style="0" width="4.5"/>
    <col collapsed="false" customWidth="true" hidden="false" outlineLevel="0" max="11" min="11" style="0" width="3.63"/>
    <col collapsed="false" customWidth="true" hidden="false" outlineLevel="0" max="13" min="12" style="0" width="3.88"/>
    <col collapsed="false" customWidth="true" hidden="false" outlineLevel="0" max="14" min="14" style="0" width="28.99"/>
    <col collapsed="false" customWidth="true" hidden="false" outlineLevel="0" max="15" min="15" style="0" width="48.38"/>
    <col collapsed="false" customWidth="true" hidden="false" outlineLevel="0" max="16" min="16" style="0" width="9.63"/>
    <col collapsed="false" customWidth="true" hidden="false" outlineLevel="0" max="1025" min="17" style="0" width="12.63"/>
  </cols>
  <sheetData>
    <row r="1" customFormat="false" ht="15.75" hidden="false" customHeight="false" outlineLevel="0" collapsed="false">
      <c r="A1" s="64" t="n">
        <f aca="false">MAX(A3:A77)</f>
        <v>38</v>
      </c>
      <c r="B1" s="65" t="s">
        <v>105</v>
      </c>
      <c r="C1" s="66"/>
      <c r="D1" s="67" t="n">
        <f aca="false">SUM(D3:D40)</f>
        <v>10</v>
      </c>
      <c r="E1" s="23" t="s">
        <v>376</v>
      </c>
      <c r="F1" s="68"/>
      <c r="G1" s="69" t="s">
        <v>181</v>
      </c>
      <c r="H1" s="70"/>
      <c r="I1" s="71"/>
      <c r="J1" s="71"/>
      <c r="K1" s="71"/>
      <c r="L1" s="71"/>
      <c r="M1" s="71"/>
      <c r="N1" s="44"/>
      <c r="O1" s="45" t="s">
        <v>377</v>
      </c>
      <c r="P1" s="46" t="n">
        <f aca="false">SUM(P3:P100)</f>
        <v>291</v>
      </c>
      <c r="Q1" s="46" t="n">
        <f aca="false">SUM(Q3:Q100)</f>
        <v>45</v>
      </c>
      <c r="U1" s="71"/>
      <c r="V1" s="71"/>
      <c r="W1" s="71"/>
      <c r="X1" s="71"/>
      <c r="Y1" s="71"/>
      <c r="Z1" s="71"/>
      <c r="AA1" s="71"/>
      <c r="AB1" s="71"/>
      <c r="AC1" s="71"/>
      <c r="AD1" s="71"/>
    </row>
    <row r="2" customFormat="false" ht="15.75" hidden="false" customHeight="false" outlineLevel="0" collapsed="false">
      <c r="A2" s="72" t="s">
        <v>0</v>
      </c>
      <c r="B2" s="73" t="s">
        <v>1</v>
      </c>
      <c r="C2" s="74"/>
      <c r="D2" s="74" t="s">
        <v>108</v>
      </c>
      <c r="E2" s="75" t="s">
        <v>3</v>
      </c>
      <c r="F2" s="76" t="s">
        <v>109</v>
      </c>
      <c r="G2" s="71"/>
      <c r="H2" s="71"/>
      <c r="I2" s="77"/>
      <c r="J2" s="76"/>
      <c r="K2" s="73" t="s">
        <v>271</v>
      </c>
      <c r="L2" s="71"/>
      <c r="M2" s="71"/>
      <c r="N2" s="47" t="s">
        <v>265</v>
      </c>
      <c r="O2" s="46" t="s">
        <v>266</v>
      </c>
      <c r="P2" s="46" t="s">
        <v>267</v>
      </c>
      <c r="Q2" s="46" t="s">
        <v>268</v>
      </c>
      <c r="R2" s="46" t="s">
        <v>269</v>
      </c>
      <c r="S2" s="1" t="s">
        <v>315</v>
      </c>
      <c r="T2" s="1" t="s">
        <v>271</v>
      </c>
      <c r="U2" s="71"/>
      <c r="V2" s="71"/>
      <c r="W2" s="71"/>
      <c r="X2" s="71"/>
      <c r="Y2" s="71"/>
      <c r="Z2" s="71"/>
      <c r="AA2" s="71"/>
      <c r="AB2" s="71"/>
      <c r="AC2" s="71"/>
      <c r="AD2" s="71"/>
    </row>
    <row r="3" customFormat="false" ht="15.75" hidden="false" customHeight="false" outlineLevel="0" collapsed="false">
      <c r="A3" s="78" t="n">
        <v>1</v>
      </c>
      <c r="B3" s="79" t="s">
        <v>378</v>
      </c>
      <c r="C3" s="80" t="n">
        <v>1</v>
      </c>
      <c r="D3" s="81"/>
      <c r="E3" s="82"/>
      <c r="K3" s="83"/>
      <c r="N3" s="44" t="n">
        <f aca="false">IFERROR(INDEX($E$3:$E$100,SMALL(IF($D$3:$D$100=1,ROW($E$3:$E$100)-ROW(B$3)+1),ROWS($N$3:N3))),"")</f>
        <v>0</v>
      </c>
      <c r="O3" s="48" t="str">
        <f aca="false">IF(N3&lt;&gt;"",HYPERLINK(concat("https://scholar.google.com/scholar?hl=en&amp;q=arXiv:",MID(N3,23,10))),"")</f>
        <v/>
      </c>
      <c r="P3" s="49" t="n">
        <v>14</v>
      </c>
      <c r="Q3" s="49" t="n">
        <v>2</v>
      </c>
      <c r="R3" s="49" t="s">
        <v>284</v>
      </c>
      <c r="S3" s="84" t="s">
        <v>277</v>
      </c>
      <c r="T3" s="49"/>
    </row>
    <row r="4" customFormat="false" ht="15.75" hidden="false" customHeight="false" outlineLevel="0" collapsed="false">
      <c r="A4" s="78" t="n">
        <v>2</v>
      </c>
      <c r="B4" s="81"/>
      <c r="C4" s="80" t="n">
        <v>2</v>
      </c>
      <c r="D4" s="81"/>
      <c r="E4" s="82"/>
      <c r="K4" s="83"/>
      <c r="N4" s="44" t="str">
        <f aca="false">IFERROR(INDEX($E$3:$E$100,SMALL(IF($D$3:$D$100=1,ROW($E$3:$E$100)-ROW(B$3)+1),ROWS($N$3:N4))),"")</f>
        <v/>
      </c>
      <c r="O4" s="48" t="str">
        <f aca="false">IF(N4&lt;&gt;"",HYPERLINK(concat("https://scholar.google.com/scholar?hl=en&amp;q=arXiv:",MID(N4,23,10))),"")</f>
        <v/>
      </c>
      <c r="P4" s="49" t="n">
        <v>8</v>
      </c>
      <c r="Q4" s="49" t="n">
        <v>4</v>
      </c>
      <c r="R4" s="49" t="s">
        <v>284</v>
      </c>
      <c r="S4" s="49" t="n">
        <v>1</v>
      </c>
      <c r="T4" s="49"/>
    </row>
    <row r="5" customFormat="false" ht="15.75" hidden="false" customHeight="false" outlineLevel="0" collapsed="false">
      <c r="A5" s="78" t="n">
        <v>3</v>
      </c>
      <c r="B5" s="81"/>
      <c r="C5" s="80" t="n">
        <v>3</v>
      </c>
      <c r="D5" s="81"/>
      <c r="E5" s="82"/>
      <c r="K5" s="83"/>
      <c r="N5" s="44" t="str">
        <f aca="false">IFERROR(INDEX($E$3:$E$100,SMALL(IF($D$3:$D$100=1,ROW($E$3:$E$100)-ROW(B$3)+1),ROWS($N$3:N5))),"")</f>
        <v/>
      </c>
      <c r="O5" s="48" t="str">
        <f aca="false">IF(N5&lt;&gt;"",HYPERLINK(concat("https://scholar.google.com/scholar?hl=en&amp;q=arXiv:",MID(N5,23,10))),"")</f>
        <v/>
      </c>
      <c r="P5" s="49" t="n">
        <v>8</v>
      </c>
      <c r="Q5" s="1" t="n">
        <v>0</v>
      </c>
      <c r="R5" s="14" t="s">
        <v>280</v>
      </c>
      <c r="S5" s="1" t="s">
        <v>277</v>
      </c>
      <c r="T5" s="1"/>
    </row>
    <row r="6" customFormat="false" ht="15.75" hidden="false" customHeight="false" outlineLevel="0" collapsed="false">
      <c r="A6" s="85" t="n">
        <v>4</v>
      </c>
      <c r="B6" s="86"/>
      <c r="C6" s="87" t="n">
        <v>4</v>
      </c>
      <c r="D6" s="86"/>
      <c r="E6" s="88"/>
      <c r="F6" s="89"/>
      <c r="G6" s="89"/>
      <c r="H6" s="89"/>
      <c r="I6" s="89"/>
      <c r="J6" s="89"/>
      <c r="K6" s="90"/>
      <c r="L6" s="89"/>
      <c r="M6" s="89"/>
      <c r="N6" s="44" t="str">
        <f aca="false">IFERROR(INDEX($E$3:$E$100,SMALL(IF($D$3:$D$100=1,ROW($E$3:$E$100)-ROW(B$3)+1),ROWS($N$3:N6))),"")</f>
        <v/>
      </c>
      <c r="O6" s="48" t="str">
        <f aca="false">IF(N6&lt;&gt;"",HYPERLINK(concat("https://scholar.google.com/scholar?hl=en&amp;q=arXiv:",MID(N6,23,10))),"")</f>
        <v/>
      </c>
      <c r="P6" s="49" t="n">
        <v>11</v>
      </c>
      <c r="Q6" s="49" t="n">
        <v>4</v>
      </c>
      <c r="R6" s="14" t="s">
        <v>276</v>
      </c>
      <c r="S6" s="1" t="n">
        <v>1</v>
      </c>
      <c r="T6" s="1"/>
      <c r="U6" s="89"/>
      <c r="V6" s="89"/>
      <c r="W6" s="89"/>
      <c r="X6" s="89"/>
      <c r="Y6" s="89"/>
      <c r="Z6" s="89"/>
      <c r="AA6" s="89"/>
      <c r="AB6" s="89"/>
      <c r="AC6" s="89"/>
      <c r="AD6" s="89"/>
    </row>
    <row r="7" customFormat="false" ht="15.75" hidden="false" customHeight="false" outlineLevel="0" collapsed="false">
      <c r="A7" s="78" t="n">
        <v>5</v>
      </c>
      <c r="B7" s="91" t="n">
        <v>44563</v>
      </c>
      <c r="C7" s="80" t="n">
        <v>1</v>
      </c>
      <c r="D7" s="81"/>
      <c r="E7" s="92" t="s">
        <v>379</v>
      </c>
      <c r="F7" s="1" t="s">
        <v>380</v>
      </c>
      <c r="J7" s="93"/>
      <c r="K7" s="94" t="s">
        <v>381</v>
      </c>
      <c r="N7" s="44" t="str">
        <f aca="false">IFERROR(INDEX($E$3:$E$100,SMALL(IF($D$3:$D$100=1,ROW($E$3:$E$100)-ROW(B$3)+1),ROWS($N$3:N7))),"")</f>
        <v/>
      </c>
      <c r="O7" s="48" t="str">
        <f aca="false">IF(N7&lt;&gt;"",HYPERLINK(concat("https://scholar.google.com/scholar?hl=en&amp;q=arXiv:",MID(N7,23,10))),"")</f>
        <v/>
      </c>
      <c r="P7" s="14" t="n">
        <v>25</v>
      </c>
      <c r="Q7" s="1" t="n">
        <v>0</v>
      </c>
      <c r="R7" s="14" t="s">
        <v>382</v>
      </c>
      <c r="S7" s="1" t="n">
        <v>0</v>
      </c>
      <c r="T7" s="1"/>
    </row>
    <row r="8" customFormat="false" ht="15.75" hidden="false" customHeight="false" outlineLevel="0" collapsed="false">
      <c r="A8" s="78" t="n">
        <v>6</v>
      </c>
      <c r="B8" s="81"/>
      <c r="C8" s="80" t="n">
        <v>2</v>
      </c>
      <c r="D8" s="81"/>
      <c r="E8" s="82"/>
      <c r="K8" s="83"/>
      <c r="N8" s="44" t="str">
        <f aca="false">IFERROR(INDEX($E$3:$E$100,SMALL(IF($D$3:$D$100=1,ROW($E$3:$E$100)-ROW(B$3)+1),ROWS($N$3:N8))),"")</f>
        <v/>
      </c>
      <c r="O8" s="48" t="str">
        <f aca="false">IF(N8&lt;&gt;"",HYPERLINK(concat("https://scholar.google.com/scholar?hl=en&amp;q=arXiv:",MID(N8,23,10))),"")</f>
        <v/>
      </c>
      <c r="P8" s="14" t="n">
        <v>16</v>
      </c>
      <c r="Q8" s="49" t="n">
        <v>3</v>
      </c>
      <c r="R8" s="14" t="s">
        <v>276</v>
      </c>
      <c r="S8" s="1" t="n">
        <v>0</v>
      </c>
      <c r="T8" s="1"/>
    </row>
    <row r="9" customFormat="false" ht="15.75" hidden="false" customHeight="false" outlineLevel="0" collapsed="false">
      <c r="A9" s="78" t="n">
        <v>7</v>
      </c>
      <c r="B9" s="81"/>
      <c r="C9" s="80" t="n">
        <v>3</v>
      </c>
      <c r="D9" s="81"/>
      <c r="E9" s="95" t="s">
        <v>383</v>
      </c>
      <c r="F9" s="1" t="s">
        <v>384</v>
      </c>
      <c r="J9" s="93"/>
      <c r="K9" s="94" t="s">
        <v>385</v>
      </c>
      <c r="N9" s="44" t="str">
        <f aca="false">IFERROR(INDEX($E$3:$E$100,SMALL(IF($D$3:$D$100=1,ROW($E$3:$E$100)-ROW(B$3)+1),ROWS($N$3:N9))),"")</f>
        <v/>
      </c>
      <c r="O9" s="48" t="str">
        <f aca="false">IF(N9&lt;&gt;"",HYPERLINK(concat("https://scholar.google.com/scholar?hl=en&amp;q=arXiv:",MID(N9,23,10))),"")</f>
        <v/>
      </c>
      <c r="P9" s="49" t="n">
        <v>2</v>
      </c>
      <c r="Q9" s="1" t="n">
        <v>0</v>
      </c>
      <c r="R9" s="14" t="s">
        <v>283</v>
      </c>
      <c r="S9" s="1" t="n">
        <v>1</v>
      </c>
      <c r="T9" s="1"/>
    </row>
    <row r="10" customFormat="false" ht="15.75" hidden="false" customHeight="false" outlineLevel="0" collapsed="false">
      <c r="A10" s="78" t="n">
        <v>8</v>
      </c>
      <c r="B10" s="81"/>
      <c r="C10" s="80" t="n">
        <v>4</v>
      </c>
      <c r="D10" s="80" t="n">
        <v>1</v>
      </c>
      <c r="E10" s="96" t="s">
        <v>386</v>
      </c>
      <c r="F10" s="1" t="s">
        <v>387</v>
      </c>
      <c r="J10" s="97"/>
      <c r="K10" s="98" t="s">
        <v>388</v>
      </c>
      <c r="N10" s="44" t="str">
        <f aca="false">IFERROR(INDEX($E$3:$E$100,SMALL(IF($D$3:$D$100=1,ROW($E$3:$E$100)-ROW(B$3)+1),ROWS($N$3:N10))),"")</f>
        <v>https://arxiv.org/pdf/2201.12552.pdf</v>
      </c>
      <c r="O10" s="48" t="e">
        <f aca="false">IF(N10&lt;&gt;"",HYPERLINK(concat("https://scholar.google.com/scholar?hl=en&amp;q=arXiv:",MID(N10,23,10))),"")</f>
        <v>#NAME?</v>
      </c>
      <c r="P10" s="14" t="n">
        <v>5</v>
      </c>
      <c r="Q10" s="1" t="n">
        <v>0</v>
      </c>
      <c r="R10" s="14" t="s">
        <v>389</v>
      </c>
      <c r="S10" s="1" t="n">
        <v>1</v>
      </c>
      <c r="T10" s="1"/>
    </row>
    <row r="11" customFormat="false" ht="15.75" hidden="false" customHeight="false" outlineLevel="0" collapsed="false">
      <c r="A11" s="78" t="n">
        <v>9</v>
      </c>
      <c r="B11" s="81"/>
      <c r="C11" s="80" t="n">
        <v>5</v>
      </c>
      <c r="D11" s="81"/>
      <c r="E11" s="95" t="s">
        <v>390</v>
      </c>
      <c r="F11" s="1" t="s">
        <v>391</v>
      </c>
      <c r="J11" s="93"/>
      <c r="K11" s="94" t="s">
        <v>392</v>
      </c>
      <c r="N11" s="44" t="str">
        <f aca="false">IFERROR(INDEX($E$3:$E$100,SMALL(IF($D$3:$D$100=1,ROW($E$3:$E$100)-ROW(B$3)+1),ROWS($N$3:N11))),"")</f>
        <v/>
      </c>
      <c r="O11" s="48" t="str">
        <f aca="false">IF(N11&lt;&gt;"",HYPERLINK(concat("https://scholar.google.com/scholar?hl=en&amp;q=arXiv:",MID(N11,23,10))),"")</f>
        <v/>
      </c>
      <c r="P11" s="14" t="n">
        <v>3</v>
      </c>
      <c r="Q11" s="1" t="n">
        <v>0</v>
      </c>
      <c r="R11" s="14" t="s">
        <v>331</v>
      </c>
      <c r="S11" s="1" t="n">
        <v>0</v>
      </c>
      <c r="T11" s="1"/>
    </row>
    <row r="12" customFormat="false" ht="15.75" hidden="false" customHeight="false" outlineLevel="0" collapsed="false">
      <c r="A12" s="78" t="n">
        <v>10</v>
      </c>
      <c r="B12" s="81"/>
      <c r="C12" s="80" t="n">
        <v>6</v>
      </c>
      <c r="D12" s="81"/>
      <c r="E12" s="95" t="s">
        <v>393</v>
      </c>
      <c r="F12" s="1" t="s">
        <v>394</v>
      </c>
      <c r="K12" s="83"/>
      <c r="N12" s="44" t="str">
        <f aca="false">IFERROR(INDEX($E$3:$E$100,SMALL(IF($D$3:$D$100=1,ROW($E$3:$E$100)-ROW(B$3)+1),ROWS($N$3:N12))),"")</f>
        <v/>
      </c>
      <c r="O12" s="48" t="str">
        <f aca="false">IF(N12&lt;&gt;"",HYPERLINK(concat("https://scholar.google.com/scholar?hl=en&amp;q=arXiv:",MID(N12,23,10))),"")</f>
        <v/>
      </c>
      <c r="P12" s="14" t="n">
        <v>5</v>
      </c>
      <c r="Q12" s="49" t="n">
        <v>2</v>
      </c>
      <c r="R12" s="14" t="s">
        <v>284</v>
      </c>
      <c r="S12" s="1" t="n">
        <v>1</v>
      </c>
      <c r="T12" s="1"/>
    </row>
    <row r="13" customFormat="false" ht="15.75" hidden="false" customHeight="false" outlineLevel="0" collapsed="false">
      <c r="A13" s="78" t="n">
        <v>11</v>
      </c>
      <c r="B13" s="81"/>
      <c r="C13" s="80" t="n">
        <v>7</v>
      </c>
      <c r="D13" s="81"/>
      <c r="E13" s="82"/>
      <c r="K13" s="83"/>
      <c r="N13" s="44" t="str">
        <f aca="false">IFERROR(INDEX($E$3:$E$100,SMALL(IF($D$3:$D$100=1,ROW($E$3:$E$100)-ROW(B$3)+1),ROWS($N$3:N13))),"")</f>
        <v/>
      </c>
      <c r="O13" s="48" t="str">
        <f aca="false">IF(N13&lt;&gt;"",HYPERLINK(concat("https://scholar.google.com/scholar?hl=en&amp;q=arXiv:",MID(N13,23,10))),"")</f>
        <v/>
      </c>
    </row>
    <row r="14" customFormat="false" ht="15.75" hidden="false" customHeight="false" outlineLevel="0" collapsed="false">
      <c r="A14" s="78" t="n">
        <v>12</v>
      </c>
      <c r="B14" s="81"/>
      <c r="C14" s="80" t="n">
        <v>8</v>
      </c>
      <c r="D14" s="80" t="n">
        <v>1</v>
      </c>
      <c r="E14" s="96" t="s">
        <v>395</v>
      </c>
      <c r="F14" s="1" t="s">
        <v>396</v>
      </c>
      <c r="J14" s="97"/>
      <c r="K14" s="98" t="s">
        <v>397</v>
      </c>
      <c r="N14" s="44" t="str">
        <f aca="false">IFERROR(INDEX($E$3:$E$100,SMALL(IF($D$3:$D$100=1,ROW($E$3:$E$100)-ROW(B$3)+1),ROWS($N$3:N14))),"")</f>
        <v>https://arxiv.org/pdf/2201.13345.pdf</v>
      </c>
      <c r="P14" s="1" t="s">
        <v>292</v>
      </c>
      <c r="Q14" s="1" t="s">
        <v>268</v>
      </c>
    </row>
    <row r="15" customFormat="false" ht="15.75" hidden="false" customHeight="false" outlineLevel="0" collapsed="false">
      <c r="A15" s="85" t="n">
        <v>13</v>
      </c>
      <c r="B15" s="86"/>
      <c r="C15" s="87" t="n">
        <v>9</v>
      </c>
      <c r="D15" s="86"/>
      <c r="E15" s="88"/>
      <c r="F15" s="89"/>
      <c r="G15" s="89"/>
      <c r="H15" s="89"/>
      <c r="I15" s="89"/>
      <c r="J15" s="89"/>
      <c r="K15" s="90"/>
      <c r="L15" s="89"/>
      <c r="M15" s="89"/>
      <c r="N15" s="44" t="str">
        <f aca="false">IFERROR(INDEX($E$3:$E$100,SMALL(IF($D$3:$D$100=1,ROW($E$3:$E$100)-ROW(B$3)+1),ROWS($N$3:N15))),"")</f>
        <v/>
      </c>
      <c r="O15" s="1" t="s">
        <v>293</v>
      </c>
      <c r="P15" s="28" t="n">
        <f aca="false">P4+P6+P9+P10+P12</f>
        <v>31</v>
      </c>
      <c r="Q15" s="28" t="n">
        <f aca="false">Q4+Q6+Q9+Q10+Q12</f>
        <v>10</v>
      </c>
      <c r="U15" s="89"/>
      <c r="V15" s="89"/>
      <c r="W15" s="89"/>
      <c r="X15" s="89"/>
      <c r="Y15" s="89"/>
      <c r="Z15" s="89"/>
      <c r="AA15" s="89"/>
      <c r="AB15" s="89"/>
      <c r="AC15" s="89"/>
      <c r="AD15" s="89"/>
    </row>
    <row r="16" customFormat="false" ht="15.75" hidden="false" customHeight="false" outlineLevel="0" collapsed="false">
      <c r="A16" s="78" t="n">
        <v>14</v>
      </c>
      <c r="B16" s="91" t="n">
        <v>44594</v>
      </c>
      <c r="C16" s="80" t="n">
        <v>1</v>
      </c>
      <c r="D16" s="81"/>
      <c r="E16" s="82"/>
      <c r="K16" s="83"/>
      <c r="N16" s="44" t="str">
        <f aca="false">IFERROR(INDEX($E$3:$E$100,SMALL(IF($D$3:$D$100=1,ROW($E$3:$E$100)-ROW(B$3)+1),ROWS($N$3:N16))),"")</f>
        <v/>
      </c>
      <c r="O16" s="1" t="s">
        <v>294</v>
      </c>
      <c r="P16" s="28" t="n">
        <f aca="false">P3+P5</f>
        <v>22</v>
      </c>
      <c r="Q16" s="28" t="n">
        <f aca="false">Q3+Q5</f>
        <v>2</v>
      </c>
    </row>
    <row r="17" customFormat="false" ht="15.75" hidden="false" customHeight="false" outlineLevel="0" collapsed="false">
      <c r="A17" s="78" t="n">
        <v>15</v>
      </c>
      <c r="B17" s="81"/>
      <c r="C17" s="80" t="n">
        <v>2</v>
      </c>
      <c r="D17" s="81"/>
      <c r="E17" s="95" t="s">
        <v>94</v>
      </c>
      <c r="F17" s="1" t="s">
        <v>398</v>
      </c>
      <c r="J17" s="93"/>
      <c r="K17" s="94" t="s">
        <v>381</v>
      </c>
      <c r="N17" s="44" t="str">
        <f aca="false">IFERROR(INDEX($E$3:$E$100,SMALL(IF($D$3:$D$100=1,ROW($E$3:$E$100)-ROW(B$3)+1),ROWS($N$3:N17))),"")</f>
        <v/>
      </c>
      <c r="O17" s="1" t="s">
        <v>295</v>
      </c>
      <c r="P17" s="28" t="n">
        <f aca="false">P7+P8+P11</f>
        <v>44</v>
      </c>
      <c r="Q17" s="28" t="n">
        <f aca="false">Q7+Q8+Q11</f>
        <v>3</v>
      </c>
    </row>
    <row r="18" customFormat="false" ht="15.75" hidden="false" customHeight="false" outlineLevel="0" collapsed="false">
      <c r="A18" s="78" t="n">
        <v>16</v>
      </c>
      <c r="B18" s="81"/>
      <c r="C18" s="80" t="n">
        <v>3</v>
      </c>
      <c r="D18" s="81"/>
      <c r="E18" s="82"/>
      <c r="K18" s="83"/>
      <c r="N18" s="44" t="str">
        <f aca="false">IFERROR(INDEX($E$3:$E$100,SMALL(IF($D$3:$D$100=1,ROW($E$3:$E$100)-ROW(B$3)+1),ROWS($N$3:N18))),"")</f>
        <v/>
      </c>
    </row>
    <row r="19" customFormat="false" ht="15.75" hidden="false" customHeight="false" outlineLevel="0" collapsed="false">
      <c r="A19" s="78" t="n">
        <v>17</v>
      </c>
      <c r="B19" s="81"/>
      <c r="C19" s="80" t="n">
        <v>4</v>
      </c>
      <c r="D19" s="81"/>
      <c r="E19" s="82"/>
      <c r="K19" s="83"/>
      <c r="N19" s="44" t="str">
        <f aca="false">IFERROR(INDEX($E$3:$E$100,SMALL(IF($D$3:$D$100=1,ROW($E$3:$E$100)-ROW(B$3)+1),ROWS($N$3:N19))),"")</f>
        <v/>
      </c>
    </row>
    <row r="20" customFormat="false" ht="15.75" hidden="false" customHeight="false" outlineLevel="0" collapsed="false">
      <c r="A20" s="78" t="n">
        <v>18</v>
      </c>
      <c r="B20" s="81"/>
      <c r="C20" s="80" t="n">
        <v>5</v>
      </c>
      <c r="D20" s="80" t="n">
        <v>1</v>
      </c>
      <c r="E20" s="96" t="s">
        <v>399</v>
      </c>
      <c r="F20" s="1" t="s">
        <v>400</v>
      </c>
      <c r="J20" s="97"/>
      <c r="K20" s="98" t="s">
        <v>401</v>
      </c>
      <c r="N20" s="44" t="str">
        <f aca="false">IFERROR(INDEX($E$3:$E$100,SMALL(IF($D$3:$D$100=1,ROW($E$3:$E$100)-ROW(B$3)+1),ROWS($N$3:N20))),"")</f>
        <v>https://arxiv.org/pdf/2112.04089.pdf</v>
      </c>
      <c r="P20" s="49" t="n">
        <v>14</v>
      </c>
      <c r="Q20" s="49" t="n">
        <v>2</v>
      </c>
      <c r="R20" s="84" t="n">
        <v>0.5</v>
      </c>
    </row>
    <row r="21" customFormat="false" ht="15.75" hidden="false" customHeight="false" outlineLevel="0" collapsed="false">
      <c r="A21" s="78" t="n">
        <v>19</v>
      </c>
      <c r="B21" s="81"/>
      <c r="C21" s="80" t="n">
        <v>6</v>
      </c>
      <c r="D21" s="80" t="n">
        <v>1</v>
      </c>
      <c r="E21" s="96" t="s">
        <v>402</v>
      </c>
      <c r="F21" s="1" t="s">
        <v>403</v>
      </c>
      <c r="J21" s="97"/>
      <c r="K21" s="98" t="s">
        <v>404</v>
      </c>
      <c r="N21" s="44" t="str">
        <f aca="false">IFERROR(INDEX($E$3:$E$100,SMALL(IF($D$3:$D$100=1,ROW($E$3:$E$100)-ROW(B$3)+1),ROWS($N$3:N21))),"")</f>
        <v>https://arxiv.org/pdf/2202.00018.pdf</v>
      </c>
      <c r="P21" s="49" t="n">
        <v>8</v>
      </c>
      <c r="Q21" s="49" t="n">
        <v>4</v>
      </c>
      <c r="R21" s="49" t="n">
        <v>1</v>
      </c>
    </row>
    <row r="22" customFormat="false" ht="15.75" hidden="false" customHeight="false" outlineLevel="0" collapsed="false">
      <c r="A22" s="78" t="n">
        <v>20</v>
      </c>
      <c r="B22" s="81"/>
      <c r="C22" s="80" t="n">
        <v>7</v>
      </c>
      <c r="D22" s="81"/>
      <c r="E22" s="82"/>
      <c r="K22" s="83"/>
      <c r="N22" s="44" t="str">
        <f aca="false">IFERROR(INDEX($E$3:$E$100,SMALL(IF($D$3:$D$100=1,ROW($E$3:$E$100)-ROW(B$3)+1),ROWS($N$3:N22))),"")</f>
        <v/>
      </c>
      <c r="P22" s="49" t="n">
        <v>8</v>
      </c>
      <c r="Q22" s="1" t="n">
        <v>0</v>
      </c>
      <c r="R22" s="1" t="n">
        <v>0.5</v>
      </c>
    </row>
    <row r="23" customFormat="false" ht="15.75" hidden="false" customHeight="false" outlineLevel="0" collapsed="false">
      <c r="A23" s="78" t="n">
        <v>21</v>
      </c>
      <c r="B23" s="81"/>
      <c r="C23" s="80" t="n">
        <v>8</v>
      </c>
      <c r="D23" s="81"/>
      <c r="E23" s="95" t="s">
        <v>405</v>
      </c>
      <c r="F23" s="1" t="s">
        <v>406</v>
      </c>
      <c r="J23" s="93"/>
      <c r="K23" s="94" t="s">
        <v>381</v>
      </c>
      <c r="N23" s="44" t="str">
        <f aca="false">IFERROR(INDEX($E$3:$E$100,SMALL(IF($D$3:$D$100=1,ROW($E$3:$E$100)-ROW(B$3)+1),ROWS($N$3:N23))),"")</f>
        <v/>
      </c>
      <c r="P23" s="49" t="n">
        <v>11</v>
      </c>
      <c r="Q23" s="49" t="n">
        <v>4</v>
      </c>
      <c r="R23" s="1" t="n">
        <v>1</v>
      </c>
    </row>
    <row r="24" customFormat="false" ht="15.75" hidden="false" customHeight="false" outlineLevel="0" collapsed="false">
      <c r="A24" s="78" t="n">
        <v>22</v>
      </c>
      <c r="B24" s="81"/>
      <c r="C24" s="80" t="n">
        <v>9</v>
      </c>
      <c r="D24" s="80" t="n">
        <v>1</v>
      </c>
      <c r="E24" s="96" t="s">
        <v>407</v>
      </c>
      <c r="F24" s="1" t="s">
        <v>408</v>
      </c>
      <c r="J24" s="97"/>
      <c r="K24" s="98" t="s">
        <v>409</v>
      </c>
      <c r="N24" s="44" t="str">
        <f aca="false">IFERROR(INDEX($E$3:$E$100,SMALL(IF($D$3:$D$100=1,ROW($E$3:$E$100)-ROW(B$3)+1),ROWS($N$3:N24))),"")</f>
        <v>https://arxiv.org/pdf/2202.00178.pdf</v>
      </c>
      <c r="P24" s="14" t="n">
        <v>25</v>
      </c>
      <c r="Q24" s="1" t="n">
        <v>0</v>
      </c>
      <c r="R24" s="1" t="n">
        <v>0</v>
      </c>
    </row>
    <row r="25" customFormat="false" ht="15.75" hidden="false" customHeight="false" outlineLevel="0" collapsed="false">
      <c r="A25" s="85" t="n">
        <v>23</v>
      </c>
      <c r="B25" s="86"/>
      <c r="C25" s="87" t="n">
        <v>10</v>
      </c>
      <c r="D25" s="86"/>
      <c r="E25" s="88"/>
      <c r="F25" s="89"/>
      <c r="G25" s="89"/>
      <c r="H25" s="89"/>
      <c r="I25" s="89"/>
      <c r="J25" s="89"/>
      <c r="K25" s="90"/>
      <c r="L25" s="89"/>
      <c r="M25" s="89"/>
      <c r="N25" s="44" t="str">
        <f aca="false">IFERROR(INDEX($E$3:$E$100,SMALL(IF($D$3:$D$100=1,ROW($E$3:$E$100)-ROW(B$3)+1),ROWS($N$3:N25))),"")</f>
        <v/>
      </c>
      <c r="P25" s="14" t="n">
        <v>16</v>
      </c>
      <c r="Q25" s="49" t="n">
        <v>3</v>
      </c>
      <c r="R25" s="1" t="n">
        <v>0</v>
      </c>
      <c r="U25" s="89"/>
      <c r="V25" s="89"/>
      <c r="W25" s="89"/>
      <c r="X25" s="89"/>
      <c r="Y25" s="89"/>
      <c r="Z25" s="89"/>
      <c r="AA25" s="89"/>
      <c r="AB25" s="89"/>
      <c r="AC25" s="89"/>
      <c r="AD25" s="89"/>
    </row>
    <row r="26" customFormat="false" ht="15.75" hidden="false" customHeight="false" outlineLevel="0" collapsed="false">
      <c r="A26" s="78" t="n">
        <v>24</v>
      </c>
      <c r="B26" s="91" t="n">
        <v>44622</v>
      </c>
      <c r="C26" s="80" t="n">
        <v>1</v>
      </c>
      <c r="D26" s="81"/>
      <c r="E26" s="82"/>
      <c r="K26" s="83"/>
      <c r="N26" s="44" t="str">
        <f aca="false">IFERROR(INDEX($E$3:$E$100,SMALL(IF($D$3:$D$100=1,ROW($E$3:$E$100)-ROW(B$3)+1),ROWS($N$3:N26))),"")</f>
        <v/>
      </c>
      <c r="P26" s="49" t="n">
        <v>2</v>
      </c>
      <c r="Q26" s="1" t="n">
        <v>0</v>
      </c>
      <c r="R26" s="1" t="n">
        <v>1</v>
      </c>
    </row>
    <row r="27" customFormat="false" ht="15.75" hidden="false" customHeight="false" outlineLevel="0" collapsed="false">
      <c r="A27" s="78" t="n">
        <v>25</v>
      </c>
      <c r="B27" s="81"/>
      <c r="C27" s="80" t="n">
        <v>2</v>
      </c>
      <c r="D27" s="81"/>
      <c r="E27" s="82"/>
      <c r="K27" s="83"/>
      <c r="N27" s="44" t="str">
        <f aca="false">IFERROR(INDEX($E$3:$E$100,SMALL(IF($D$3:$D$100=1,ROW($E$3:$E$100)-ROW(B$3)+1),ROWS($N$3:N27))),"")</f>
        <v/>
      </c>
      <c r="P27" s="14" t="n">
        <v>5</v>
      </c>
      <c r="Q27" s="1" t="n">
        <v>0</v>
      </c>
      <c r="R27" s="1" t="n">
        <v>1</v>
      </c>
    </row>
    <row r="28" customFormat="false" ht="15.75" hidden="false" customHeight="false" outlineLevel="0" collapsed="false">
      <c r="A28" s="78" t="n">
        <v>26</v>
      </c>
      <c r="B28" s="81"/>
      <c r="C28" s="80" t="n">
        <v>3</v>
      </c>
      <c r="D28" s="80" t="n">
        <v>1</v>
      </c>
      <c r="E28" s="99" t="s">
        <v>273</v>
      </c>
      <c r="F28" s="1" t="s">
        <v>410</v>
      </c>
      <c r="J28" s="42" t="s">
        <v>275</v>
      </c>
      <c r="K28" s="98" t="s">
        <v>411</v>
      </c>
      <c r="N28" s="44" t="str">
        <f aca="false">IFERROR(INDEX($E$3:$E$100,SMALL(IF($D$3:$D$100=1,ROW($E$3:$E$100)-ROW(B$3)+1),ROWS($N$3:N28))),"")</f>
        <v>https://arxiv.org/pdf/2104.03961.pdf</v>
      </c>
      <c r="P28" s="14" t="n">
        <v>3</v>
      </c>
      <c r="Q28" s="1" t="n">
        <v>0</v>
      </c>
      <c r="R28" s="1" t="n">
        <v>0</v>
      </c>
    </row>
    <row r="29" customFormat="false" ht="15.75" hidden="false" customHeight="false" outlineLevel="0" collapsed="false">
      <c r="A29" s="78" t="n">
        <v>27</v>
      </c>
      <c r="B29" s="81"/>
      <c r="C29" s="80" t="n">
        <v>4</v>
      </c>
      <c r="D29" s="81"/>
      <c r="E29" s="82"/>
      <c r="K29" s="83"/>
      <c r="N29" s="44" t="str">
        <f aca="false">IFERROR(INDEX($E$3:$E$100,SMALL(IF($D$3:$D$100=1,ROW($E$3:$E$100)-ROW(B$3)+1),ROWS($N$3:N29))),"")</f>
        <v/>
      </c>
      <c r="P29" s="14" t="n">
        <v>5</v>
      </c>
      <c r="Q29" s="49" t="n">
        <v>2</v>
      </c>
      <c r="R29" s="1" t="n">
        <v>1</v>
      </c>
    </row>
    <row r="30" customFormat="false" ht="15.75" hidden="false" customHeight="false" outlineLevel="0" collapsed="false">
      <c r="A30" s="78" t="n">
        <v>28</v>
      </c>
      <c r="B30" s="81"/>
      <c r="C30" s="80" t="n">
        <v>5</v>
      </c>
      <c r="D30" s="80" t="n">
        <v>1</v>
      </c>
      <c r="E30" s="96" t="s">
        <v>412</v>
      </c>
      <c r="F30" s="1" t="s">
        <v>413</v>
      </c>
      <c r="J30" s="97"/>
      <c r="K30" s="98" t="s">
        <v>414</v>
      </c>
      <c r="N30" s="44" t="str">
        <f aca="false">IFERROR(INDEX($E$3:$E$100,SMALL(IF($D$3:$D$100=1,ROW($E$3:$E$100)-ROW(B$3)+1),ROWS($N$3:N30))),"")</f>
        <v>https://arxiv.org/pdf/2112.12159.pdf</v>
      </c>
    </row>
    <row r="31" customFormat="false" ht="15.75" hidden="false" customHeight="false" outlineLevel="0" collapsed="false">
      <c r="A31" s="78" t="n">
        <v>29</v>
      </c>
      <c r="B31" s="81"/>
      <c r="C31" s="80" t="n">
        <v>6</v>
      </c>
      <c r="D31" s="80" t="n">
        <v>1</v>
      </c>
      <c r="E31" s="96" t="s">
        <v>415</v>
      </c>
      <c r="F31" s="1" t="s">
        <v>416</v>
      </c>
      <c r="J31" s="97"/>
      <c r="K31" s="98" t="s">
        <v>417</v>
      </c>
      <c r="N31" s="44" t="str">
        <f aca="false">IFERROR(INDEX($E$3:$E$100,SMALL(IF($D$3:$D$100=1,ROW($E$3:$E$100)-ROW(B$3)+1),ROWS($N$3:N31))),"")</f>
        <v>https://arxiv.org/pdf/2202.00700.pdf</v>
      </c>
    </row>
    <row r="32" customFormat="false" ht="15.75" hidden="false" customHeight="false" outlineLevel="0" collapsed="false">
      <c r="A32" s="78" t="n">
        <v>30</v>
      </c>
      <c r="B32" s="81"/>
      <c r="C32" s="80" t="n">
        <v>7</v>
      </c>
      <c r="D32" s="81"/>
      <c r="E32" s="82"/>
      <c r="K32" s="83"/>
      <c r="N32" s="44" t="str">
        <f aca="false">IFERROR(INDEX($E$3:$E$100,SMALL(IF($D$3:$D$100=1,ROW($E$3:$E$100)-ROW(B$3)+1),ROWS($N$3:N32))),"")</f>
        <v/>
      </c>
    </row>
    <row r="33" customFormat="false" ht="15.75" hidden="false" customHeight="false" outlineLevel="0" collapsed="false">
      <c r="A33" s="78" t="n">
        <v>31</v>
      </c>
      <c r="B33" s="81"/>
      <c r="C33" s="80" t="n">
        <v>8</v>
      </c>
      <c r="D33" s="81"/>
      <c r="E33" s="82"/>
      <c r="K33" s="83"/>
      <c r="N33" s="44" t="str">
        <f aca="false">IFERROR(INDEX($E$3:$E$100,SMALL(IF($D$3:$D$100=1,ROW($E$3:$E$100)-ROW(B$3)+1),ROWS($N$3:N33))),"")</f>
        <v/>
      </c>
    </row>
    <row r="34" customFormat="false" ht="15.75" hidden="false" customHeight="false" outlineLevel="0" collapsed="false">
      <c r="A34" s="78" t="n">
        <v>32</v>
      </c>
      <c r="B34" s="81"/>
      <c r="C34" s="80" t="n">
        <v>9</v>
      </c>
      <c r="D34" s="81"/>
      <c r="E34" s="100" t="s">
        <v>418</v>
      </c>
      <c r="J34" s="1"/>
      <c r="K34" s="78" t="s">
        <v>419</v>
      </c>
      <c r="N34" s="44" t="str">
        <f aca="false">IFERROR(INDEX($E$3:$E$100,SMALL(IF($D$3:$D$100=1,ROW($E$3:$E$100)-ROW(B$3)+1),ROWS($N$3:N34))),"")</f>
        <v/>
      </c>
    </row>
    <row r="35" customFormat="false" ht="15.75" hidden="false" customHeight="false" outlineLevel="0" collapsed="false">
      <c r="A35" s="78" t="n">
        <v>33</v>
      </c>
      <c r="B35" s="81"/>
      <c r="C35" s="80" t="n">
        <v>10</v>
      </c>
      <c r="D35" s="81"/>
      <c r="E35" s="82"/>
      <c r="K35" s="83"/>
      <c r="N35" s="44" t="str">
        <f aca="false">IFERROR(INDEX($E$3:$E$100,SMALL(IF($D$3:$D$100=1,ROW($E$3:$E$100)-ROW(B$3)+1),ROWS($N$3:N35))),"")</f>
        <v/>
      </c>
    </row>
    <row r="36" customFormat="false" ht="15.75" hidden="false" customHeight="false" outlineLevel="0" collapsed="false">
      <c r="A36" s="85" t="n">
        <v>34</v>
      </c>
      <c r="B36" s="86"/>
      <c r="C36" s="87" t="n">
        <v>11</v>
      </c>
      <c r="D36" s="86"/>
      <c r="E36" s="88"/>
      <c r="F36" s="89"/>
      <c r="G36" s="89"/>
      <c r="H36" s="89"/>
      <c r="I36" s="89"/>
      <c r="J36" s="89"/>
      <c r="K36" s="90"/>
      <c r="L36" s="89"/>
      <c r="M36" s="89"/>
      <c r="N36" s="44" t="str">
        <f aca="false">IFERROR(INDEX($E$3:$E$100,SMALL(IF($D$3:$D$100=1,ROW($E$3:$E$100)-ROW(B$3)+1),ROWS($N$3:N36))),"")</f>
        <v/>
      </c>
      <c r="U36" s="89"/>
      <c r="V36" s="89"/>
      <c r="W36" s="89"/>
      <c r="X36" s="89"/>
      <c r="Y36" s="89"/>
      <c r="Z36" s="89"/>
      <c r="AA36" s="89"/>
      <c r="AB36" s="89"/>
      <c r="AC36" s="89"/>
      <c r="AD36" s="89"/>
    </row>
    <row r="37" customFormat="false" ht="15.75" hidden="false" customHeight="false" outlineLevel="0" collapsed="false">
      <c r="A37" s="78" t="n">
        <v>35</v>
      </c>
      <c r="B37" s="91" t="n">
        <v>44653</v>
      </c>
      <c r="C37" s="80" t="n">
        <v>1</v>
      </c>
      <c r="D37" s="81"/>
      <c r="E37" s="82"/>
      <c r="K37" s="83"/>
      <c r="N37" s="44" t="str">
        <f aca="false">IFERROR(INDEX($E$3:$E$100,SMALL(IF($D$3:$D$100=1,ROW($E$3:$E$100)-ROW(B$3)+1),ROWS($N$3:N37))),"")</f>
        <v/>
      </c>
    </row>
    <row r="38" customFormat="false" ht="15.75" hidden="false" customHeight="false" outlineLevel="0" collapsed="false">
      <c r="A38" s="78" t="n">
        <v>36</v>
      </c>
      <c r="B38" s="81"/>
      <c r="C38" s="80" t="n">
        <v>2</v>
      </c>
      <c r="D38" s="81"/>
      <c r="E38" s="82"/>
      <c r="K38" s="83"/>
      <c r="N38" s="44" t="str">
        <f aca="false">IFERROR(INDEX($E$3:$E$100,SMALL(IF($D$3:$D$100=1,ROW($E$3:$E$100)-ROW(B$3)+1),ROWS($N$3:N38))),"")</f>
        <v/>
      </c>
    </row>
    <row r="39" customFormat="false" ht="15.75" hidden="false" customHeight="false" outlineLevel="0" collapsed="false">
      <c r="A39" s="78" t="n">
        <v>37</v>
      </c>
      <c r="B39" s="81"/>
      <c r="C39" s="80" t="n">
        <v>3</v>
      </c>
      <c r="D39" s="80" t="n">
        <v>1</v>
      </c>
      <c r="E39" s="96" t="s">
        <v>420</v>
      </c>
      <c r="F39" s="1" t="s">
        <v>421</v>
      </c>
      <c r="J39" s="93"/>
      <c r="K39" s="94" t="s">
        <v>422</v>
      </c>
      <c r="N39" s="44" t="str">
        <f aca="false">IFERROR(INDEX($E$3:$E$100,SMALL(IF($D$3:$D$100=1,ROW($E$3:$E$100)-ROW(B$3)+1),ROWS($N$3:N39))),"")</f>
        <v>https://arxiv.org/pdf/2201.03583.pdf</v>
      </c>
    </row>
    <row r="40" customFormat="false" ht="15.75" hidden="false" customHeight="false" outlineLevel="0" collapsed="false">
      <c r="A40" s="101" t="n">
        <v>38</v>
      </c>
      <c r="B40" s="102"/>
      <c r="C40" s="103" t="n">
        <v>4</v>
      </c>
      <c r="D40" s="103" t="n">
        <v>1</v>
      </c>
      <c r="E40" s="104" t="s">
        <v>423</v>
      </c>
      <c r="F40" s="68" t="s">
        <v>424</v>
      </c>
      <c r="G40" s="71"/>
      <c r="H40" s="71"/>
      <c r="I40" s="71"/>
      <c r="J40" s="105"/>
      <c r="K40" s="106" t="s">
        <v>425</v>
      </c>
      <c r="L40" s="71"/>
      <c r="M40" s="71"/>
      <c r="N40" s="44" t="str">
        <f aca="false">IFERROR(INDEX($E$3:$E$100,SMALL(IF($D$3:$D$100=1,ROW($E$3:$E$100)-ROW(B$3)+1),ROWS($N$3:N40))),"")</f>
        <v>https://arxiv.org/pdf/2202.01330.pdf</v>
      </c>
      <c r="U40" s="71"/>
      <c r="V40" s="71"/>
      <c r="W40" s="71"/>
      <c r="X40" s="71"/>
      <c r="Y40" s="71"/>
      <c r="Z40" s="71"/>
      <c r="AA40" s="71"/>
      <c r="AB40" s="71"/>
      <c r="AC40" s="71"/>
      <c r="AD40" s="71"/>
    </row>
    <row r="41" customFormat="false" ht="15.75" hidden="false" customHeight="false" outlineLevel="0" collapsed="false">
      <c r="N41" s="44" t="str">
        <f aca="false">IFERROR(INDEX($E$3:$E$100,SMALL(IF($D$3:$D$100=1,ROW($E$3:$E$100)-ROW(B$3)+1),ROWS($N$3:N41))),"")</f>
        <v/>
      </c>
    </row>
    <row r="42" customFormat="false" ht="15.75" hidden="false" customHeight="false" outlineLevel="0" collapsed="false">
      <c r="N42" s="44" t="str">
        <f aca="false">IFERROR(INDEX($E$3:$E$100,SMALL(IF($D$3:$D$100=1,ROW($E$3:$E$100)-ROW(B$3)+1),ROWS($N$3:N42))),"")</f>
        <v/>
      </c>
    </row>
    <row r="1048576" customFormat="false" ht="15.75" hidden="false" customHeight="true" outlineLevel="0" collapsed="false"/>
  </sheetData>
  <hyperlinks>
    <hyperlink ref="R3" r:id="rId1" display="All 5 versions"/>
    <hyperlink ref="R4" r:id="rId2" display="All 5 versions"/>
    <hyperlink ref="R5" r:id="rId3" display="All 7 versions"/>
    <hyperlink ref="R6" r:id="rId4" display="All 4 versions"/>
    <hyperlink ref="E7" r:id="rId5" location="page=16&amp;search=ligo%20virgo" display="https://arxiv.org/pdf/2110.09097.pdf"/>
    <hyperlink ref="R7" r:id="rId6" display="All 11 versions"/>
    <hyperlink ref="R8" r:id="rId7" display="All 4 versions"/>
    <hyperlink ref="E9" r:id="rId8" display="https://arxiv.org/pdf/2201.12526.pdf"/>
    <hyperlink ref="R9" r:id="rId9" display="All 3 versions"/>
    <hyperlink ref="E10" r:id="rId10" display="https://arxiv.org/pdf/2201.12552.pdf"/>
    <hyperlink ref="R10" r:id="rId11" display="All 8 versions"/>
    <hyperlink ref="E11" r:id="rId12" display="https://arxiv.org/pdf/2201.12774.pdf"/>
    <hyperlink ref="R11" r:id="rId13" display="All 2 versions"/>
    <hyperlink ref="E12" r:id="rId14" display="https://arxiv.org/pdf/2201.12824.pdf"/>
    <hyperlink ref="R12" r:id="rId15" display="All 5 versions"/>
    <hyperlink ref="E14" r:id="rId16" display="https://arxiv.org/pdf/2201.13345.pdf"/>
    <hyperlink ref="E17" r:id="rId17" display="https://arxiv.org/pdf/2107.10550.pdf"/>
    <hyperlink ref="E20" r:id="rId18" display="https://arxiv.org/pdf/2112.04089.pdf"/>
    <hyperlink ref="E21" r:id="rId19" display="https://arxiv.org/pdf/2202.00018.pdf"/>
    <hyperlink ref="E23" r:id="rId20" display="https://arxiv.org/pdf/2202.00171.pdf"/>
    <hyperlink ref="E24" r:id="rId21" display="https://arxiv.org/pdf/2202.00178.pdf"/>
    <hyperlink ref="E28" r:id="rId22" display="https://arxiv.org/pdf/2104.03961.pdf"/>
    <hyperlink ref="E30" r:id="rId23" display="https://arxiv.org/pdf/2112.12159.pdf"/>
    <hyperlink ref="E31" r:id="rId24" display="https://arxiv.org/pdf/2202.00700.pdf"/>
    <hyperlink ref="E34" r:id="rId25" display="https://arxiv.org/pdf/2202.00847.pdf"/>
    <hyperlink ref="E39" r:id="rId26" display="https://arxiv.org/pdf/2201.03583.pdf"/>
    <hyperlink ref="E40" r:id="rId27" display="https://arxiv.org/pdf/2202.01330.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S1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99"/>
    <col collapsed="false" customWidth="true" hidden="false" outlineLevel="0" max="1025" min="6" style="0" width="12.63"/>
  </cols>
  <sheetData>
    <row r="1" customFormat="false" ht="15.75" hidden="false" customHeight="false" outlineLevel="0" collapsed="false">
      <c r="A1" s="1" t="n">
        <v>28</v>
      </c>
      <c r="B1" s="65" t="s">
        <v>105</v>
      </c>
      <c r="C1" s="66"/>
      <c r="D1" s="66" t="n">
        <v>4</v>
      </c>
      <c r="E1" s="23" t="s">
        <v>426</v>
      </c>
      <c r="F1" s="1"/>
      <c r="G1" s="69" t="s">
        <v>427</v>
      </c>
      <c r="N1" s="45" t="s">
        <v>428</v>
      </c>
      <c r="O1" s="46"/>
      <c r="P1" s="46"/>
    </row>
    <row r="2" customFormat="false" ht="15.75" hidden="false" customHeight="false" outlineLevel="0" collapsed="false">
      <c r="N2" s="46" t="s">
        <v>266</v>
      </c>
      <c r="O2" s="46" t="s">
        <v>267</v>
      </c>
      <c r="P2" s="46" t="s">
        <v>268</v>
      </c>
      <c r="Q2" s="46" t="s">
        <v>269</v>
      </c>
      <c r="R2" s="1" t="s">
        <v>315</v>
      </c>
      <c r="S2" s="1" t="s">
        <v>271</v>
      </c>
    </row>
    <row r="3" customFormat="false" ht="15.75" hidden="false" customHeight="false" outlineLevel="0" collapsed="false">
      <c r="B3" s="39" t="n">
        <v>45109</v>
      </c>
      <c r="E3" s="33" t="s">
        <v>429</v>
      </c>
      <c r="F3" s="1" t="s">
        <v>430</v>
      </c>
      <c r="N3" s="14" t="s">
        <v>431</v>
      </c>
      <c r="O3" s="1" t="n">
        <v>42</v>
      </c>
      <c r="P3" s="1" t="n">
        <v>23</v>
      </c>
      <c r="Q3" s="14" t="s">
        <v>389</v>
      </c>
      <c r="R3" s="1" t="n">
        <v>0</v>
      </c>
      <c r="S3" s="1" t="s">
        <v>432</v>
      </c>
    </row>
    <row r="4" customFormat="false" ht="15.75" hidden="false" customHeight="false" outlineLevel="0" collapsed="false">
      <c r="B4" s="39" t="n">
        <v>45140</v>
      </c>
      <c r="E4" s="33" t="s">
        <v>433</v>
      </c>
      <c r="F4" s="1" t="s">
        <v>434</v>
      </c>
      <c r="N4" s="14" t="s">
        <v>435</v>
      </c>
      <c r="O4" s="1" t="n">
        <v>37</v>
      </c>
      <c r="P4" s="1" t="n">
        <v>18</v>
      </c>
      <c r="Q4" s="14" t="s">
        <v>389</v>
      </c>
      <c r="R4" s="1" t="n">
        <v>0</v>
      </c>
    </row>
    <row r="5" customFormat="false" ht="15.75" hidden="false" customHeight="false" outlineLevel="0" collapsed="false">
      <c r="B5" s="39" t="n">
        <v>45201</v>
      </c>
      <c r="E5" s="33" t="s">
        <v>89</v>
      </c>
      <c r="F5" s="1" t="s">
        <v>436</v>
      </c>
      <c r="N5" s="14" t="s">
        <v>437</v>
      </c>
      <c r="O5" s="1" t="n">
        <v>1</v>
      </c>
      <c r="P5" s="1" t="n">
        <v>0</v>
      </c>
      <c r="Q5" s="14" t="s">
        <v>283</v>
      </c>
      <c r="R5" s="1" t="n">
        <v>0</v>
      </c>
      <c r="S5" s="1" t="s">
        <v>432</v>
      </c>
    </row>
    <row r="6" customFormat="false" ht="15.75" hidden="false" customHeight="false" outlineLevel="0" collapsed="false">
      <c r="B6" s="39" t="n">
        <v>45232</v>
      </c>
      <c r="E6" s="33" t="s">
        <v>438</v>
      </c>
      <c r="F6" s="1" t="s">
        <v>439</v>
      </c>
      <c r="N6" s="14" t="s">
        <v>440</v>
      </c>
      <c r="O6" s="1" t="n">
        <v>2</v>
      </c>
      <c r="P6" s="1" t="n">
        <v>0</v>
      </c>
      <c r="Q6" s="14" t="s">
        <v>331</v>
      </c>
      <c r="R6" s="1" t="n">
        <v>1</v>
      </c>
    </row>
    <row r="8" customFormat="false" ht="15.75" hidden="false" customHeight="false" outlineLevel="0" collapsed="false">
      <c r="O8" s="1" t="s">
        <v>292</v>
      </c>
      <c r="P8" s="1" t="s">
        <v>268</v>
      </c>
    </row>
    <row r="9" customFormat="false" ht="15.75" hidden="false" customHeight="false" outlineLevel="0" collapsed="false">
      <c r="N9" s="1" t="s">
        <v>293</v>
      </c>
      <c r="O9" s="28" t="n">
        <f aca="false">O6</f>
        <v>2</v>
      </c>
      <c r="P9" s="28" t="n">
        <f aca="false">P6</f>
        <v>0</v>
      </c>
    </row>
    <row r="10" customFormat="false" ht="15.75" hidden="false" customHeight="false" outlineLevel="0" collapsed="false">
      <c r="N10" s="1" t="s">
        <v>294</v>
      </c>
      <c r="O10" s="1" t="n">
        <v>0</v>
      </c>
      <c r="P10" s="1" t="n">
        <v>0</v>
      </c>
    </row>
    <row r="11" customFormat="false" ht="15.75" hidden="false" customHeight="false" outlineLevel="0" collapsed="false">
      <c r="N11" s="1" t="s">
        <v>295</v>
      </c>
      <c r="O11" s="28" t="n">
        <f aca="false">O3+O4+O5</f>
        <v>80</v>
      </c>
      <c r="P11" s="28" t="n">
        <f aca="false">P3+P4+P5</f>
        <v>41</v>
      </c>
    </row>
    <row r="16" customFormat="false" ht="15.75" hidden="false" customHeight="false" outlineLevel="0" collapsed="false">
      <c r="O16" s="1" t="n">
        <v>42</v>
      </c>
      <c r="P16" s="1" t="n">
        <v>23</v>
      </c>
      <c r="Q16" s="107" t="n">
        <v>0</v>
      </c>
    </row>
    <row r="17" customFormat="false" ht="15.75" hidden="false" customHeight="false" outlineLevel="0" collapsed="false">
      <c r="O17" s="1" t="n">
        <v>37</v>
      </c>
      <c r="P17" s="1" t="n">
        <v>18</v>
      </c>
      <c r="Q17" s="107" t="n">
        <v>0</v>
      </c>
    </row>
    <row r="18" customFormat="false" ht="15.75" hidden="false" customHeight="false" outlineLevel="0" collapsed="false">
      <c r="O18" s="1" t="n">
        <v>1</v>
      </c>
      <c r="P18" s="1" t="n">
        <v>0</v>
      </c>
      <c r="Q18" s="107" t="n">
        <v>0</v>
      </c>
    </row>
    <row r="19" customFormat="false" ht="15.75" hidden="false" customHeight="false" outlineLevel="0" collapsed="false">
      <c r="O19" s="1" t="n">
        <v>2</v>
      </c>
      <c r="P19" s="1" t="n">
        <v>0</v>
      </c>
      <c r="Q19" s="107" t="n">
        <v>1</v>
      </c>
    </row>
  </sheetData>
  <hyperlinks>
    <hyperlink ref="E3" r:id="rId1" display="https://arxiv.org/pdf/2202.01903.pdf"/>
    <hyperlink ref="N3" r:id="rId2" display="https://scholar.google.com/scholar?hl=it&amp;as_sdt=0%2C5&amp;q=An+isolated+mass+gap+black+hole+or+neutron+star+detected+with+astrometric+microlensing&amp;btnG="/>
    <hyperlink ref="Q3" r:id="rId3" display="All 8 versions"/>
    <hyperlink ref="E4" r:id="rId4" display="https://arxiv.org/pdf/2103.06855.pdf"/>
    <hyperlink ref="N4" r:id="rId5" display="https://scholar.google.com/scholar?hl=it&amp;as_sdt=0%2C5&amp;q=Positivity+Bounds+on+Dark+Energy%3A+When+Matter+Matters&amp;btnG="/>
    <hyperlink ref="Q4" r:id="rId6" display="All 8 versions"/>
    <hyperlink ref="E5" r:id="rId7" display="https://arxiv.org/pdf/2101.10963.pdf"/>
    <hyperlink ref="N5" r:id="rId8" display="https://scholar.google.com/scholar?hl=it&amp;as_sdt=0%2C5&amp;q=A+data-driven+convergence+criterion+for+iterative+unfolding+of+smeared+spectra&amp;btnG="/>
    <hyperlink ref="Q5" r:id="rId9" display="All 3 versions"/>
    <hyperlink ref="E6" r:id="rId10" display="https://arxiv.org/pdf/2202.05092"/>
    <hyperlink ref="N6" r:id="rId11" display="https://scholar.google.com/scholar?hl=it&amp;as_sdt=0%2C5&amp;q=Testing+Lorentz+Invariance+of+Gravity+in+the+Standard+Model+Extension+with+GWTC-3%2B&amp;btnG="/>
    <hyperlink ref="Q6" r:id="rId12" display="All 2 version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88"/>
    <col collapsed="false" customWidth="true" hidden="false" outlineLevel="0" max="13" min="6" style="0" width="12.63"/>
    <col collapsed="false" customWidth="true" hidden="false" outlineLevel="0" max="14" min="14" style="0" width="29.37"/>
    <col collapsed="false" customWidth="true" hidden="false" outlineLevel="0" max="15" min="15" style="0" width="49.75"/>
    <col collapsed="false" customWidth="true" hidden="false" outlineLevel="0" max="16" min="16" style="0" width="8.87"/>
    <col collapsed="false" customWidth="true" hidden="false" outlineLevel="0" max="17" min="17" style="0" width="7.63"/>
    <col collapsed="false" customWidth="true" hidden="false" outlineLevel="0" max="20" min="18" style="0" width="13.75"/>
    <col collapsed="false" customWidth="true" hidden="false" outlineLevel="0" max="1025" min="21" style="0" width="12.63"/>
  </cols>
  <sheetData>
    <row r="1" customFormat="false" ht="15.75" hidden="false" customHeight="false" outlineLevel="0" collapsed="false">
      <c r="A1" s="64" t="n">
        <f aca="false">MAX(A3:A77)</f>
        <v>23</v>
      </c>
      <c r="B1" s="65" t="s">
        <v>105</v>
      </c>
      <c r="C1" s="66"/>
      <c r="D1" s="66" t="n">
        <f aca="false">SUM(D3:D80)</f>
        <v>4</v>
      </c>
      <c r="E1" s="23" t="s">
        <v>441</v>
      </c>
      <c r="F1" s="1"/>
      <c r="G1" s="69" t="s">
        <v>181</v>
      </c>
      <c r="H1" s="70"/>
      <c r="N1" s="44"/>
      <c r="O1" s="45" t="s">
        <v>442</v>
      </c>
      <c r="P1" s="46" t="n">
        <f aca="false">SUM(P3:P100)</f>
        <v>96</v>
      </c>
      <c r="Q1" s="46" t="n">
        <f aca="false">SUM(Q3:Q100)</f>
        <v>48</v>
      </c>
    </row>
    <row r="2" customFormat="false" ht="15.75" hidden="false" customHeight="false" outlineLevel="0" collapsed="false">
      <c r="A2" s="108" t="s">
        <v>0</v>
      </c>
      <c r="B2" s="103" t="s">
        <v>1</v>
      </c>
      <c r="C2" s="109"/>
      <c r="D2" s="109" t="s">
        <v>108</v>
      </c>
      <c r="E2" s="103" t="s">
        <v>3</v>
      </c>
      <c r="F2" s="68" t="s">
        <v>109</v>
      </c>
      <c r="G2" s="71"/>
      <c r="H2" s="71"/>
      <c r="I2" s="71"/>
      <c r="J2" s="101" t="s">
        <v>271</v>
      </c>
      <c r="K2" s="71"/>
      <c r="L2" s="71"/>
      <c r="M2" s="71"/>
      <c r="N2" s="47" t="s">
        <v>265</v>
      </c>
      <c r="O2" s="46" t="s">
        <v>266</v>
      </c>
      <c r="P2" s="46" t="s">
        <v>267</v>
      </c>
      <c r="Q2" s="46" t="s">
        <v>268</v>
      </c>
      <c r="R2" s="46" t="s">
        <v>269</v>
      </c>
      <c r="S2" s="1" t="s">
        <v>315</v>
      </c>
      <c r="T2" s="1" t="s">
        <v>271</v>
      </c>
      <c r="U2" s="71"/>
      <c r="V2" s="71"/>
      <c r="W2" s="71"/>
      <c r="X2" s="71"/>
      <c r="Y2" s="71"/>
      <c r="Z2" s="71"/>
      <c r="AA2" s="71"/>
      <c r="AB2" s="71"/>
    </row>
    <row r="3" customFormat="false" ht="15.75" hidden="false" customHeight="false" outlineLevel="0" collapsed="false">
      <c r="A3" s="110" t="n">
        <v>1</v>
      </c>
      <c r="B3" s="79" t="s">
        <v>443</v>
      </c>
      <c r="C3" s="80" t="n">
        <v>1</v>
      </c>
      <c r="D3" s="79"/>
      <c r="E3" s="111"/>
      <c r="J3" s="83"/>
      <c r="N3" s="44" t="n">
        <f aca="false">IFERROR(INDEX($E$3:$E$100,SMALL(IF($D$3:$D$100=1,ROW($E$3:$E$100)-ROW(B$3)+1),ROWS($N$3:N3))),"")</f>
        <v>0</v>
      </c>
      <c r="O3" s="48" t="str">
        <f aca="false">IF(N3&lt;&gt;"",HYPERLINK(concat("https://scholar.google.com/scholar?hl=en&amp;q=arXiv:",MID(N3,23,10))),"")</f>
        <v/>
      </c>
      <c r="P3" s="49" t="n">
        <v>5</v>
      </c>
      <c r="Q3" s="49" t="n">
        <v>3</v>
      </c>
      <c r="R3" s="49" t="s">
        <v>280</v>
      </c>
      <c r="S3" s="50" t="n">
        <v>0</v>
      </c>
      <c r="T3" s="50"/>
    </row>
    <row r="4" customFormat="false" ht="15.75" hidden="false" customHeight="false" outlineLevel="0" collapsed="false">
      <c r="A4" s="110" t="n">
        <v>2</v>
      </c>
      <c r="B4" s="79"/>
      <c r="C4" s="80" t="n">
        <v>2</v>
      </c>
      <c r="D4" s="79"/>
      <c r="E4" s="112"/>
      <c r="J4" s="90"/>
      <c r="N4" s="44" t="str">
        <f aca="false">IFERROR(INDEX($E$3:$E$100,SMALL(IF($D$3:$D$100=1,ROW($E$3:$E$100)-ROW(B$3)+1),ROWS($N$3:N4))),"")</f>
        <v/>
      </c>
      <c r="O4" s="48" t="str">
        <f aca="false">IF(N4&lt;&gt;"",HYPERLINK(concat("https://scholar.google.com/scholar?hl=en&amp;q=arXiv:",MID(N4,23,10))),"")</f>
        <v/>
      </c>
      <c r="P4" s="49" t="n">
        <v>24</v>
      </c>
      <c r="Q4" s="49" t="n">
        <v>13</v>
      </c>
      <c r="R4" s="49" t="s">
        <v>283</v>
      </c>
      <c r="S4" s="49" t="n">
        <v>0</v>
      </c>
      <c r="T4" s="49"/>
    </row>
    <row r="5" customFormat="false" ht="15.75" hidden="false" customHeight="false" outlineLevel="0" collapsed="false">
      <c r="A5" s="113" t="n">
        <v>3</v>
      </c>
      <c r="B5" s="114" t="s">
        <v>444</v>
      </c>
      <c r="C5" s="115" t="n">
        <v>1</v>
      </c>
      <c r="D5" s="114"/>
      <c r="E5" s="116"/>
      <c r="F5" s="117"/>
      <c r="G5" s="117"/>
      <c r="H5" s="117"/>
      <c r="I5" s="117"/>
      <c r="J5" s="83"/>
      <c r="K5" s="117"/>
      <c r="L5" s="117"/>
      <c r="M5" s="117"/>
      <c r="N5" s="44" t="str">
        <f aca="false">IFERROR(INDEX($E$3:$E$100,SMALL(IF($D$3:$D$100=1,ROW($E$3:$E$100)-ROW(B$3)+1),ROWS($N$3:N5))),"")</f>
        <v/>
      </c>
      <c r="O5" s="48" t="str">
        <f aca="false">IF(N5&lt;&gt;"",HYPERLINK(concat("https://scholar.google.com/scholar?hl=en&amp;q=arXiv:",MID(N5,23,10))),"")</f>
        <v/>
      </c>
      <c r="P5" s="49" t="n">
        <v>2</v>
      </c>
      <c r="Q5" s="1" t="n">
        <v>0</v>
      </c>
      <c r="R5" s="49" t="s">
        <v>283</v>
      </c>
      <c r="S5" s="50" t="n">
        <v>1</v>
      </c>
      <c r="T5" s="50"/>
      <c r="U5" s="117"/>
      <c r="V5" s="117"/>
      <c r="W5" s="117"/>
      <c r="X5" s="117"/>
      <c r="Y5" s="117"/>
      <c r="Z5" s="117"/>
      <c r="AA5" s="117"/>
      <c r="AB5" s="117"/>
    </row>
    <row r="6" customFormat="false" ht="15.75" hidden="false" customHeight="false" outlineLevel="0" collapsed="false">
      <c r="A6" s="110" t="n">
        <v>4</v>
      </c>
      <c r="B6" s="79"/>
      <c r="C6" s="80" t="n">
        <v>2</v>
      </c>
      <c r="D6" s="79"/>
      <c r="E6" s="118" t="s">
        <v>259</v>
      </c>
      <c r="F6" s="1" t="s">
        <v>445</v>
      </c>
      <c r="J6" s="78" t="s">
        <v>446</v>
      </c>
      <c r="N6" s="44" t="str">
        <f aca="false">IFERROR(INDEX($E$3:$E$100,SMALL(IF($D$3:$D$100=1,ROW($E$3:$E$100)-ROW(B$3)+1),ROWS($N$3:N6))),"")</f>
        <v/>
      </c>
      <c r="O6" s="48" t="str">
        <f aca="false">IF(N6&lt;&gt;"",HYPERLINK(concat("https://scholar.google.com/scholar?hl=en&amp;q=arXiv:",MID(N6,23,10))),"")</f>
        <v/>
      </c>
      <c r="P6" s="49" t="n">
        <v>1</v>
      </c>
      <c r="Q6" s="50" t="n">
        <v>0</v>
      </c>
      <c r="R6" s="49" t="s">
        <v>319</v>
      </c>
      <c r="S6" s="49" t="n">
        <v>1</v>
      </c>
      <c r="T6" s="49"/>
    </row>
    <row r="7" customFormat="false" ht="15.75" hidden="false" customHeight="false" outlineLevel="0" collapsed="false">
      <c r="A7" s="110" t="n">
        <v>5</v>
      </c>
      <c r="B7" s="79"/>
      <c r="C7" s="80" t="n">
        <v>3</v>
      </c>
      <c r="D7" s="79"/>
      <c r="E7" s="119" t="s">
        <v>447</v>
      </c>
      <c r="J7" s="78" t="s">
        <v>448</v>
      </c>
      <c r="N7" s="44" t="str">
        <f aca="false">IFERROR(INDEX($E$3:$E$100,SMALL(IF($D$3:$D$100=1,ROW($E$3:$E$100)-ROW(B$3)+1),ROWS($N$3:N7))),"")</f>
        <v/>
      </c>
      <c r="O7" s="48" t="str">
        <f aca="false">IF(N7&lt;&gt;"",HYPERLINK(concat("https://scholar.google.com/scholar?hl=en&amp;q=arXiv:",MID(N7,23,10))),"")</f>
        <v/>
      </c>
      <c r="P7" s="1"/>
      <c r="R7" s="1"/>
      <c r="S7" s="1"/>
      <c r="T7" s="1"/>
    </row>
    <row r="8" customFormat="false" ht="15.75" hidden="false" customHeight="false" outlineLevel="0" collapsed="false">
      <c r="A8" s="110" t="n">
        <v>6</v>
      </c>
      <c r="B8" s="79"/>
      <c r="C8" s="80" t="n">
        <v>4</v>
      </c>
      <c r="D8" s="79"/>
      <c r="E8" s="112"/>
      <c r="J8" s="83"/>
      <c r="N8" s="44" t="str">
        <f aca="false">IFERROR(INDEX($E$3:$E$100,SMALL(IF($D$3:$D$100=1,ROW($E$3:$E$100)-ROW(B$3)+1),ROWS($N$3:N8))),"")</f>
        <v/>
      </c>
      <c r="P8" s="1" t="s">
        <v>292</v>
      </c>
      <c r="Q8" s="49" t="s">
        <v>268</v>
      </c>
    </row>
    <row r="9" customFormat="false" ht="15.75" hidden="false" customHeight="false" outlineLevel="0" collapsed="false">
      <c r="A9" s="110" t="n">
        <v>7</v>
      </c>
      <c r="B9" s="79"/>
      <c r="C9" s="80" t="n">
        <v>5</v>
      </c>
      <c r="D9" s="79"/>
      <c r="E9" s="112"/>
      <c r="J9" s="83"/>
      <c r="N9" s="44" t="str">
        <f aca="false">IFERROR(INDEX($E$3:$E$100,SMALL(IF($D$3:$D$100=1,ROW($E$3:$E$100)-ROW(B$3)+1),ROWS($N$3:N9))),"")</f>
        <v/>
      </c>
      <c r="O9" s="1" t="s">
        <v>293</v>
      </c>
      <c r="P9" s="49" t="n">
        <f aca="false">P5+P6</f>
        <v>3</v>
      </c>
      <c r="Q9" s="49" t="n">
        <f aca="false">Q5+Q6</f>
        <v>0</v>
      </c>
      <c r="R9" s="1"/>
      <c r="S9" s="1"/>
      <c r="T9" s="1"/>
    </row>
    <row r="10" customFormat="false" ht="15.75" hidden="false" customHeight="false" outlineLevel="0" collapsed="false">
      <c r="A10" s="110" t="n">
        <v>8</v>
      </c>
      <c r="B10" s="79"/>
      <c r="C10" s="80" t="n">
        <v>6</v>
      </c>
      <c r="D10" s="79"/>
      <c r="E10" s="112"/>
      <c r="J10" s="83"/>
      <c r="N10" s="44" t="str">
        <f aca="false">IFERROR(INDEX($E$3:$E$100,SMALL(IF($D$3:$D$100=1,ROW($E$3:$E$100)-ROW(B$3)+1),ROWS($N$3:N10))),"")</f>
        <v/>
      </c>
      <c r="O10" s="1" t="s">
        <v>294</v>
      </c>
      <c r="P10" s="1" t="n">
        <f aca="false">0</f>
        <v>0</v>
      </c>
      <c r="Q10" s="1" t="n">
        <f aca="false">0</f>
        <v>0</v>
      </c>
      <c r="R10" s="1"/>
      <c r="S10" s="1"/>
      <c r="T10" s="1"/>
    </row>
    <row r="11" customFormat="false" ht="15.75" hidden="false" customHeight="false" outlineLevel="0" collapsed="false">
      <c r="A11" s="120" t="n">
        <v>9</v>
      </c>
      <c r="B11" s="121"/>
      <c r="C11" s="87" t="n">
        <v>7</v>
      </c>
      <c r="D11" s="121"/>
      <c r="E11" s="122" t="s">
        <v>449</v>
      </c>
      <c r="F11" s="123" t="s">
        <v>450</v>
      </c>
      <c r="G11" s="89"/>
      <c r="H11" s="89"/>
      <c r="I11" s="89"/>
      <c r="J11" s="85" t="s">
        <v>451</v>
      </c>
      <c r="K11" s="89"/>
      <c r="L11" s="89"/>
      <c r="M11" s="89"/>
      <c r="N11" s="44" t="str">
        <f aca="false">IFERROR(INDEX($E$3:$E$100,SMALL(IF($D$3:$D$100=1,ROW($E$3:$E$100)-ROW(B$3)+1),ROWS($N$3:N11))),"")</f>
        <v/>
      </c>
      <c r="O11" s="1" t="s">
        <v>295</v>
      </c>
      <c r="P11" s="28" t="n">
        <f aca="false">P3+P4</f>
        <v>29</v>
      </c>
      <c r="Q11" s="28" t="n">
        <f aca="false">Q3+Q4</f>
        <v>16</v>
      </c>
      <c r="U11" s="89"/>
      <c r="V11" s="89"/>
      <c r="W11" s="89"/>
      <c r="X11" s="89"/>
      <c r="Y11" s="89"/>
      <c r="Z11" s="89"/>
      <c r="AA11" s="89"/>
      <c r="AB11" s="89"/>
    </row>
    <row r="12" customFormat="false" ht="15.75" hidden="false" customHeight="false" outlineLevel="0" collapsed="false">
      <c r="A12" s="110" t="n">
        <v>10</v>
      </c>
      <c r="B12" s="79" t="s">
        <v>452</v>
      </c>
      <c r="C12" s="80" t="n">
        <v>1</v>
      </c>
      <c r="D12" s="79"/>
      <c r="E12" s="112"/>
      <c r="J12" s="83"/>
      <c r="N12" s="44" t="str">
        <f aca="false">IFERROR(INDEX($E$3:$E$100,SMALL(IF($D$3:$D$100=1,ROW($E$3:$E$100)-ROW(B$3)+1),ROWS($N$3:N12))),"")</f>
        <v/>
      </c>
      <c r="O12" s="48" t="str">
        <f aca="false">IF(N12&lt;&gt;"",HYPERLINK(concat("https://scholar.google.com/scholar?hl=en&amp;q=arXiv:",MID(N12,23,10))),"")</f>
        <v/>
      </c>
      <c r="P12" s="1"/>
      <c r="Q12" s="50"/>
      <c r="R12" s="1"/>
      <c r="S12" s="1"/>
      <c r="T12" s="1"/>
    </row>
    <row r="13" customFormat="false" ht="15.75" hidden="false" customHeight="false" outlineLevel="0" collapsed="false">
      <c r="A13" s="110" t="n">
        <v>11</v>
      </c>
      <c r="B13" s="79"/>
      <c r="C13" s="80" t="n">
        <v>2</v>
      </c>
      <c r="D13" s="79" t="s">
        <v>453</v>
      </c>
      <c r="E13" s="124" t="s">
        <v>454</v>
      </c>
      <c r="F13" s="1" t="s">
        <v>455</v>
      </c>
      <c r="J13" s="125" t="s">
        <v>456</v>
      </c>
      <c r="K13" s="41"/>
      <c r="L13" s="41"/>
      <c r="M13" s="41"/>
      <c r="N13" s="44" t="str">
        <f aca="false">IFERROR(INDEX($E$3:$E$100,SMALL(IF($D$3:$D$100=1,ROW($E$3:$E$100)-ROW(B$3)+1),ROWS($N$3:N13))),"")</f>
        <v/>
      </c>
      <c r="O13" s="48" t="str">
        <f aca="false">IF(N13&lt;&gt;"",HYPERLINK(concat("https://scholar.google.com/scholar?hl=en&amp;q=arXiv:",MID(N13,23,10))),"")</f>
        <v/>
      </c>
    </row>
    <row r="14" customFormat="false" ht="15.75" hidden="false" customHeight="false" outlineLevel="0" collapsed="false">
      <c r="A14" s="110" t="n">
        <v>12</v>
      </c>
      <c r="B14" s="79"/>
      <c r="C14" s="80" t="n">
        <v>3</v>
      </c>
      <c r="D14" s="79"/>
      <c r="E14" s="112"/>
      <c r="J14" s="83"/>
      <c r="N14" s="44" t="str">
        <f aca="false">IFERROR(INDEX($E$3:$E$100,SMALL(IF($D$3:$D$100=1,ROW($E$3:$E$100)-ROW(B$3)+1),ROWS($N$3:N14))),"")</f>
        <v/>
      </c>
      <c r="O14" s="48" t="str">
        <f aca="false">IF(N14&lt;&gt;"",HYPERLINK(concat("https://scholar.google.com/scholar?hl=en&amp;q=arXiv:",MID(N14,23,10))),"")</f>
        <v/>
      </c>
      <c r="P14" s="49" t="n">
        <v>5</v>
      </c>
      <c r="Q14" s="49" t="n">
        <v>3</v>
      </c>
      <c r="R14" s="50" t="n">
        <v>0</v>
      </c>
    </row>
    <row r="15" customFormat="false" ht="15.75" hidden="false" customHeight="false" outlineLevel="0" collapsed="false">
      <c r="A15" s="110" t="n">
        <v>13</v>
      </c>
      <c r="B15" s="79"/>
      <c r="C15" s="80" t="n">
        <v>4</v>
      </c>
      <c r="D15" s="79" t="n">
        <v>1</v>
      </c>
      <c r="E15" s="124" t="s">
        <v>457</v>
      </c>
      <c r="F15" s="1" t="s">
        <v>458</v>
      </c>
      <c r="J15" s="78" t="s">
        <v>459</v>
      </c>
      <c r="N15" s="44" t="str">
        <f aca="false">IFERROR(INDEX($E$3:$E$100,SMALL(IF($D$3:$D$100=1,ROW($E$3:$E$100)-ROW(B$3)+1),ROWS($N$3:N15))),"")</f>
        <v>https://arxiv.org/pdf/2202.07386.pdf</v>
      </c>
      <c r="O15" s="48" t="e">
        <f aca="false">IF(N15&lt;&gt;"",HYPERLINK(concat("https://scholar.google.com/scholar?hl=en&amp;q=arXiv:",MID(N15,23,10))),"")</f>
        <v>#NAME?</v>
      </c>
      <c r="P15" s="49" t="n">
        <v>24</v>
      </c>
      <c r="Q15" s="49" t="n">
        <v>13</v>
      </c>
      <c r="R15" s="49" t="n">
        <v>0</v>
      </c>
    </row>
    <row r="16" customFormat="false" ht="15.75" hidden="false" customHeight="false" outlineLevel="0" collapsed="false">
      <c r="A16" s="120" t="n">
        <v>14</v>
      </c>
      <c r="B16" s="121"/>
      <c r="C16" s="87" t="n">
        <v>5</v>
      </c>
      <c r="D16" s="121"/>
      <c r="E16" s="122" t="s">
        <v>460</v>
      </c>
      <c r="F16" s="89"/>
      <c r="G16" s="89"/>
      <c r="H16" s="89"/>
      <c r="I16" s="89"/>
      <c r="J16" s="85" t="s">
        <v>461</v>
      </c>
      <c r="K16" s="89"/>
      <c r="L16" s="89"/>
      <c r="M16" s="89"/>
      <c r="N16" s="44" t="str">
        <f aca="false">IFERROR(INDEX($E$3:$E$100,SMALL(IF($D$3:$D$100=1,ROW($E$3:$E$100)-ROW(B$3)+1),ROWS($N$3:N16))),"")</f>
        <v/>
      </c>
      <c r="O16" s="48" t="str">
        <f aca="false">IF(N16&lt;&gt;"",HYPERLINK(concat("https://scholar.google.com/scholar?hl=en&amp;q=arXiv:",MID(N16,23,10))),"")</f>
        <v/>
      </c>
      <c r="P16" s="49" t="n">
        <v>2</v>
      </c>
      <c r="Q16" s="1" t="n">
        <v>0</v>
      </c>
      <c r="R16" s="50" t="n">
        <v>1</v>
      </c>
      <c r="U16" s="89"/>
      <c r="V16" s="89"/>
      <c r="W16" s="89"/>
      <c r="X16" s="89"/>
      <c r="Y16" s="89"/>
      <c r="Z16" s="89"/>
      <c r="AA16" s="89"/>
      <c r="AB16" s="89"/>
    </row>
    <row r="17" customFormat="false" ht="15.75" hidden="false" customHeight="false" outlineLevel="0" collapsed="false">
      <c r="A17" s="120" t="n">
        <v>15</v>
      </c>
      <c r="B17" s="121" t="s">
        <v>462</v>
      </c>
      <c r="C17" s="87" t="n">
        <v>1</v>
      </c>
      <c r="D17" s="121"/>
      <c r="E17" s="126"/>
      <c r="F17" s="89"/>
      <c r="G17" s="89"/>
      <c r="H17" s="89"/>
      <c r="I17" s="89"/>
      <c r="J17" s="90"/>
      <c r="K17" s="89"/>
      <c r="L17" s="89"/>
      <c r="M17" s="89"/>
      <c r="N17" s="44" t="str">
        <f aca="false">IFERROR(INDEX($E$3:$E$100,SMALL(IF($D$3:$D$100=1,ROW($E$3:$E$100)-ROW(B$3)+1),ROWS($N$3:N17))),"")</f>
        <v/>
      </c>
      <c r="P17" s="49" t="n">
        <v>1</v>
      </c>
      <c r="Q17" s="50" t="n">
        <v>0</v>
      </c>
      <c r="R17" s="49" t="n">
        <v>1</v>
      </c>
      <c r="U17" s="89"/>
      <c r="V17" s="89"/>
      <c r="W17" s="89"/>
      <c r="X17" s="89"/>
      <c r="Y17" s="89"/>
      <c r="Z17" s="89"/>
      <c r="AA17" s="89"/>
      <c r="AB17" s="89"/>
    </row>
    <row r="18" customFormat="false" ht="15.75" hidden="false" customHeight="false" outlineLevel="0" collapsed="false">
      <c r="A18" s="110" t="n">
        <v>16</v>
      </c>
      <c r="B18" s="79" t="s">
        <v>463</v>
      </c>
      <c r="C18" s="80" t="n">
        <v>1</v>
      </c>
      <c r="D18" s="79"/>
      <c r="E18" s="112"/>
      <c r="J18" s="83"/>
      <c r="N18" s="44" t="str">
        <f aca="false">IFERROR(INDEX($E$3:$E$100,SMALL(IF($D$3:$D$100=1,ROW($E$3:$E$100)-ROW(B$3)+1),ROWS($N$3:N18))),"")</f>
        <v/>
      </c>
    </row>
    <row r="19" customFormat="false" ht="15.75" hidden="false" customHeight="false" outlineLevel="0" collapsed="false">
      <c r="A19" s="110" t="n">
        <v>17</v>
      </c>
      <c r="B19" s="79"/>
      <c r="C19" s="80" t="n">
        <v>2</v>
      </c>
      <c r="D19" s="79" t="n">
        <v>1</v>
      </c>
      <c r="E19" s="124" t="s">
        <v>464</v>
      </c>
      <c r="F19" s="1" t="s">
        <v>465</v>
      </c>
      <c r="J19" s="78" t="s">
        <v>466</v>
      </c>
      <c r="N19" s="44" t="str">
        <f aca="false">IFERROR(INDEX($E$3:$E$100,SMALL(IF($D$3:$D$100=1,ROW($E$3:$E$100)-ROW(B$3)+1),ROWS($N$3:N19))),"")</f>
        <v>https://arxiv.org/pdf/2106.02467.pdf</v>
      </c>
    </row>
    <row r="20" customFormat="false" ht="15.75" hidden="false" customHeight="false" outlineLevel="0" collapsed="false">
      <c r="A20" s="110" t="n">
        <v>18</v>
      </c>
      <c r="B20" s="79"/>
      <c r="C20" s="80" t="n">
        <v>3</v>
      </c>
      <c r="D20" s="79"/>
      <c r="E20" s="112"/>
      <c r="J20" s="83"/>
      <c r="N20" s="44" t="str">
        <f aca="false">IFERROR(INDEX($E$3:$E$100,SMALL(IF($D$3:$D$100=1,ROW($E$3:$E$100)-ROW(B$3)+1),ROWS($N$3:N20))),"")</f>
        <v/>
      </c>
    </row>
    <row r="21" customFormat="false" ht="15.75" hidden="false" customHeight="false" outlineLevel="0" collapsed="false">
      <c r="A21" s="110" t="n">
        <v>19</v>
      </c>
      <c r="B21" s="107"/>
      <c r="C21" s="80" t="n">
        <v>4</v>
      </c>
      <c r="D21" s="79" t="n">
        <v>1</v>
      </c>
      <c r="E21" s="124" t="s">
        <v>467</v>
      </c>
      <c r="F21" s="1" t="s">
        <v>468</v>
      </c>
      <c r="J21" s="78" t="s">
        <v>469</v>
      </c>
    </row>
    <row r="22" customFormat="false" ht="15.75" hidden="false" customHeight="false" outlineLevel="0" collapsed="false">
      <c r="A22" s="110" t="n">
        <v>20</v>
      </c>
      <c r="B22" s="107"/>
      <c r="C22" s="80" t="n">
        <v>5</v>
      </c>
      <c r="D22" s="79" t="n">
        <v>1</v>
      </c>
      <c r="E22" s="124" t="s">
        <v>470</v>
      </c>
      <c r="F22" s="1" t="s">
        <v>471</v>
      </c>
      <c r="J22" s="78" t="s">
        <v>472</v>
      </c>
    </row>
    <row r="23" customFormat="false" ht="15.75" hidden="false" customHeight="false" outlineLevel="0" collapsed="false">
      <c r="A23" s="110" t="n">
        <v>21</v>
      </c>
      <c r="B23" s="107"/>
      <c r="C23" s="80" t="n">
        <v>6</v>
      </c>
      <c r="D23" s="79"/>
      <c r="E23" s="112"/>
      <c r="J23" s="83"/>
    </row>
    <row r="24" customFormat="false" ht="15.75" hidden="false" customHeight="false" outlineLevel="0" collapsed="false">
      <c r="A24" s="110" t="n">
        <v>22</v>
      </c>
      <c r="B24" s="107"/>
      <c r="C24" s="80" t="n">
        <v>7</v>
      </c>
      <c r="D24" s="79"/>
      <c r="E24" s="112"/>
      <c r="J24" s="83"/>
    </row>
    <row r="25" customFormat="false" ht="15.75" hidden="false" customHeight="false" outlineLevel="0" collapsed="false">
      <c r="A25" s="108" t="n">
        <v>23</v>
      </c>
      <c r="B25" s="127"/>
      <c r="C25" s="103" t="n">
        <v>8</v>
      </c>
      <c r="D25" s="128"/>
      <c r="E25" s="129"/>
      <c r="F25" s="71"/>
      <c r="G25" s="71"/>
      <c r="H25" s="71"/>
      <c r="I25" s="71"/>
      <c r="J25" s="130"/>
      <c r="K25" s="71"/>
      <c r="L25" s="71"/>
      <c r="M25" s="71"/>
      <c r="N25" s="71"/>
      <c r="O25" s="71"/>
      <c r="P25" s="71"/>
      <c r="Q25" s="71"/>
      <c r="R25" s="71"/>
      <c r="S25" s="71"/>
      <c r="T25" s="71"/>
      <c r="U25" s="71"/>
      <c r="V25" s="71"/>
      <c r="W25" s="71"/>
      <c r="X25" s="71"/>
      <c r="Y25" s="71"/>
      <c r="Z25" s="71"/>
      <c r="AA25" s="71"/>
      <c r="AB25" s="71"/>
    </row>
    <row r="1048576" customFormat="false" ht="15.75" hidden="false" customHeight="true" outlineLevel="0" collapsed="false"/>
  </sheetData>
  <hyperlinks>
    <hyperlink ref="R3" r:id="rId2" display="All 7 versions"/>
    <hyperlink ref="R4" r:id="rId3" display="All 3 versions"/>
    <hyperlink ref="R5" r:id="rId4" display="All 3 versions"/>
    <hyperlink ref="E6" r:id="rId5" display="https://arxiv.org/pdf/2109.14842.pdf"/>
    <hyperlink ref="R6" r:id="rId6" display="All 6 versions"/>
    <hyperlink ref="E7" r:id="rId7" display="https://arxiv.org/pdf/2111.12032.pdf"/>
    <hyperlink ref="E11" r:id="rId8" display="https://arxiv.org/pdf/2202.06216.pdf"/>
    <hyperlink ref="E13" r:id="rId9" display="https://arxiv.org/pdf/2008.12701.pdf"/>
    <hyperlink ref="E15" r:id="rId10" display="https://arxiv.org/pdf/2202.07386.pdf"/>
    <hyperlink ref="E16" r:id="rId11" display="https://arxiv.org/pdf/2202.07399.pdf"/>
    <hyperlink ref="E19" r:id="rId12" display="https://arxiv.org/pdf/2106.02467.pdf"/>
    <hyperlink ref="E21" r:id="rId13" display="https://arxiv.org/pdf/2111.05857.pdf"/>
    <hyperlink ref="E22" r:id="rId14" display="https://arxiv.org/pdf/2202.08608.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15"/>
</worksheet>
</file>

<file path=xl/worksheets/sheet10.xml><?xml version="1.0" encoding="utf-8"?>
<worksheet xmlns="http://schemas.openxmlformats.org/spreadsheetml/2006/main" xmlns:r="http://schemas.openxmlformats.org/officeDocument/2006/relationships">
  <sheetPr filterMode="false">
    <pageSetUpPr fitToPage="false"/>
  </sheetPr>
  <dimension ref="A1:Y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88"/>
    <col collapsed="false" customWidth="true" hidden="false" outlineLevel="0" max="13" min="6" style="0" width="12.63"/>
    <col collapsed="false" customWidth="true" hidden="false" outlineLevel="0" max="14" min="14" style="0" width="29.37"/>
    <col collapsed="false" customWidth="true" hidden="false" outlineLevel="0" max="15" min="15" style="0" width="49.75"/>
    <col collapsed="false" customWidth="true" hidden="false" outlineLevel="0" max="16" min="16" style="0" width="8.87"/>
    <col collapsed="false" customWidth="true" hidden="false" outlineLevel="0" max="17" min="17" style="0" width="7.63"/>
    <col collapsed="false" customWidth="true" hidden="false" outlineLevel="0" max="20" min="18" style="0" width="13.75"/>
    <col collapsed="false" customWidth="true" hidden="false" outlineLevel="0" max="21" min="21" style="0" width="29.88"/>
    <col collapsed="false" customWidth="true" hidden="false" outlineLevel="0" max="1025" min="22" style="0" width="12.63"/>
  </cols>
  <sheetData>
    <row r="1" customFormat="false" ht="15.75" hidden="false" customHeight="false" outlineLevel="0" collapsed="false">
      <c r="A1" s="64" t="n">
        <f aca="false">MAX(A3:A77)</f>
        <v>28</v>
      </c>
      <c r="B1" s="65" t="s">
        <v>105</v>
      </c>
      <c r="C1" s="66"/>
      <c r="D1" s="66" t="n">
        <f aca="false">SUM(D3:D80)</f>
        <v>5</v>
      </c>
      <c r="E1" s="1" t="s">
        <v>473</v>
      </c>
      <c r="F1" s="1"/>
      <c r="G1" s="69" t="s">
        <v>474</v>
      </c>
      <c r="H1" s="70"/>
      <c r="I1" s="131"/>
      <c r="N1" s="44"/>
      <c r="O1" s="45" t="s">
        <v>475</v>
      </c>
      <c r="P1" s="46" t="n">
        <f aca="false">SUM(P3:P96)</f>
        <v>87</v>
      </c>
      <c r="Q1" s="46" t="n">
        <f aca="false">SUM(Q3:Q96)</f>
        <v>63</v>
      </c>
      <c r="U1" s="44"/>
      <c r="V1" s="45"/>
      <c r="W1" s="46"/>
      <c r="X1" s="46"/>
    </row>
    <row r="2" customFormat="false" ht="15.75" hidden="false" customHeight="false" outlineLevel="0" collapsed="false">
      <c r="A2" s="108" t="s">
        <v>0</v>
      </c>
      <c r="B2" s="103" t="s">
        <v>1</v>
      </c>
      <c r="C2" s="109"/>
      <c r="D2" s="109" t="s">
        <v>108</v>
      </c>
      <c r="E2" s="103" t="s">
        <v>3</v>
      </c>
      <c r="F2" s="68" t="s">
        <v>109</v>
      </c>
      <c r="G2" s="71"/>
      <c r="H2" s="71"/>
      <c r="I2" s="71"/>
      <c r="J2" s="101" t="s">
        <v>271</v>
      </c>
      <c r="K2" s="71"/>
      <c r="L2" s="71"/>
      <c r="M2" s="71"/>
      <c r="N2" s="47" t="s">
        <v>265</v>
      </c>
      <c r="O2" s="46" t="s">
        <v>266</v>
      </c>
      <c r="P2" s="46" t="s">
        <v>267</v>
      </c>
      <c r="Q2" s="46" t="s">
        <v>268</v>
      </c>
      <c r="R2" s="46" t="s">
        <v>269</v>
      </c>
      <c r="S2" s="1" t="s">
        <v>315</v>
      </c>
      <c r="T2" s="1" t="s">
        <v>271</v>
      </c>
      <c r="U2" s="47"/>
      <c r="V2" s="46"/>
      <c r="W2" s="46"/>
      <c r="X2" s="46"/>
      <c r="Y2" s="46"/>
    </row>
    <row r="3" customFormat="false" ht="15.75" hidden="false" customHeight="false" outlineLevel="0" collapsed="false">
      <c r="A3" s="110" t="n">
        <v>1</v>
      </c>
      <c r="B3" s="79" t="s">
        <v>476</v>
      </c>
      <c r="C3" s="80" t="n">
        <v>1</v>
      </c>
      <c r="D3" s="79"/>
      <c r="E3" s="132" t="s">
        <v>477</v>
      </c>
      <c r="J3" s="83"/>
      <c r="N3" s="44" t="str">
        <f aca="false">IFERROR(INDEX($E$3:$E$100,SMALL(IF($D$3:$D$100=1,ROW($E$3:$E$100)-ROW(B$3)+1),ROWS($N$3:N3))),"")</f>
        <v>https://arxiv.org/pdf/2012.08172.pdf</v>
      </c>
      <c r="O3" s="48" t="e">
        <f aca="false">IF(N3&lt;&gt;"",HYPERLINK(concat("https://scholar.google.com/scholar?hl=en&amp;q=arXiv:",MID(N3,23,10))),"")</f>
        <v>#NAME?</v>
      </c>
      <c r="P3" s="49" t="n">
        <v>11</v>
      </c>
      <c r="Q3" s="49" t="n">
        <v>7</v>
      </c>
      <c r="R3" s="49" t="s">
        <v>319</v>
      </c>
      <c r="S3" s="49" t="n">
        <v>1</v>
      </c>
      <c r="T3" s="49"/>
      <c r="U3" s="44"/>
      <c r="V3" s="48"/>
      <c r="W3" s="24"/>
      <c r="X3" s="24"/>
      <c r="Y3" s="24"/>
    </row>
    <row r="4" customFormat="false" ht="15.75" hidden="false" customHeight="false" outlineLevel="0" collapsed="false">
      <c r="A4" s="110" t="n">
        <v>2</v>
      </c>
      <c r="B4" s="79"/>
      <c r="C4" s="80" t="n">
        <v>2</v>
      </c>
      <c r="D4" s="79"/>
      <c r="E4" s="133" t="s">
        <v>217</v>
      </c>
      <c r="F4" s="134" t="s">
        <v>478</v>
      </c>
      <c r="G4" s="134"/>
      <c r="H4" s="134"/>
      <c r="I4" s="134"/>
      <c r="J4" s="78" t="s">
        <v>479</v>
      </c>
      <c r="N4" s="44" t="str">
        <f aca="false">IFERROR(INDEX($E$3:$E$100,SMALL(IF($D$3:$D$100=1,ROW($E$3:$E$100)-ROW(B$3)+1),ROWS($N$3:N4))),"")</f>
        <v/>
      </c>
      <c r="O4" s="48" t="str">
        <f aca="false">IF(N4&lt;&gt;"",HYPERLINK(concat("https://scholar.google.com/scholar?hl=en&amp;q=arXiv:",MID(N4,23,10))),"")</f>
        <v/>
      </c>
      <c r="P4" s="49" t="n">
        <v>2</v>
      </c>
      <c r="Q4" s="49" t="n">
        <v>2</v>
      </c>
      <c r="R4" s="49" t="s">
        <v>276</v>
      </c>
      <c r="S4" s="49" t="n">
        <v>0</v>
      </c>
      <c r="T4" s="49"/>
      <c r="U4" s="44"/>
      <c r="V4" s="48"/>
      <c r="W4" s="24"/>
      <c r="X4" s="24"/>
      <c r="Y4" s="24"/>
    </row>
    <row r="5" customFormat="false" ht="15.75" hidden="false" customHeight="false" outlineLevel="0" collapsed="false">
      <c r="A5" s="110" t="n">
        <v>3</v>
      </c>
      <c r="B5" s="79"/>
      <c r="C5" s="80" t="n">
        <v>3</v>
      </c>
      <c r="D5" s="79" t="n">
        <v>1</v>
      </c>
      <c r="E5" s="135" t="s">
        <v>480</v>
      </c>
      <c r="F5" s="1" t="s">
        <v>481</v>
      </c>
      <c r="J5" s="83"/>
      <c r="N5" s="44" t="str">
        <f aca="false">IFERROR(INDEX($E$3:$E$100,SMALL(IF($D$3:$D$100=1,ROW($E$3:$E$100)-ROW(B$3)+1),ROWS($N$3:N5))),"")</f>
        <v>https://arxiv.org/pdf/2201.09549.pdf</v>
      </c>
      <c r="O5" s="48" t="e">
        <f aca="false">IF(N5&lt;&gt;"",HYPERLINK(concat("https://scholar.google.com/scholar?hl=en&amp;q=arXiv:",MID(N5,23,10))),"")</f>
        <v>#NAME?</v>
      </c>
      <c r="P5" s="49" t="n">
        <v>6</v>
      </c>
      <c r="Q5" s="49" t="n">
        <v>2</v>
      </c>
      <c r="R5" s="49" t="s">
        <v>482</v>
      </c>
      <c r="S5" s="49" t="n">
        <v>0.5</v>
      </c>
      <c r="T5" s="49"/>
      <c r="U5" s="136"/>
      <c r="V5" s="48"/>
      <c r="W5" s="24"/>
      <c r="X5" s="1"/>
      <c r="Y5" s="24"/>
    </row>
    <row r="6" customFormat="false" ht="15.75" hidden="false" customHeight="false" outlineLevel="0" collapsed="false">
      <c r="A6" s="110" t="n">
        <v>4</v>
      </c>
      <c r="B6" s="79"/>
      <c r="C6" s="80" t="n">
        <v>4</v>
      </c>
      <c r="D6" s="79"/>
      <c r="E6" s="132" t="s">
        <v>372</v>
      </c>
      <c r="J6" s="83"/>
      <c r="N6" s="44" t="str">
        <f aca="false">IFERROR(INDEX($E$3:$E$100,SMALL(IF($D$3:$D$100=1,ROW($E$3:$E$100)-ROW(B$3)+1),ROWS($N$3:N6))),"")</f>
        <v/>
      </c>
      <c r="O6" s="48" t="str">
        <f aca="false">IF(N6&lt;&gt;"",HYPERLINK(concat("https://scholar.google.com/scholar?hl=en&amp;q=arXiv:",MID(N6,23,10))),"")</f>
        <v/>
      </c>
      <c r="P6" s="49" t="n">
        <v>10</v>
      </c>
      <c r="Q6" s="49" t="n">
        <v>10</v>
      </c>
      <c r="R6" s="49" t="s">
        <v>283</v>
      </c>
      <c r="S6" s="49" t="n">
        <v>0</v>
      </c>
      <c r="T6" s="49"/>
      <c r="U6" s="44"/>
      <c r="V6" s="48"/>
      <c r="W6" s="24"/>
      <c r="X6" s="24"/>
      <c r="Y6" s="24"/>
    </row>
    <row r="7" customFormat="false" ht="15.75" hidden="false" customHeight="false" outlineLevel="0" collapsed="false">
      <c r="A7" s="110" t="n">
        <v>5</v>
      </c>
      <c r="B7" s="79"/>
      <c r="C7" s="80" t="n">
        <v>5</v>
      </c>
      <c r="D7" s="79" t="n">
        <v>1</v>
      </c>
      <c r="E7" s="135" t="s">
        <v>483</v>
      </c>
      <c r="F7" s="1" t="s">
        <v>484</v>
      </c>
      <c r="J7" s="83"/>
      <c r="N7" s="44" t="str">
        <f aca="false">IFERROR(INDEX($E$3:$E$100,SMALL(IF($D$3:$D$100=1,ROW($E$3:$E$100)-ROW(B$3)+1),ROWS($N$3:N7))),"")</f>
        <v>https://arxiv.org/pdf/2202.08848.pdf</v>
      </c>
      <c r="O7" s="48" t="e">
        <f aca="false">IF(N7&lt;&gt;"",HYPERLINK(concat("https://scholar.google.com/scholar?hl=en&amp;q=arXiv:",MID(N7,23,10))),"")</f>
        <v>#NAME?</v>
      </c>
      <c r="P7" s="1" t="n">
        <v>0</v>
      </c>
      <c r="Q7" s="1" t="n">
        <v>0</v>
      </c>
      <c r="R7" s="49" t="s">
        <v>284</v>
      </c>
      <c r="S7" s="50" t="n">
        <v>0</v>
      </c>
      <c r="T7" s="50"/>
      <c r="Y7" s="1"/>
    </row>
    <row r="8" customFormat="false" ht="15.75" hidden="false" customHeight="false" outlineLevel="0" collapsed="false">
      <c r="A8" s="110" t="n">
        <v>6</v>
      </c>
      <c r="B8" s="79"/>
      <c r="C8" s="80" t="n">
        <v>6</v>
      </c>
      <c r="D8" s="79" t="n">
        <v>1</v>
      </c>
      <c r="E8" s="135" t="s">
        <v>485</v>
      </c>
      <c r="F8" s="1" t="s">
        <v>486</v>
      </c>
      <c r="J8" s="90"/>
      <c r="N8" s="44" t="str">
        <f aca="false">IFERROR(INDEX($E$3:$E$100,SMALL(IF($D$3:$D$100=1,ROW($E$3:$E$100)-ROW(B$3)+1),ROWS($N$3:N8))),"")</f>
        <v>https://arxiv.org/pdf/2202.08924.pdf</v>
      </c>
      <c r="O8" s="48" t="e">
        <f aca="false">IF(N8&lt;&gt;"",HYPERLINK(concat("https://scholar.google.com/scholar?hl=en&amp;q=arXiv:",MID(N8,23,10))),"")</f>
        <v>#NAME?</v>
      </c>
      <c r="P8" s="1"/>
      <c r="Q8" s="50"/>
      <c r="R8" s="1"/>
      <c r="S8" s="1"/>
      <c r="T8" s="1"/>
    </row>
    <row r="9" customFormat="false" ht="15.75" hidden="false" customHeight="false" outlineLevel="0" collapsed="false">
      <c r="A9" s="113" t="n">
        <v>7</v>
      </c>
      <c r="B9" s="114" t="s">
        <v>487</v>
      </c>
      <c r="C9" s="115" t="n">
        <v>1</v>
      </c>
      <c r="D9" s="114" t="n">
        <v>1</v>
      </c>
      <c r="E9" s="137" t="s">
        <v>488</v>
      </c>
      <c r="F9" s="138" t="s">
        <v>489</v>
      </c>
      <c r="G9" s="117"/>
      <c r="H9" s="117"/>
      <c r="I9" s="117"/>
      <c r="J9" s="83"/>
      <c r="K9" s="117"/>
      <c r="L9" s="117"/>
      <c r="M9" s="117"/>
      <c r="N9" s="44" t="str">
        <f aca="false">IFERROR(INDEX($E$3:$E$100,SMALL(IF($D$3:$D$100=1,ROW($E$3:$E$100)-ROW(B$3)+1),ROWS($N$3:N9))),"")</f>
        <v>https://arxiv.org/pdf/2107.04811.pdf</v>
      </c>
      <c r="P9" s="1" t="s">
        <v>292</v>
      </c>
      <c r="Q9" s="1" t="s">
        <v>268</v>
      </c>
    </row>
    <row r="10" customFormat="false" ht="15.75" hidden="false" customHeight="false" outlineLevel="0" collapsed="false">
      <c r="A10" s="110" t="n">
        <v>8</v>
      </c>
      <c r="B10" s="79"/>
      <c r="C10" s="80" t="n">
        <v>2</v>
      </c>
      <c r="D10" s="79"/>
      <c r="E10" s="132" t="s">
        <v>490</v>
      </c>
      <c r="J10" s="78"/>
      <c r="N10" s="44" t="str">
        <f aca="false">IFERROR(INDEX($E$3:$E$100,SMALL(IF($D$3:$D$100=1,ROW($E$3:$E$100)-ROW(B$3)+1),ROWS($N$3:N10))),"")</f>
        <v/>
      </c>
      <c r="O10" s="1" t="s">
        <v>293</v>
      </c>
      <c r="P10" s="51" t="n">
        <f aca="false">P3</f>
        <v>11</v>
      </c>
      <c r="Q10" s="51" t="n">
        <f aca="false">Q3</f>
        <v>7</v>
      </c>
    </row>
    <row r="11" customFormat="false" ht="15.75" hidden="false" customHeight="false" outlineLevel="0" collapsed="false">
      <c r="A11" s="110" t="n">
        <v>9</v>
      </c>
      <c r="B11" s="79"/>
      <c r="C11" s="80" t="n">
        <v>3</v>
      </c>
      <c r="D11" s="79"/>
      <c r="E11" s="132" t="s">
        <v>491</v>
      </c>
      <c r="J11" s="78"/>
      <c r="N11" s="44" t="str">
        <f aca="false">IFERROR(INDEX($E$3:$E$100,SMALL(IF($D$3:$D$100=1,ROW($E$3:$E$100)-ROW(B$3)+1),ROWS($N$3:N11))),"")</f>
        <v/>
      </c>
      <c r="O11" s="1" t="s">
        <v>294</v>
      </c>
      <c r="P11" s="51" t="n">
        <f aca="false">P5</f>
        <v>6</v>
      </c>
      <c r="Q11" s="51" t="n">
        <f aca="false">Q5</f>
        <v>2</v>
      </c>
    </row>
    <row r="12" customFormat="false" ht="15.75" hidden="false" customHeight="false" outlineLevel="0" collapsed="false">
      <c r="A12" s="110" t="n">
        <v>10</v>
      </c>
      <c r="B12" s="79"/>
      <c r="C12" s="80" t="n">
        <v>4</v>
      </c>
      <c r="D12" s="79"/>
      <c r="E12" s="132" t="s">
        <v>492</v>
      </c>
      <c r="J12" s="83"/>
      <c r="N12" s="44" t="str">
        <f aca="false">IFERROR(INDEX($E$3:$E$100,SMALL(IF($D$3:$D$100=1,ROW($E$3:$E$100)-ROW(B$3)+1),ROWS($N$3:N12))),"")</f>
        <v/>
      </c>
      <c r="O12" s="1" t="s">
        <v>295</v>
      </c>
      <c r="P12" s="28" t="n">
        <f aca="false">P4+P6+P7</f>
        <v>12</v>
      </c>
      <c r="Q12" s="28" t="n">
        <f aca="false">Q4+Q6+Q7</f>
        <v>12</v>
      </c>
    </row>
    <row r="13" customFormat="false" ht="15.75" hidden="false" customHeight="false" outlineLevel="0" collapsed="false">
      <c r="A13" s="110" t="n">
        <v>11</v>
      </c>
      <c r="B13" s="79"/>
      <c r="C13" s="80" t="n">
        <v>5</v>
      </c>
      <c r="D13" s="79"/>
      <c r="E13" s="133" t="s">
        <v>493</v>
      </c>
      <c r="F13" s="134" t="s">
        <v>494</v>
      </c>
      <c r="G13" s="134"/>
      <c r="H13" s="134"/>
      <c r="I13" s="134"/>
      <c r="J13" s="78" t="s">
        <v>495</v>
      </c>
      <c r="N13" s="44" t="str">
        <f aca="false">IFERROR(INDEX($E$3:$E$100,SMALL(IF($D$3:$D$100=1,ROW($E$3:$E$100)-ROW(B$3)+1),ROWS($N$3:N13))),"")</f>
        <v/>
      </c>
      <c r="O13" s="48" t="str">
        <f aca="false">IF(N13&lt;&gt;"",HYPERLINK(concat("https://scholar.google.com/scholar?hl=en&amp;q=arXiv:",MID(N13,23,10))),"")</f>
        <v/>
      </c>
    </row>
    <row r="14" customFormat="false" ht="15.75" hidden="false" customHeight="false" outlineLevel="0" collapsed="false">
      <c r="A14" s="110" t="n">
        <v>12</v>
      </c>
      <c r="B14" s="79"/>
      <c r="C14" s="80" t="n">
        <v>6</v>
      </c>
      <c r="D14" s="79"/>
      <c r="E14" s="132" t="s">
        <v>496</v>
      </c>
      <c r="J14" s="83"/>
      <c r="N14" s="44" t="str">
        <f aca="false">IFERROR(INDEX($E$3:$E$100,SMALL(IF($D$3:$D$100=1,ROW($E$3:$E$100)-ROW(B$3)+1),ROWS($N$3:N14))),"")</f>
        <v/>
      </c>
      <c r="O14" s="48" t="str">
        <f aca="false">IF(N14&lt;&gt;"",HYPERLINK(concat("https://scholar.google.com/scholar?hl=en&amp;q=arXiv:",MID(N14,23,10))),"")</f>
        <v/>
      </c>
    </row>
    <row r="15" customFormat="false" ht="15.75" hidden="false" customHeight="false" outlineLevel="0" collapsed="false">
      <c r="A15" s="110" t="n">
        <v>13</v>
      </c>
      <c r="B15" s="79"/>
      <c r="C15" s="80" t="n">
        <v>7</v>
      </c>
      <c r="D15" s="79"/>
      <c r="E15" s="132" t="s">
        <v>497</v>
      </c>
      <c r="J15" s="83"/>
      <c r="N15" s="44" t="str">
        <f aca="false">IFERROR(INDEX($E$3:$E$100,SMALL(IF($D$3:$D$100=1,ROW($E$3:$E$100)-ROW(B$3)+1),ROWS($N$3:N15))),"")</f>
        <v/>
      </c>
      <c r="O15" s="48" t="str">
        <f aca="false">IF(N15&lt;&gt;"",HYPERLINK(concat("https://scholar.google.com/scholar?hl=en&amp;q=arXiv:",MID(N15,23,10))),"")</f>
        <v/>
      </c>
      <c r="P15" s="49" t="n">
        <v>11</v>
      </c>
      <c r="Q15" s="49" t="n">
        <v>7</v>
      </c>
      <c r="R15" s="49" t="n">
        <v>1</v>
      </c>
    </row>
    <row r="16" customFormat="false" ht="15.75" hidden="false" customHeight="false" outlineLevel="0" collapsed="false">
      <c r="A16" s="110" t="n">
        <v>14</v>
      </c>
      <c r="B16" s="79"/>
      <c r="C16" s="80" t="n">
        <v>8</v>
      </c>
      <c r="D16" s="79"/>
      <c r="E16" s="119" t="s">
        <v>498</v>
      </c>
      <c r="J16" s="83"/>
      <c r="N16" s="44" t="str">
        <f aca="false">IFERROR(INDEX($E$3:$E$100,SMALL(IF($D$3:$D$100=1,ROW($E$3:$E$100)-ROW(B$3)+1),ROWS($N$3:N16))),"")</f>
        <v/>
      </c>
      <c r="O16" s="48" t="str">
        <f aca="false">IF(N16&lt;&gt;"",HYPERLINK(concat("https://scholar.google.com/scholar?hl=en&amp;q=arXiv:",MID(N16,23,10))),"")</f>
        <v/>
      </c>
      <c r="P16" s="49" t="n">
        <v>2</v>
      </c>
      <c r="Q16" s="49" t="n">
        <v>2</v>
      </c>
      <c r="R16" s="49" t="n">
        <v>0</v>
      </c>
    </row>
    <row r="17" customFormat="false" ht="15.75" hidden="false" customHeight="false" outlineLevel="0" collapsed="false">
      <c r="A17" s="110" t="n">
        <v>15</v>
      </c>
      <c r="B17" s="79"/>
      <c r="C17" s="80" t="n">
        <v>9</v>
      </c>
      <c r="D17" s="79"/>
      <c r="E17" s="132" t="s">
        <v>499</v>
      </c>
      <c r="J17" s="83"/>
      <c r="N17" s="44" t="str">
        <f aca="false">IFERROR(INDEX($E$3:$E$100,SMALL(IF($D$3:$D$100=1,ROW($E$3:$E$100)-ROW(B$3)+1),ROWS($N$3:N17))),"")</f>
        <v/>
      </c>
      <c r="P17" s="49" t="n">
        <v>6</v>
      </c>
      <c r="Q17" s="49" t="n">
        <v>2</v>
      </c>
      <c r="R17" s="49" t="n">
        <v>0.5</v>
      </c>
    </row>
    <row r="18" customFormat="false" ht="15.75" hidden="false" customHeight="false" outlineLevel="0" collapsed="false">
      <c r="A18" s="110" t="n">
        <v>16</v>
      </c>
      <c r="B18" s="79"/>
      <c r="C18" s="80" t="n">
        <v>10</v>
      </c>
      <c r="D18" s="79"/>
      <c r="E18" s="132" t="s">
        <v>500</v>
      </c>
      <c r="J18" s="83"/>
      <c r="N18" s="44" t="str">
        <f aca="false">IFERROR(INDEX($E$3:$E$100,SMALL(IF($D$3:$D$100=1,ROW($E$3:$E$100)-ROW(B$3)+1),ROWS($N$3:N18))),"")</f>
        <v/>
      </c>
      <c r="P18" s="49" t="n">
        <v>10</v>
      </c>
      <c r="Q18" s="49" t="n">
        <v>10</v>
      </c>
      <c r="R18" s="49" t="n">
        <v>0</v>
      </c>
    </row>
    <row r="19" customFormat="false" ht="15.75" hidden="false" customHeight="false" outlineLevel="0" collapsed="false">
      <c r="A19" s="120" t="n">
        <v>17</v>
      </c>
      <c r="B19" s="121"/>
      <c r="C19" s="87" t="n">
        <v>11</v>
      </c>
      <c r="D19" s="121"/>
      <c r="E19" s="139" t="s">
        <v>501</v>
      </c>
      <c r="F19" s="123"/>
      <c r="G19" s="89"/>
      <c r="H19" s="89"/>
      <c r="I19" s="89"/>
      <c r="J19" s="85"/>
      <c r="K19" s="89"/>
      <c r="L19" s="89"/>
      <c r="M19" s="89"/>
      <c r="N19" s="44" t="str">
        <f aca="false">IFERROR(INDEX($E$3:$E$100,SMALL(IF($D$3:$D$100=1,ROW($E$3:$E$100)-ROW(B$3)+1),ROWS($N$3:N19))),"")</f>
        <v/>
      </c>
      <c r="P19" s="1" t="n">
        <v>0</v>
      </c>
      <c r="Q19" s="1" t="n">
        <v>0</v>
      </c>
      <c r="R19" s="50" t="n">
        <v>0</v>
      </c>
    </row>
    <row r="20" customFormat="false" ht="15.75" hidden="false" customHeight="false" outlineLevel="0" collapsed="false">
      <c r="A20" s="110" t="n">
        <v>18</v>
      </c>
      <c r="B20" s="79" t="s">
        <v>502</v>
      </c>
      <c r="C20" s="80" t="n">
        <v>1</v>
      </c>
      <c r="D20" s="79"/>
      <c r="E20" s="132" t="s">
        <v>503</v>
      </c>
      <c r="J20" s="83"/>
      <c r="N20" s="44" t="str">
        <f aca="false">IFERROR(INDEX($E$3:$E$100,SMALL(IF($D$3:$D$100=1,ROW($E$3:$E$100)-ROW(B$3)+1),ROWS($N$3:N20))),"")</f>
        <v/>
      </c>
    </row>
    <row r="21" customFormat="false" ht="15.75" hidden="false" customHeight="false" outlineLevel="0" collapsed="false">
      <c r="A21" s="110" t="n">
        <v>19</v>
      </c>
      <c r="B21" s="79"/>
      <c r="C21" s="80" t="n">
        <v>2</v>
      </c>
      <c r="D21" s="79"/>
      <c r="E21" s="132" t="s">
        <v>504</v>
      </c>
      <c r="J21" s="140"/>
      <c r="K21" s="32"/>
      <c r="L21" s="32"/>
      <c r="M21" s="32"/>
      <c r="P21" s="71"/>
      <c r="Q21" s="71"/>
      <c r="R21" s="71"/>
    </row>
    <row r="22" customFormat="false" ht="15.75" hidden="false" customHeight="false" outlineLevel="0" collapsed="false">
      <c r="A22" s="120" t="n">
        <v>20</v>
      </c>
      <c r="B22" s="121"/>
      <c r="C22" s="87" t="n">
        <v>3</v>
      </c>
      <c r="D22" s="121"/>
      <c r="E22" s="139" t="s">
        <v>505</v>
      </c>
      <c r="F22" s="89"/>
      <c r="G22" s="89"/>
      <c r="H22" s="89"/>
      <c r="I22" s="89"/>
      <c r="J22" s="85"/>
      <c r="K22" s="89"/>
      <c r="L22" s="89"/>
      <c r="M22" s="89"/>
    </row>
    <row r="23" customFormat="false" ht="17.25" hidden="false" customHeight="true" outlineLevel="0" collapsed="false">
      <c r="A23" s="110" t="n">
        <v>21</v>
      </c>
      <c r="B23" s="141" t="s">
        <v>506</v>
      </c>
      <c r="C23" s="110" t="n">
        <v>1</v>
      </c>
      <c r="D23" s="141"/>
      <c r="E23" s="92" t="s">
        <v>507</v>
      </c>
      <c r="F23" s="110" t="s">
        <v>508</v>
      </c>
      <c r="G23" s="110"/>
      <c r="H23" s="110"/>
      <c r="I23" s="110"/>
    </row>
    <row r="24" customFormat="false" ht="15.75" hidden="false" customHeight="false" outlineLevel="0" collapsed="false">
      <c r="A24" s="110" t="n">
        <v>22</v>
      </c>
      <c r="B24" s="141"/>
      <c r="C24" s="110" t="n">
        <v>2</v>
      </c>
      <c r="D24" s="141"/>
      <c r="E24" s="142" t="s">
        <v>509</v>
      </c>
      <c r="I24" s="143"/>
    </row>
    <row r="25" customFormat="false" ht="15.75" hidden="false" customHeight="false" outlineLevel="0" collapsed="false">
      <c r="A25" s="110" t="n">
        <v>23</v>
      </c>
      <c r="B25" s="141"/>
      <c r="C25" s="110" t="n">
        <v>3</v>
      </c>
      <c r="D25" s="141"/>
      <c r="E25" s="142" t="s">
        <v>510</v>
      </c>
      <c r="I25" s="143"/>
      <c r="N25" s="71"/>
      <c r="O25" s="71"/>
    </row>
    <row r="26" customFormat="false" ht="15.75" hidden="false" customHeight="false" outlineLevel="0" collapsed="false">
      <c r="A26" s="110" t="n">
        <v>24</v>
      </c>
      <c r="B26" s="141"/>
      <c r="C26" s="110" t="n">
        <v>4</v>
      </c>
      <c r="D26" s="141"/>
      <c r="E26" s="142" t="s">
        <v>511</v>
      </c>
      <c r="I26" s="143"/>
    </row>
    <row r="27" customFormat="false" ht="15" hidden="false" customHeight="true" outlineLevel="0" collapsed="false">
      <c r="A27" s="110" t="n">
        <v>25</v>
      </c>
      <c r="B27" s="79"/>
      <c r="C27" s="80" t="n">
        <v>5</v>
      </c>
      <c r="D27" s="79"/>
      <c r="E27" s="132" t="s">
        <v>512</v>
      </c>
      <c r="F27" s="134" t="s">
        <v>513</v>
      </c>
      <c r="G27" s="134"/>
      <c r="H27" s="134"/>
      <c r="I27" s="134"/>
      <c r="J27" s="78" t="s">
        <v>514</v>
      </c>
    </row>
    <row r="28" customFormat="false" ht="15.75" hidden="false" customHeight="false" outlineLevel="0" collapsed="false">
      <c r="A28" s="120" t="n">
        <v>26</v>
      </c>
      <c r="B28" s="121"/>
      <c r="C28" s="87" t="n">
        <v>6</v>
      </c>
      <c r="D28" s="121" t="n">
        <v>1</v>
      </c>
      <c r="E28" s="144" t="s">
        <v>515</v>
      </c>
      <c r="F28" s="123" t="s">
        <v>516</v>
      </c>
      <c r="G28" s="89"/>
      <c r="H28" s="89"/>
      <c r="I28" s="89"/>
      <c r="J28" s="85" t="s">
        <v>517</v>
      </c>
      <c r="K28" s="89"/>
      <c r="L28" s="89"/>
      <c r="M28" s="89"/>
    </row>
    <row r="29" customFormat="false" ht="15.75" hidden="false" customHeight="false" outlineLevel="0" collapsed="false">
      <c r="A29" s="110" t="n">
        <v>27</v>
      </c>
      <c r="B29" s="79" t="s">
        <v>518</v>
      </c>
      <c r="C29" s="80" t="n">
        <v>1</v>
      </c>
      <c r="D29" s="79"/>
      <c r="E29" s="132" t="s">
        <v>519</v>
      </c>
      <c r="J29" s="78" t="s">
        <v>520</v>
      </c>
    </row>
    <row r="30" customFormat="false" ht="15.75" hidden="false" customHeight="false" outlineLevel="0" collapsed="false">
      <c r="A30" s="108" t="n">
        <v>28</v>
      </c>
      <c r="B30" s="127"/>
      <c r="C30" s="103" t="n">
        <v>2</v>
      </c>
      <c r="D30" s="128"/>
      <c r="E30" s="145" t="s">
        <v>521</v>
      </c>
      <c r="F30" s="71"/>
      <c r="G30" s="71"/>
      <c r="H30" s="71"/>
      <c r="I30" s="71"/>
      <c r="J30" s="130"/>
      <c r="K30" s="71"/>
      <c r="L30" s="71"/>
      <c r="M30" s="71"/>
    </row>
    <row r="31" customFormat="false" ht="15.75" hidden="false" customHeight="false" outlineLevel="0" collapsed="false">
      <c r="B31" s="107"/>
      <c r="D31" s="107"/>
    </row>
    <row r="32" customFormat="false" ht="15.75" hidden="false" customHeight="false" outlineLevel="0" collapsed="false">
      <c r="B32" s="107"/>
      <c r="E32" s="111" t="s">
        <v>522</v>
      </c>
    </row>
    <row r="33" customFormat="false" ht="15.75" hidden="false" customHeight="false" outlineLevel="0" collapsed="false">
      <c r="B33" s="107"/>
      <c r="E33" s="146" t="s">
        <v>523</v>
      </c>
    </row>
    <row r="34" customFormat="false" ht="15.75" hidden="false" customHeight="false" outlineLevel="0" collapsed="false">
      <c r="B34" s="107"/>
      <c r="E34" s="147" t="s">
        <v>524</v>
      </c>
    </row>
    <row r="35" customFormat="false" ht="15.75" hidden="false" customHeight="false" outlineLevel="0" collapsed="false">
      <c r="B35" s="107"/>
      <c r="E35" s="148" t="s">
        <v>525</v>
      </c>
    </row>
    <row r="1048576" customFormat="false" ht="15.75" hidden="false" customHeight="true" outlineLevel="0" collapsed="false"/>
  </sheetData>
  <mergeCells count="4">
    <mergeCell ref="F4:I4"/>
    <mergeCell ref="F13:I13"/>
    <mergeCell ref="F23:I23"/>
    <mergeCell ref="F27:I27"/>
  </mergeCells>
  <hyperlinks>
    <hyperlink ref="E3" r:id="rId1" display="https://arxiv.org/pdf/2012.08172.pdf"/>
    <hyperlink ref="R3" r:id="rId2" display="All 6 versions"/>
    <hyperlink ref="E4" r:id="rId3" display="https://arxiv.org/pdf/2110.10846.pdf"/>
    <hyperlink ref="R4" r:id="rId4" display="All 4 versions"/>
    <hyperlink ref="E5" r:id="rId5" display="https://arxiv.org/pdf/2201.09549.pdf"/>
    <hyperlink ref="R5" r:id="rId6" display="All 9 versions"/>
    <hyperlink ref="E6" r:id="rId7" display="https://arxiv.org/pdf/2201.11133.pdf"/>
    <hyperlink ref="R6" r:id="rId8" display="All 3 versions"/>
    <hyperlink ref="E7" r:id="rId9" display="https://arxiv.org/pdf/2202.08848.pdf"/>
    <hyperlink ref="R7" r:id="rId10" display="All 5 versions"/>
    <hyperlink ref="E8" r:id="rId11" display="https://arxiv.org/pdf/2202.08924.pdf"/>
    <hyperlink ref="E9" r:id="rId12" display="https://arxiv.org/pdf/2107.04811.pdf"/>
    <hyperlink ref="E10" r:id="rId13" display="https://arxiv.org/pdf/2108.04065.pdf"/>
    <hyperlink ref="E11" r:id="rId14" display="https://arxiv.org/pdf/2111.13991.pdf"/>
    <hyperlink ref="E12" r:id="rId15" display="https://arxiv.org/pdf/2112.12718.pdf"/>
    <hyperlink ref="E13" r:id="rId16" display="https://arxiv.org/pdf/2112.15529.pdf"/>
    <hyperlink ref="E14" r:id="rId17" display="https://arxiv.org/pdf/2202.02941.pdf"/>
    <hyperlink ref="E15" r:id="rId18" display="https://arxiv.org/pdf/2202.09380.pdf"/>
    <hyperlink ref="E16" r:id="rId19" display="https://arxiv.org/pdf/2202.09382.pdf"/>
    <hyperlink ref="E17" r:id="rId20" display="https://arxiv.org/pdf/2202.09961.pdf"/>
    <hyperlink ref="E18" r:id="rId21" display="https://arxiv.org/pdf/2202.10063.pdf"/>
    <hyperlink ref="E19" r:id="rId22" display="https://arxiv.org/pdf/2202.10274.pdf"/>
    <hyperlink ref="E20" r:id="rId23" display="https://arxiv.org/pdf/2110.01622.pdf"/>
    <hyperlink ref="E21" r:id="rId24" display="https://arxiv.org/pdf/2110.07754.pdf"/>
    <hyperlink ref="E22" r:id="rId25" display="https://arxiv.org/pdf/2111.01779.pdf"/>
    <hyperlink ref="E23" r:id="rId26" display="https://arxiv.org/pdf/1904.12555.pdf"/>
    <hyperlink ref="E24" r:id="rId27" display="https://arxiv.org/pdf/2111.02697.pdf"/>
    <hyperlink ref="E25" r:id="rId28" display="https://arxiv.org/pdf/2111.03634.pdf"/>
    <hyperlink ref="E26" r:id="rId29" display="https://arxiv.org/pdf/2112.03597.pdf"/>
    <hyperlink ref="E27" r:id="rId30" display="https://arxiv.org/pdf/2202.10598.pdf"/>
    <hyperlink ref="E28" r:id="rId31" display="https://arxiv.org/pdf/2202.11650.pdf"/>
    <hyperlink ref="E29" r:id="rId32" display="https://arxiv.org/pdf/2109.06289.pdf"/>
    <hyperlink ref="E30" r:id="rId33" display="https://arxiv.org/pdf/2202.12140.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Q1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4.26"/>
    <col collapsed="false" customWidth="true" hidden="false" outlineLevel="0" max="1025" min="6" style="0" width="12.63"/>
  </cols>
  <sheetData>
    <row r="1" customFormat="false" ht="15.75" hidden="false" customHeight="false" outlineLevel="0" collapsed="false">
      <c r="A1" s="1" t="n">
        <v>25</v>
      </c>
      <c r="B1" s="65" t="s">
        <v>105</v>
      </c>
      <c r="D1" s="66" t="n">
        <v>4</v>
      </c>
      <c r="E1" s="23" t="s">
        <v>426</v>
      </c>
      <c r="F1" s="1"/>
      <c r="G1" s="69" t="s">
        <v>427</v>
      </c>
      <c r="L1" s="45" t="s">
        <v>526</v>
      </c>
      <c r="M1" s="46"/>
      <c r="N1" s="46"/>
    </row>
    <row r="2" customFormat="false" ht="15.75" hidden="false" customHeight="false" outlineLevel="0" collapsed="false">
      <c r="L2" s="46" t="s">
        <v>266</v>
      </c>
      <c r="M2" s="46" t="s">
        <v>267</v>
      </c>
      <c r="N2" s="46" t="s">
        <v>268</v>
      </c>
      <c r="O2" s="46" t="s">
        <v>269</v>
      </c>
      <c r="P2" s="1" t="s">
        <v>315</v>
      </c>
      <c r="Q2" s="1" t="s">
        <v>271</v>
      </c>
    </row>
    <row r="3" customFormat="false" ht="15.75" hidden="false" customHeight="false" outlineLevel="0" collapsed="false">
      <c r="B3" s="39" t="n">
        <v>44929</v>
      </c>
      <c r="E3" s="33" t="s">
        <v>527</v>
      </c>
      <c r="F3" s="1" t="s">
        <v>528</v>
      </c>
      <c r="L3" s="14" t="s">
        <v>529</v>
      </c>
      <c r="M3" s="1" t="n">
        <v>0</v>
      </c>
      <c r="N3" s="1" t="n">
        <v>0</v>
      </c>
      <c r="O3" s="14" t="s">
        <v>319</v>
      </c>
      <c r="P3" s="1" t="n">
        <v>1</v>
      </c>
    </row>
    <row r="4" customFormat="false" ht="15.75" hidden="false" customHeight="false" outlineLevel="0" collapsed="false">
      <c r="B4" s="39" t="n">
        <v>44960</v>
      </c>
      <c r="E4" s="33" t="s">
        <v>530</v>
      </c>
      <c r="F4" s="1" t="s">
        <v>531</v>
      </c>
      <c r="L4" s="14" t="s">
        <v>532</v>
      </c>
      <c r="M4" s="1" t="n">
        <v>9</v>
      </c>
      <c r="N4" s="1" t="n">
        <v>0</v>
      </c>
      <c r="O4" s="14" t="s">
        <v>319</v>
      </c>
      <c r="P4" s="1" t="n">
        <v>0</v>
      </c>
    </row>
    <row r="5" customFormat="false" ht="15.75" hidden="false" customHeight="false" outlineLevel="0" collapsed="false">
      <c r="B5" s="39" t="n">
        <v>44988</v>
      </c>
      <c r="E5" s="33" t="s">
        <v>533</v>
      </c>
      <c r="F5" s="1" t="s">
        <v>534</v>
      </c>
      <c r="L5" s="14" t="s">
        <v>535</v>
      </c>
      <c r="M5" s="1" t="n">
        <v>4</v>
      </c>
      <c r="N5" s="1" t="n">
        <v>0</v>
      </c>
      <c r="O5" s="14" t="s">
        <v>280</v>
      </c>
      <c r="P5" s="1" t="n">
        <v>0</v>
      </c>
    </row>
    <row r="6" customFormat="false" ht="15.75" hidden="false" customHeight="false" outlineLevel="0" collapsed="false">
      <c r="B6" s="39" t="n">
        <v>45019</v>
      </c>
      <c r="E6" s="33" t="s">
        <v>536</v>
      </c>
      <c r="F6" s="1" t="s">
        <v>537</v>
      </c>
      <c r="L6" s="14" t="s">
        <v>538</v>
      </c>
      <c r="M6" s="1" t="n">
        <v>9</v>
      </c>
      <c r="N6" s="1" t="n">
        <v>0</v>
      </c>
      <c r="O6" s="14" t="s">
        <v>539</v>
      </c>
      <c r="P6" s="1" t="n">
        <v>0</v>
      </c>
    </row>
    <row r="8" customFormat="false" ht="15.75" hidden="false" customHeight="false" outlineLevel="0" collapsed="false">
      <c r="M8" s="1" t="s">
        <v>292</v>
      </c>
      <c r="N8" s="1" t="s">
        <v>268</v>
      </c>
    </row>
    <row r="9" customFormat="false" ht="15.75" hidden="false" customHeight="false" outlineLevel="0" collapsed="false">
      <c r="L9" s="1" t="s">
        <v>293</v>
      </c>
      <c r="M9" s="28" t="n">
        <f aca="false">M3</f>
        <v>0</v>
      </c>
      <c r="N9" s="1" t="n">
        <v>0</v>
      </c>
    </row>
    <row r="10" customFormat="false" ht="15.75" hidden="false" customHeight="false" outlineLevel="0" collapsed="false">
      <c r="L10" s="1" t="s">
        <v>294</v>
      </c>
      <c r="M10" s="1" t="n">
        <v>0</v>
      </c>
      <c r="N10" s="1" t="n">
        <v>0</v>
      </c>
    </row>
    <row r="11" customFormat="false" ht="15.75" hidden="false" customHeight="false" outlineLevel="0" collapsed="false">
      <c r="L11" s="1" t="s">
        <v>295</v>
      </c>
      <c r="M11" s="28" t="n">
        <f aca="false">M4+M5+M6</f>
        <v>22</v>
      </c>
      <c r="N11" s="28" t="n">
        <f aca="false">N4+N5+N6</f>
        <v>0</v>
      </c>
    </row>
    <row r="14" customFormat="false" ht="15.75" hidden="false" customHeight="false" outlineLevel="0" collapsed="false">
      <c r="M14" s="1" t="n">
        <v>0</v>
      </c>
      <c r="N14" s="1" t="n">
        <v>0</v>
      </c>
      <c r="O14" s="1" t="n">
        <v>1</v>
      </c>
    </row>
    <row r="15" customFormat="false" ht="15.75" hidden="false" customHeight="false" outlineLevel="0" collapsed="false">
      <c r="M15" s="1" t="n">
        <v>9</v>
      </c>
      <c r="N15" s="1" t="n">
        <v>0</v>
      </c>
      <c r="O15" s="1" t="n">
        <v>0</v>
      </c>
    </row>
    <row r="16" customFormat="false" ht="15.75" hidden="false" customHeight="false" outlineLevel="0" collapsed="false">
      <c r="M16" s="1" t="n">
        <v>4</v>
      </c>
      <c r="N16" s="1" t="n">
        <v>0</v>
      </c>
      <c r="O16" s="1" t="n">
        <v>0</v>
      </c>
    </row>
    <row r="17" customFormat="false" ht="15.75" hidden="false" customHeight="false" outlineLevel="0" collapsed="false">
      <c r="M17" s="1" t="n">
        <v>9</v>
      </c>
      <c r="N17" s="1" t="n">
        <v>0</v>
      </c>
      <c r="O17" s="1" t="n">
        <v>0</v>
      </c>
    </row>
  </sheetData>
  <hyperlinks>
    <hyperlink ref="E3" r:id="rId1" display="https://arxiv.org/pdf/2202.13191"/>
    <hyperlink ref="L3" r:id="rId2" display="https://scholar.google.com/scholar?hl=it&amp;as_sdt=0%2C5&amp;q=Insights+into+the+equation+of+state+of+neutron-rich+matter+since+GW170817&amp;btnG="/>
    <hyperlink ref="O3" r:id="rId3" display="All 6 versions"/>
    <hyperlink ref="E4" r:id="rId4" display="https://arxiv.org/pdf/2203.00040"/>
    <hyperlink ref="L4" r:id="rId5" display="https://scholar.google.com/scholar?hl=it&amp;as_sdt=0%2C5&amp;q=FIRE-3%3A+Updated+Stellar+Evolution+Models%2C+Yields%2C+%26+Microphysics+and+Fitting+Functions+for+Applications+in+Galaxy+Simulations&amp;btnG="/>
    <hyperlink ref="O4" r:id="rId6" display="All 6 versions"/>
    <hyperlink ref="E5" r:id="rId7" display="https://arxiv.org/pdf/2203.01278"/>
    <hyperlink ref="L5" r:id="rId8" display="https://scholar.google.com/scholar?hl=it&amp;as_sdt=0%2C5&amp;q=Black+hole+and+wormhole+solutions+in+Einstein-Maxwell-Scalar+theory&amp;btnG="/>
    <hyperlink ref="O5" r:id="rId9" display="All 7 versions"/>
    <hyperlink ref="E6" r:id="rId10" display="https://arxiv.org/pdf/2203.01773.pdf"/>
    <hyperlink ref="L6" r:id="rId11" display="https://scholar.google.com/scholar?hl=it&amp;as_sdt=0%2C5&amp;q=+Constraints+on+r-modes+and+mountains+on+millisecond+neutron+stars+in+binary+systems&amp;btnG="/>
    <hyperlink ref="O6" r:id="rId12" display="All 10 version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88"/>
    <col collapsed="false" customWidth="true" hidden="false" outlineLevel="0" max="13" min="6" style="0" width="12.63"/>
    <col collapsed="false" customWidth="true" hidden="false" outlineLevel="0" max="14" min="14" style="0" width="29.37"/>
    <col collapsed="false" customWidth="true" hidden="false" outlineLevel="0" max="15" min="15" style="0" width="49.75"/>
    <col collapsed="false" customWidth="true" hidden="false" outlineLevel="0" max="16" min="16" style="0" width="8.87"/>
    <col collapsed="false" customWidth="true" hidden="false" outlineLevel="0" max="17" min="17" style="0" width="7.63"/>
    <col collapsed="false" customWidth="true" hidden="false" outlineLevel="0" max="20" min="18" style="0" width="13.75"/>
    <col collapsed="false" customWidth="true" hidden="false" outlineLevel="0" max="1025" min="21" style="0" width="12.63"/>
  </cols>
  <sheetData>
    <row r="1" customFormat="false" ht="15.75" hidden="false" customHeight="false" outlineLevel="0" collapsed="false">
      <c r="A1" s="64" t="n">
        <f aca="false">MAX(A3:A82)</f>
        <v>33</v>
      </c>
      <c r="B1" s="65" t="s">
        <v>105</v>
      </c>
      <c r="C1" s="66"/>
      <c r="D1" s="66" t="n">
        <f aca="false">SUM(D3:D85)</f>
        <v>6</v>
      </c>
      <c r="E1" s="1" t="s">
        <v>540</v>
      </c>
      <c r="F1" s="1"/>
      <c r="G1" s="69" t="s">
        <v>541</v>
      </c>
      <c r="H1" s="70"/>
      <c r="I1" s="131"/>
      <c r="N1" s="44"/>
      <c r="O1" s="45" t="s">
        <v>542</v>
      </c>
      <c r="P1" s="46" t="n">
        <f aca="false">SUM(P3:P96)</f>
        <v>33</v>
      </c>
      <c r="Q1" s="46" t="n">
        <f aca="false">SUM(Q3:Q96)</f>
        <v>9</v>
      </c>
    </row>
    <row r="2" customFormat="false" ht="15.75" hidden="false" customHeight="false" outlineLevel="0" collapsed="false">
      <c r="A2" s="108" t="s">
        <v>0</v>
      </c>
      <c r="B2" s="103" t="s">
        <v>1</v>
      </c>
      <c r="C2" s="109"/>
      <c r="D2" s="109" t="s">
        <v>108</v>
      </c>
      <c r="E2" s="103" t="s">
        <v>3</v>
      </c>
      <c r="F2" s="68" t="s">
        <v>109</v>
      </c>
      <c r="G2" s="71"/>
      <c r="H2" s="71"/>
      <c r="I2" s="71"/>
      <c r="J2" s="101" t="s">
        <v>271</v>
      </c>
      <c r="K2" s="71"/>
      <c r="L2" s="71"/>
      <c r="M2" s="71"/>
      <c r="N2" s="47" t="s">
        <v>265</v>
      </c>
      <c r="O2" s="46" t="s">
        <v>266</v>
      </c>
      <c r="P2" s="46" t="s">
        <v>267</v>
      </c>
      <c r="Q2" s="46" t="s">
        <v>268</v>
      </c>
      <c r="R2" s="46" t="s">
        <v>269</v>
      </c>
      <c r="S2" s="1" t="s">
        <v>315</v>
      </c>
      <c r="T2" s="1" t="s">
        <v>271</v>
      </c>
      <c r="U2" s="71"/>
      <c r="V2" s="71"/>
      <c r="W2" s="71"/>
      <c r="X2" s="71"/>
      <c r="Y2" s="71"/>
      <c r="Z2" s="71"/>
      <c r="AA2" s="71"/>
      <c r="AB2" s="71"/>
    </row>
    <row r="3" customFormat="false" ht="15.75" hidden="false" customHeight="false" outlineLevel="0" collapsed="false">
      <c r="A3" s="110" t="n">
        <v>1</v>
      </c>
      <c r="B3" s="149" t="n">
        <v>44745</v>
      </c>
      <c r="C3" s="80" t="n">
        <v>1</v>
      </c>
      <c r="D3" s="79" t="n">
        <v>1</v>
      </c>
      <c r="E3" s="135" t="s">
        <v>543</v>
      </c>
      <c r="F3" s="1" t="s">
        <v>544</v>
      </c>
      <c r="J3" s="78" t="s">
        <v>545</v>
      </c>
      <c r="N3" s="44" t="str">
        <f aca="false">IFERROR(INDEX($E$3:$E$100,SMALL(IF($D$3:$D$100=1,ROW($E$3:$E$100)-ROW(B$3)+1),ROWS($N$3:N3))),"")</f>
        <v>https://arxiv.org/pdf/2111.05743.pdf</v>
      </c>
      <c r="O3" s="48" t="e">
        <f aca="false">IF(N3&lt;&gt;"",HYPERLINK(concat("https://scholar.google.com/scholar?hl=en&amp;q=arXiv:",MID(N3,23,10))),"")</f>
        <v>#NAME?</v>
      </c>
      <c r="P3" s="49" t="n">
        <v>2</v>
      </c>
      <c r="Q3" s="49" t="n">
        <v>1</v>
      </c>
      <c r="R3" s="49" t="s">
        <v>276</v>
      </c>
      <c r="S3" s="49" t="n">
        <v>1</v>
      </c>
      <c r="T3" s="49"/>
    </row>
    <row r="4" customFormat="false" ht="15.75" hidden="false" customHeight="false" outlineLevel="0" collapsed="false">
      <c r="A4" s="110" t="n">
        <v>2</v>
      </c>
      <c r="B4" s="79"/>
      <c r="C4" s="80" t="n">
        <v>2</v>
      </c>
      <c r="D4" s="79" t="n">
        <v>1</v>
      </c>
      <c r="E4" s="135" t="s">
        <v>546</v>
      </c>
      <c r="F4" s="134" t="s">
        <v>547</v>
      </c>
      <c r="G4" s="134"/>
      <c r="H4" s="134"/>
      <c r="I4" s="134"/>
      <c r="J4" s="78" t="s">
        <v>548</v>
      </c>
      <c r="N4" s="44" t="str">
        <f aca="false">IFERROR(INDEX($E$3:$E$100,SMALL(IF($D$3:$D$100=1,ROW($E$3:$E$100)-ROW(B$3)+1),ROWS($N$3:N4))),"")</f>
        <v>https://arxiv.org/pdf/2203.01943.pdf</v>
      </c>
      <c r="O4" s="48" t="e">
        <f aca="false">IF(N4&lt;&gt;"",HYPERLINK(concat("https://scholar.google.com/scholar?hl=en&amp;q=arXiv:",MID(N4,23,10))),"")</f>
        <v>#NAME?</v>
      </c>
      <c r="P4" s="49" t="n">
        <v>1</v>
      </c>
      <c r="Q4" s="50" t="n">
        <v>0</v>
      </c>
      <c r="R4" s="49" t="s">
        <v>331</v>
      </c>
      <c r="S4" s="49" t="n">
        <v>1</v>
      </c>
      <c r="T4" s="49"/>
    </row>
    <row r="5" customFormat="false" ht="15.75" hidden="false" customHeight="false" outlineLevel="0" collapsed="false">
      <c r="A5" s="120" t="n">
        <v>3</v>
      </c>
      <c r="B5" s="79"/>
      <c r="C5" s="80" t="n">
        <v>3</v>
      </c>
      <c r="D5" s="79"/>
      <c r="E5" s="133" t="s">
        <v>549</v>
      </c>
      <c r="J5" s="85" t="s">
        <v>550</v>
      </c>
      <c r="N5" s="44" t="str">
        <f aca="false">IFERROR(INDEX($E$3:$E$100,SMALL(IF($D$3:$D$100=1,ROW($E$3:$E$100)-ROW(B$3)+1),ROWS($N$3:N5))),"")</f>
        <v/>
      </c>
      <c r="O5" s="48" t="str">
        <f aca="false">IF(N5&lt;&gt;"",HYPERLINK(concat("https://scholar.google.com/scholar?hl=en&amp;q=arXiv:",MID(N5,23,10))),"")</f>
        <v/>
      </c>
      <c r="P5" s="49" t="n">
        <v>0</v>
      </c>
      <c r="Q5" s="49" t="n">
        <v>0</v>
      </c>
      <c r="R5" s="49" t="s">
        <v>284</v>
      </c>
      <c r="S5" s="49" t="n">
        <v>1</v>
      </c>
      <c r="T5" s="49"/>
    </row>
    <row r="6" customFormat="false" ht="15.75" hidden="false" customHeight="false" outlineLevel="0" collapsed="false">
      <c r="A6" s="110" t="n">
        <v>4</v>
      </c>
      <c r="B6" s="150" t="n">
        <v>44776</v>
      </c>
      <c r="C6" s="115" t="n">
        <v>1</v>
      </c>
      <c r="D6" s="114"/>
      <c r="E6" s="151" t="s">
        <v>551</v>
      </c>
      <c r="F6" s="138"/>
      <c r="G6" s="117"/>
      <c r="H6" s="117"/>
      <c r="I6" s="117"/>
      <c r="J6" s="83"/>
      <c r="K6" s="117"/>
      <c r="L6" s="117"/>
      <c r="M6" s="117"/>
      <c r="N6" s="44" t="str">
        <f aca="false">IFERROR(INDEX($E$3:$E$100,SMALL(IF($D$3:$D$100=1,ROW($E$3:$E$100)-ROW(B$3)+1),ROWS($N$3:N6))),"")</f>
        <v/>
      </c>
      <c r="O6" s="48" t="str">
        <f aca="false">IF(N6&lt;&gt;"",HYPERLINK(concat("https://scholar.google.com/scholar?hl=en&amp;q=arXiv:",MID(N6,23,10))),"")</f>
        <v/>
      </c>
      <c r="P6" s="49" t="n">
        <v>5</v>
      </c>
      <c r="Q6" s="49" t="n">
        <v>2</v>
      </c>
      <c r="R6" s="49" t="s">
        <v>389</v>
      </c>
      <c r="S6" s="49" t="n">
        <v>0</v>
      </c>
      <c r="T6" s="49"/>
      <c r="U6" s="117"/>
      <c r="V6" s="117"/>
      <c r="W6" s="117"/>
      <c r="X6" s="117"/>
      <c r="Y6" s="117"/>
      <c r="Z6" s="117"/>
      <c r="AA6" s="117"/>
      <c r="AB6" s="117"/>
    </row>
    <row r="7" customFormat="false" ht="15.75" hidden="false" customHeight="false" outlineLevel="0" collapsed="false">
      <c r="A7" s="110" t="n">
        <v>5</v>
      </c>
      <c r="B7" s="79"/>
      <c r="C7" s="80" t="n">
        <v>2</v>
      </c>
      <c r="D7" s="79"/>
      <c r="E7" s="132" t="s">
        <v>552</v>
      </c>
      <c r="J7" s="78"/>
      <c r="N7" s="44" t="str">
        <f aca="false">IFERROR(INDEX($E$3:$E$100,SMALL(IF($D$3:$D$100=1,ROW($E$3:$E$100)-ROW(B$3)+1),ROWS($N$3:N7))),"")</f>
        <v/>
      </c>
      <c r="O7" s="48" t="str">
        <f aca="false">IF(N7&lt;&gt;"",HYPERLINK(concat("https://scholar.google.com/scholar?hl=en&amp;q=arXiv:",MID(N7,23,10))),"")</f>
        <v/>
      </c>
      <c r="P7" s="1" t="n">
        <v>0</v>
      </c>
      <c r="Q7" s="1" t="n">
        <v>0</v>
      </c>
      <c r="R7" s="49" t="s">
        <v>319</v>
      </c>
      <c r="S7" s="49" t="n">
        <v>0</v>
      </c>
      <c r="T7" s="49"/>
    </row>
    <row r="8" customFormat="false" ht="15.75" hidden="false" customHeight="false" outlineLevel="0" collapsed="false">
      <c r="A8" s="110" t="n">
        <v>6</v>
      </c>
      <c r="B8" s="79"/>
      <c r="C8" s="80" t="n">
        <v>3</v>
      </c>
      <c r="D8" s="79"/>
      <c r="E8" s="132" t="s">
        <v>553</v>
      </c>
      <c r="J8" s="78"/>
      <c r="N8" s="44" t="str">
        <f aca="false">IFERROR(INDEX($E$3:$E$100,SMALL(IF($D$3:$D$100=1,ROW($E$3:$E$100)-ROW(B$3)+1),ROWS($N$3:N8))),"")</f>
        <v/>
      </c>
      <c r="O8" s="48" t="str">
        <f aca="false">IF(N8&lt;&gt;"",HYPERLINK(concat("https://scholar.google.com/scholar?hl=en&amp;q=arXiv:",MID(N8,23,10))),"")</f>
        <v/>
      </c>
      <c r="P8" s="49" t="n">
        <v>3</v>
      </c>
      <c r="Q8" s="50" t="n">
        <v>0</v>
      </c>
      <c r="R8" s="49" t="s">
        <v>389</v>
      </c>
      <c r="S8" s="49" t="n">
        <v>1</v>
      </c>
      <c r="T8" s="49"/>
    </row>
    <row r="9" customFormat="false" ht="15.75" hidden="false" customHeight="false" outlineLevel="0" collapsed="false">
      <c r="A9" s="110" t="n">
        <v>7</v>
      </c>
      <c r="B9" s="79"/>
      <c r="C9" s="80" t="n">
        <v>4</v>
      </c>
      <c r="D9" s="79"/>
      <c r="E9" s="132" t="s">
        <v>554</v>
      </c>
      <c r="J9" s="83"/>
      <c r="N9" s="44" t="str">
        <f aca="false">IFERROR(INDEX($E$3:$E$100,SMALL(IF($D$3:$D$100=1,ROW($E$3:$E$100)-ROW(B$3)+1),ROWS($N$3:N9))),"")</f>
        <v/>
      </c>
      <c r="O9" s="48" t="str">
        <f aca="false">IF(N9&lt;&gt;"",HYPERLINK(concat("https://scholar.google.com/scholar?hl=en&amp;q=arXiv:",MID(N9,23,10))),"")</f>
        <v/>
      </c>
    </row>
    <row r="10" customFormat="false" ht="15.75" hidden="false" customHeight="false" outlineLevel="0" collapsed="false">
      <c r="A10" s="110" t="n">
        <v>8</v>
      </c>
      <c r="B10" s="79"/>
      <c r="C10" s="80" t="n">
        <v>5</v>
      </c>
      <c r="D10" s="79"/>
      <c r="E10" s="132" t="s">
        <v>555</v>
      </c>
      <c r="F10" s="134"/>
      <c r="G10" s="134"/>
      <c r="H10" s="134"/>
      <c r="I10" s="134"/>
      <c r="J10" s="78"/>
      <c r="N10" s="44" t="str">
        <f aca="false">IFERROR(INDEX($E$3:$E$100,SMALL(IF($D$3:$D$100=1,ROW($E$3:$E$100)-ROW(B$3)+1),ROWS($N$3:N10))),"")</f>
        <v/>
      </c>
      <c r="P10" s="1" t="s">
        <v>292</v>
      </c>
      <c r="Q10" s="1" t="s">
        <v>268</v>
      </c>
    </row>
    <row r="11" customFormat="false" ht="15.75" hidden="false" customHeight="false" outlineLevel="0" collapsed="false">
      <c r="A11" s="110" t="n">
        <v>9</v>
      </c>
      <c r="B11" s="79"/>
      <c r="C11" s="80" t="n">
        <v>6</v>
      </c>
      <c r="D11" s="79"/>
      <c r="E11" s="132" t="s">
        <v>556</v>
      </c>
      <c r="J11" s="83"/>
      <c r="N11" s="44" t="str">
        <f aca="false">IFERROR(INDEX($E$3:$E$100,SMALL(IF($D$3:$D$100=1,ROW($E$3:$E$100)-ROW(B$3)+1),ROWS($N$3:N11))),"")</f>
        <v/>
      </c>
      <c r="O11" s="1" t="s">
        <v>293</v>
      </c>
      <c r="P11" s="28" t="n">
        <f aca="false">P3+P4+P5+P8</f>
        <v>6</v>
      </c>
      <c r="Q11" s="28" t="n">
        <f aca="false">Q3+Q4+Q5+Q8</f>
        <v>1</v>
      </c>
    </row>
    <row r="12" customFormat="false" ht="15.75" hidden="false" customHeight="false" outlineLevel="0" collapsed="false">
      <c r="A12" s="110" t="n">
        <v>10</v>
      </c>
      <c r="B12" s="79"/>
      <c r="C12" s="80" t="n">
        <v>7</v>
      </c>
      <c r="D12" s="79"/>
      <c r="E12" s="132" t="s">
        <v>557</v>
      </c>
      <c r="J12" s="83"/>
      <c r="N12" s="44" t="str">
        <f aca="false">IFERROR(INDEX($E$3:$E$100,SMALL(IF($D$3:$D$100=1,ROW($E$3:$E$100)-ROW(B$3)+1),ROWS($N$3:N12))),"")</f>
        <v/>
      </c>
      <c r="O12" s="1" t="s">
        <v>294</v>
      </c>
      <c r="P12" s="28" t="n">
        <f aca="false">0</f>
        <v>0</v>
      </c>
      <c r="Q12" s="28" t="n">
        <f aca="false">0</f>
        <v>0</v>
      </c>
    </row>
    <row r="13" customFormat="false" ht="15.75" hidden="false" customHeight="false" outlineLevel="0" collapsed="false">
      <c r="A13" s="120" t="n">
        <v>11</v>
      </c>
      <c r="B13" s="121"/>
      <c r="C13" s="87" t="n">
        <v>8</v>
      </c>
      <c r="D13" s="121"/>
      <c r="E13" s="139" t="s">
        <v>558</v>
      </c>
      <c r="F13" s="123"/>
      <c r="G13" s="89"/>
      <c r="H13" s="89"/>
      <c r="I13" s="89"/>
      <c r="J13" s="85"/>
      <c r="K13" s="89"/>
      <c r="L13" s="89"/>
      <c r="M13" s="89"/>
      <c r="N13" s="44" t="str">
        <f aca="false">IFERROR(INDEX($E$3:$E$100,SMALL(IF($D$3:$D$100=1,ROW($E$3:$E$100)-ROW(B$3)+1),ROWS($N$3:N13))),"")</f>
        <v/>
      </c>
      <c r="O13" s="1" t="s">
        <v>295</v>
      </c>
      <c r="P13" s="28" t="n">
        <f aca="false">P6+P7</f>
        <v>5</v>
      </c>
      <c r="Q13" s="28" t="n">
        <f aca="false">Q6+Q7</f>
        <v>2</v>
      </c>
      <c r="U13" s="89"/>
      <c r="V13" s="89"/>
      <c r="W13" s="89"/>
      <c r="X13" s="89"/>
      <c r="Y13" s="89"/>
      <c r="Z13" s="89"/>
      <c r="AA13" s="89"/>
      <c r="AB13" s="89"/>
    </row>
    <row r="14" customFormat="false" ht="15.75" hidden="false" customHeight="false" outlineLevel="0" collapsed="false">
      <c r="A14" s="110" t="n">
        <v>12</v>
      </c>
      <c r="B14" s="149" t="n">
        <v>44807</v>
      </c>
      <c r="C14" s="80" t="n">
        <v>1</v>
      </c>
      <c r="D14" s="79"/>
      <c r="E14" s="132" t="s">
        <v>559</v>
      </c>
      <c r="J14" s="83"/>
      <c r="N14" s="44" t="str">
        <f aca="false">IFERROR(INDEX($E$3:$E$100,SMALL(IF($D$3:$D$100=1,ROW($E$3:$E$100)-ROW(B$3)+1),ROWS($N$3:N14))),"")</f>
        <v/>
      </c>
      <c r="O14" s="48" t="str">
        <f aca="false">IF(N14&lt;&gt;"",HYPERLINK(concat("https://scholar.google.com/scholar?hl=en&amp;q=arXiv:",MID(N14,23,10))),"")</f>
        <v/>
      </c>
    </row>
    <row r="15" customFormat="false" ht="15.75" hidden="false" customHeight="false" outlineLevel="0" collapsed="false">
      <c r="A15" s="110" t="n">
        <v>13</v>
      </c>
      <c r="B15" s="79"/>
      <c r="C15" s="80" t="n">
        <v>2</v>
      </c>
      <c r="D15" s="79"/>
      <c r="E15" s="132" t="s">
        <v>213</v>
      </c>
      <c r="J15" s="140"/>
      <c r="K15" s="32"/>
      <c r="L15" s="32"/>
      <c r="M15" s="32"/>
      <c r="N15" s="44" t="str">
        <f aca="false">IFERROR(INDEX($E$3:$E$100,SMALL(IF($D$3:$D$100=1,ROW($E$3:$E$100)-ROW(B$3)+1),ROWS($N$3:N15))),"")</f>
        <v/>
      </c>
      <c r="O15" s="48" t="str">
        <f aca="false">IF(N15&lt;&gt;"",HYPERLINK(concat("https://scholar.google.com/scholar?hl=en&amp;q=arXiv:",MID(N15,23,10))),"")</f>
        <v/>
      </c>
    </row>
    <row r="16" customFormat="false" ht="15.75" hidden="false" customHeight="false" outlineLevel="0" collapsed="false">
      <c r="A16" s="110" t="n">
        <v>14</v>
      </c>
      <c r="B16" s="79"/>
      <c r="C16" s="80" t="n">
        <v>3</v>
      </c>
      <c r="D16" s="79"/>
      <c r="E16" s="132" t="s">
        <v>499</v>
      </c>
      <c r="J16" s="140"/>
      <c r="K16" s="32"/>
      <c r="L16" s="32"/>
      <c r="M16" s="32"/>
      <c r="N16" s="44" t="str">
        <f aca="false">IFERROR(INDEX($E$3:$E$100,SMALL(IF($D$3:$D$100=1,ROW($E$3:$E$100)-ROW(B$3)+1),ROWS($N$3:N16))),"")</f>
        <v/>
      </c>
      <c r="O16" s="48" t="str">
        <f aca="false">IF(N16&lt;&gt;"",HYPERLINK(concat("https://scholar.google.com/scholar?hl=en&amp;q=arXiv:",MID(N16,23,10))),"")</f>
        <v/>
      </c>
      <c r="P16" s="49" t="n">
        <v>2</v>
      </c>
      <c r="Q16" s="49" t="n">
        <v>1</v>
      </c>
      <c r="R16" s="49" t="n">
        <v>1</v>
      </c>
    </row>
    <row r="17" customFormat="false" ht="15.75" hidden="false" customHeight="false" outlineLevel="0" collapsed="false">
      <c r="A17" s="110" t="n">
        <v>15</v>
      </c>
      <c r="B17" s="79"/>
      <c r="C17" s="80" t="n">
        <v>4</v>
      </c>
      <c r="D17" s="79"/>
      <c r="E17" s="132" t="s">
        <v>560</v>
      </c>
      <c r="J17" s="140"/>
      <c r="K17" s="32"/>
      <c r="L17" s="32"/>
      <c r="M17" s="32"/>
      <c r="N17" s="44" t="str">
        <f aca="false">IFERROR(INDEX($E$3:$E$100,SMALL(IF($D$3:$D$100=1,ROW($E$3:$E$100)-ROW(B$3)+1),ROWS($N$3:N17))),"")</f>
        <v/>
      </c>
      <c r="P17" s="49" t="n">
        <v>1</v>
      </c>
      <c r="Q17" s="50" t="n">
        <v>0</v>
      </c>
      <c r="R17" s="49" t="n">
        <v>1</v>
      </c>
    </row>
    <row r="18" customFormat="false" ht="15.75" hidden="false" customHeight="false" outlineLevel="0" collapsed="false">
      <c r="A18" s="110" t="n">
        <v>16</v>
      </c>
      <c r="B18" s="79"/>
      <c r="C18" s="80" t="n">
        <v>5</v>
      </c>
      <c r="D18" s="79"/>
      <c r="E18" s="132" t="s">
        <v>561</v>
      </c>
      <c r="J18" s="140"/>
      <c r="K18" s="32"/>
      <c r="L18" s="32"/>
      <c r="M18" s="32"/>
      <c r="N18" s="44" t="str">
        <f aca="false">IFERROR(INDEX($E$3:$E$100,SMALL(IF($D$3:$D$100=1,ROW($E$3:$E$100)-ROW(B$3)+1),ROWS($N$3:N18))),"")</f>
        <v/>
      </c>
      <c r="P18" s="49" t="n">
        <v>0</v>
      </c>
      <c r="Q18" s="49" t="n">
        <v>0</v>
      </c>
      <c r="R18" s="49" t="n">
        <v>1</v>
      </c>
    </row>
    <row r="19" customFormat="false" ht="15.75" hidden="false" customHeight="false" outlineLevel="0" collapsed="false">
      <c r="A19" s="110" t="n">
        <v>17</v>
      </c>
      <c r="B19" s="79"/>
      <c r="C19" s="80" t="n">
        <v>6</v>
      </c>
      <c r="D19" s="79"/>
      <c r="E19" s="132" t="s">
        <v>562</v>
      </c>
      <c r="J19" s="140"/>
      <c r="K19" s="32"/>
      <c r="L19" s="32"/>
      <c r="M19" s="32"/>
      <c r="N19" s="44" t="str">
        <f aca="false">IFERROR(INDEX($E$3:$E$100,SMALL(IF($D$3:$D$100=1,ROW($E$3:$E$100)-ROW(B$3)+1),ROWS($N$3:N19))),"")</f>
        <v/>
      </c>
      <c r="P19" s="49" t="n">
        <v>5</v>
      </c>
      <c r="Q19" s="49" t="n">
        <v>2</v>
      </c>
      <c r="R19" s="49" t="n">
        <v>0</v>
      </c>
    </row>
    <row r="20" customFormat="false" ht="15.75" hidden="false" customHeight="false" outlineLevel="0" collapsed="false">
      <c r="A20" s="120" t="n">
        <v>18</v>
      </c>
      <c r="B20" s="121"/>
      <c r="C20" s="87" t="n">
        <v>7</v>
      </c>
      <c r="D20" s="121"/>
      <c r="E20" s="152" t="s">
        <v>563</v>
      </c>
      <c r="F20" s="123" t="s">
        <v>564</v>
      </c>
      <c r="G20" s="89"/>
      <c r="H20" s="89"/>
      <c r="I20" s="89"/>
      <c r="J20" s="85" t="s">
        <v>565</v>
      </c>
      <c r="K20" s="89"/>
      <c r="L20" s="89"/>
      <c r="M20" s="89"/>
      <c r="N20" s="44" t="str">
        <f aca="false">IFERROR(INDEX($E$3:$E$100,SMALL(IF($D$3:$D$100=1,ROW($E$3:$E$100)-ROW(B$3)+1),ROWS($N$3:N20))),"")</f>
        <v/>
      </c>
      <c r="P20" s="1" t="n">
        <v>0</v>
      </c>
      <c r="Q20" s="1" t="n">
        <v>0</v>
      </c>
      <c r="R20" s="49" t="n">
        <v>0</v>
      </c>
      <c r="U20" s="89"/>
      <c r="V20" s="89"/>
      <c r="W20" s="89"/>
      <c r="X20" s="89"/>
      <c r="Y20" s="89"/>
      <c r="Z20" s="89"/>
      <c r="AA20" s="89"/>
      <c r="AB20" s="89"/>
    </row>
    <row r="21" customFormat="false" ht="17.25" hidden="false" customHeight="true" outlineLevel="0" collapsed="false">
      <c r="A21" s="110" t="n">
        <v>19</v>
      </c>
      <c r="B21" s="153" t="n">
        <v>44837</v>
      </c>
      <c r="C21" s="110" t="n">
        <v>1</v>
      </c>
      <c r="D21" s="141"/>
      <c r="E21" s="142" t="s">
        <v>566</v>
      </c>
      <c r="F21" s="110"/>
      <c r="G21" s="110"/>
      <c r="H21" s="110"/>
      <c r="I21" s="110"/>
      <c r="P21" s="49" t="n">
        <v>3</v>
      </c>
      <c r="Q21" s="50" t="n">
        <v>0</v>
      </c>
      <c r="R21" s="49" t="n">
        <v>1</v>
      </c>
    </row>
    <row r="22" customFormat="false" ht="15.75" hidden="false" customHeight="false" outlineLevel="0" collapsed="false">
      <c r="A22" s="110" t="n">
        <v>20</v>
      </c>
      <c r="B22" s="141"/>
      <c r="C22" s="110" t="n">
        <v>2</v>
      </c>
      <c r="D22" s="141" t="n">
        <v>1</v>
      </c>
      <c r="E22" s="99" t="s">
        <v>567</v>
      </c>
      <c r="F22" s="1" t="s">
        <v>568</v>
      </c>
      <c r="I22" s="143"/>
      <c r="J22" s="1" t="s">
        <v>569</v>
      </c>
    </row>
    <row r="23" customFormat="false" ht="15.75" hidden="false" customHeight="false" outlineLevel="0" collapsed="false">
      <c r="A23" s="110" t="n">
        <v>21</v>
      </c>
      <c r="B23" s="141"/>
      <c r="C23" s="110" t="n">
        <v>3</v>
      </c>
      <c r="D23" s="141" t="n">
        <v>1</v>
      </c>
      <c r="E23" s="99" t="s">
        <v>570</v>
      </c>
      <c r="F23" s="1" t="s">
        <v>571</v>
      </c>
      <c r="I23" s="143"/>
      <c r="J23" s="154" t="s">
        <v>572</v>
      </c>
    </row>
    <row r="24" customFormat="false" ht="15.75" hidden="false" customHeight="false" outlineLevel="0" collapsed="false">
      <c r="A24" s="110" t="n">
        <v>22</v>
      </c>
      <c r="B24" s="141"/>
      <c r="C24" s="110" t="n">
        <v>4</v>
      </c>
      <c r="D24" s="141" t="n">
        <v>1</v>
      </c>
      <c r="E24" s="99" t="s">
        <v>573</v>
      </c>
      <c r="F24" s="1" t="s">
        <v>574</v>
      </c>
      <c r="I24" s="143"/>
      <c r="J24" s="1" t="s">
        <v>569</v>
      </c>
    </row>
    <row r="25" customFormat="false" ht="15" hidden="false" customHeight="true" outlineLevel="0" collapsed="false">
      <c r="A25" s="110" t="n">
        <v>23</v>
      </c>
      <c r="B25" s="79"/>
      <c r="C25" s="80" t="n">
        <v>5</v>
      </c>
      <c r="D25" s="79"/>
      <c r="E25" s="132" t="s">
        <v>575</v>
      </c>
      <c r="F25" s="134"/>
      <c r="G25" s="134"/>
      <c r="H25" s="134"/>
      <c r="I25" s="134"/>
      <c r="J25" s="78"/>
      <c r="N25" s="71"/>
      <c r="O25" s="71"/>
    </row>
    <row r="26" customFormat="false" ht="15.75" hidden="false" customHeight="false" outlineLevel="0" collapsed="false">
      <c r="A26" s="120" t="n">
        <v>24</v>
      </c>
      <c r="B26" s="121"/>
      <c r="C26" s="87" t="n">
        <v>6</v>
      </c>
      <c r="D26" s="121"/>
      <c r="E26" s="139" t="s">
        <v>576</v>
      </c>
      <c r="F26" s="123"/>
      <c r="G26" s="89"/>
      <c r="H26" s="89"/>
      <c r="I26" s="89"/>
      <c r="J26" s="85"/>
      <c r="K26" s="89"/>
      <c r="L26" s="89"/>
      <c r="M26" s="89"/>
      <c r="U26" s="89"/>
      <c r="V26" s="89"/>
      <c r="W26" s="89"/>
      <c r="X26" s="89"/>
      <c r="Y26" s="89"/>
      <c r="Z26" s="89"/>
      <c r="AA26" s="89"/>
      <c r="AB26" s="89"/>
    </row>
    <row r="27" customFormat="false" ht="15.75" hidden="false" customHeight="false" outlineLevel="0" collapsed="false">
      <c r="A27" s="110" t="n">
        <v>25</v>
      </c>
      <c r="B27" s="149" t="n">
        <v>44868</v>
      </c>
      <c r="C27" s="80" t="n">
        <v>1</v>
      </c>
      <c r="D27" s="79"/>
      <c r="E27" s="132" t="s">
        <v>577</v>
      </c>
      <c r="J27" s="78"/>
    </row>
    <row r="28" customFormat="false" ht="15.75" hidden="false" customHeight="false" outlineLevel="0" collapsed="false">
      <c r="A28" s="110" t="n">
        <v>26</v>
      </c>
      <c r="B28" s="107"/>
      <c r="C28" s="80" t="n">
        <v>2</v>
      </c>
      <c r="D28" s="79"/>
      <c r="E28" s="132" t="s">
        <v>578</v>
      </c>
      <c r="J28" s="78"/>
    </row>
    <row r="29" customFormat="false" ht="15.75" hidden="false" customHeight="false" outlineLevel="0" collapsed="false">
      <c r="A29" s="110" t="n">
        <v>27</v>
      </c>
      <c r="B29" s="107"/>
      <c r="C29" s="80" t="n">
        <v>3</v>
      </c>
      <c r="D29" s="79"/>
      <c r="E29" s="132" t="s">
        <v>579</v>
      </c>
      <c r="J29" s="78"/>
    </row>
    <row r="30" customFormat="false" ht="15.75" hidden="false" customHeight="false" outlineLevel="0" collapsed="false">
      <c r="A30" s="110" t="n">
        <v>28</v>
      </c>
      <c r="B30" s="107"/>
      <c r="C30" s="80" t="n">
        <v>4</v>
      </c>
      <c r="D30" s="79"/>
      <c r="E30" s="132" t="s">
        <v>580</v>
      </c>
      <c r="J30" s="78"/>
    </row>
    <row r="31" customFormat="false" ht="15.75" hidden="false" customHeight="false" outlineLevel="0" collapsed="false">
      <c r="A31" s="110" t="n">
        <v>29</v>
      </c>
      <c r="B31" s="107"/>
      <c r="C31" s="80" t="n">
        <v>5</v>
      </c>
      <c r="D31" s="79"/>
      <c r="E31" s="132" t="s">
        <v>581</v>
      </c>
      <c r="J31" s="78"/>
    </row>
    <row r="32" customFormat="false" ht="15.75" hidden="false" customHeight="false" outlineLevel="0" collapsed="false">
      <c r="A32" s="110" t="n">
        <v>30</v>
      </c>
      <c r="B32" s="107"/>
      <c r="C32" s="80" t="n">
        <v>6</v>
      </c>
      <c r="D32" s="79"/>
      <c r="E32" s="133" t="s">
        <v>582</v>
      </c>
      <c r="F32" s="1" t="s">
        <v>583</v>
      </c>
      <c r="J32" s="78" t="s">
        <v>584</v>
      </c>
    </row>
    <row r="33" customFormat="false" ht="15.75" hidden="false" customHeight="false" outlineLevel="0" collapsed="false">
      <c r="A33" s="110" t="n">
        <v>31</v>
      </c>
      <c r="B33" s="107"/>
      <c r="C33" s="80" t="n">
        <v>7</v>
      </c>
      <c r="D33" s="79"/>
      <c r="E33" s="133" t="s">
        <v>585</v>
      </c>
      <c r="F33" s="1" t="s">
        <v>586</v>
      </c>
      <c r="J33" s="78" t="s">
        <v>587</v>
      </c>
    </row>
    <row r="34" customFormat="false" ht="15.75" hidden="false" customHeight="false" outlineLevel="0" collapsed="false">
      <c r="A34" s="110" t="n">
        <v>32</v>
      </c>
      <c r="B34" s="107"/>
      <c r="C34" s="80" t="n">
        <v>8</v>
      </c>
      <c r="D34" s="79" t="n">
        <v>1</v>
      </c>
      <c r="E34" s="135" t="s">
        <v>588</v>
      </c>
      <c r="F34" s="1" t="s">
        <v>589</v>
      </c>
      <c r="J34" s="78" t="s">
        <v>590</v>
      </c>
    </row>
    <row r="35" customFormat="false" ht="15.75" hidden="false" customHeight="false" outlineLevel="0" collapsed="false">
      <c r="A35" s="108" t="n">
        <v>33</v>
      </c>
      <c r="B35" s="127"/>
      <c r="C35" s="103" t="n">
        <v>9</v>
      </c>
      <c r="D35" s="128"/>
      <c r="E35" s="145" t="s">
        <v>591</v>
      </c>
      <c r="F35" s="68" t="s">
        <v>592</v>
      </c>
      <c r="G35" s="71"/>
      <c r="H35" s="71"/>
      <c r="I35" s="71"/>
      <c r="J35" s="101" t="s">
        <v>593</v>
      </c>
      <c r="K35" s="71"/>
      <c r="L35" s="71"/>
      <c r="M35" s="71"/>
      <c r="U35" s="71"/>
      <c r="V35" s="71"/>
      <c r="W35" s="71"/>
      <c r="X35" s="71"/>
      <c r="Y35" s="71"/>
      <c r="Z35" s="71"/>
      <c r="AA35" s="71"/>
      <c r="AB35" s="71"/>
    </row>
    <row r="36" customFormat="false" ht="15.75" hidden="false" customHeight="false" outlineLevel="0" collapsed="false">
      <c r="B36" s="107"/>
      <c r="D36" s="107"/>
    </row>
    <row r="37" customFormat="false" ht="15.75" hidden="false" customHeight="false" outlineLevel="0" collapsed="false">
      <c r="B37" s="107"/>
      <c r="E37" s="111" t="s">
        <v>522</v>
      </c>
    </row>
    <row r="38" customFormat="false" ht="15.75" hidden="false" customHeight="false" outlineLevel="0" collapsed="false">
      <c r="B38" s="107"/>
      <c r="E38" s="146" t="s">
        <v>523</v>
      </c>
    </row>
    <row r="39" customFormat="false" ht="15.75" hidden="false" customHeight="false" outlineLevel="0" collapsed="false">
      <c r="B39" s="107"/>
      <c r="E39" s="147" t="s">
        <v>524</v>
      </c>
    </row>
    <row r="40" customFormat="false" ht="15.75" hidden="false" customHeight="false" outlineLevel="0" collapsed="false">
      <c r="B40" s="107"/>
      <c r="E40" s="148" t="s">
        <v>525</v>
      </c>
    </row>
    <row r="1048576" customFormat="false" ht="15.75" hidden="false" customHeight="true" outlineLevel="0" collapsed="false"/>
  </sheetData>
  <mergeCells count="4">
    <mergeCell ref="F4:I4"/>
    <mergeCell ref="F10:I10"/>
    <mergeCell ref="F21:I21"/>
    <mergeCell ref="F25:I25"/>
  </mergeCells>
  <hyperlinks>
    <hyperlink ref="E3" r:id="rId2" display="https://arxiv.org/pdf/2111.05743.pdf"/>
    <hyperlink ref="R3" r:id="rId3" display="All 4 versions"/>
    <hyperlink ref="E4" r:id="rId4" display="https://arxiv.org/pdf/2203.01943.pdf"/>
    <hyperlink ref="R4" r:id="rId5" display="All 2 versions"/>
    <hyperlink ref="E5" r:id="rId6" display="https://arxiv.org/pdf/2203.01982.pdf"/>
    <hyperlink ref="R5" r:id="rId7" display="All 5 versions"/>
    <hyperlink ref="E6" r:id="rId8" display="https://arxiv.org/pdf/2104.02070.pdf"/>
    <hyperlink ref="R6" r:id="rId9" display="All 8 versions"/>
    <hyperlink ref="E7" r:id="rId10" display="https://arxiv.org/pdf/2106.08925.pdf"/>
    <hyperlink ref="R7" r:id="rId11" display="All 6 versions"/>
    <hyperlink ref="E8" r:id="rId12" display="https://arxiv.org/pdf/2108.01337.pdf"/>
    <hyperlink ref="R8" r:id="rId13" display="All 8 versions"/>
    <hyperlink ref="E9" r:id="rId14" display="https://arxiv.org/pdf/2112.05408.pdf"/>
    <hyperlink ref="E10" r:id="rId15" display="https://arxiv.org/pdf/2203.00566.pdf"/>
    <hyperlink ref="E11" r:id="rId16" display="https://arxiv.org/pdf/2203.03141.pdf"/>
    <hyperlink ref="E12" r:id="rId17" display="https://arxiv.org/pdf/2203.03449.pdf"/>
    <hyperlink ref="E13" r:id="rId18" display="https://arxiv.org/pdf/2203.03536.pdf"/>
    <hyperlink ref="E14" r:id="rId19" display="https://arxiv.org/pdf/2109.14612.pdf"/>
    <hyperlink ref="E15" r:id="rId20" display="https://arxiv.org/pdf/2112.05448.pdf"/>
    <hyperlink ref="E16" r:id="rId21" display="https://arxiv.org/pdf/2202.09961.pdf"/>
    <hyperlink ref="E17" r:id="rId22" display="https://arxiv.org/pdf/2203.03651.pdf"/>
    <hyperlink ref="E18" r:id="rId23" display="https://arxiv.org/pdf/2203.03849.pdf"/>
    <hyperlink ref="E19" r:id="rId24" display="https://arxiv.org/pdf/2203.04014.pdf"/>
    <hyperlink ref="E20" r:id="rId25" display="https://arxiv.org/pdf/2203.04231.pdf"/>
    <hyperlink ref="E21" r:id="rId26" display="https://arxiv.org/pdf/2107.00741.pdf"/>
    <hyperlink ref="E22" r:id="rId27" display="https://arxiv.org/pdf/2107.12793.pdf"/>
    <hyperlink ref="E23" r:id="rId28" display="https://arxiv.org/pdf/2112.12108.pdf"/>
    <hyperlink ref="E24" r:id="rId29" display="https://arxiv.org/pdf/2203.04438.pdf"/>
    <hyperlink ref="E25" r:id="rId30" display="https://arxiv.org/pdf/2203.04528.pdf"/>
    <hyperlink ref="E26" r:id="rId31" display="https://arxiv.org/pdf/2203.04634.pdf"/>
    <hyperlink ref="E27" r:id="rId32" display="https://arxiv.org/pdf/2105.13335.pdf"/>
    <hyperlink ref="E28" r:id="rId33" display="https://arxiv.org/pdf/2106.13662.pdf"/>
    <hyperlink ref="E29" r:id="rId34" display="https://arxiv.org/pdf/2110.09608.pdf"/>
    <hyperlink ref="E30" r:id="rId35" display="https://arxiv.org/pdf/2110.13316.pdf"/>
    <hyperlink ref="E31" r:id="rId36" display="https://arxiv.org/pdf/2203.04982.pdf"/>
    <hyperlink ref="E32" r:id="rId37" display="https://arxiv.org/pdf/2203.05010.pdf"/>
    <hyperlink ref="E33" r:id="rId38" display="https://arxiv.org/pdf/2203.05086.pdf"/>
    <hyperlink ref="E34" r:id="rId39" display="https://arxiv.org/pdf/2203.05461.pdf"/>
    <hyperlink ref="E35" r:id="rId40" display="https://arxiv.org/pdf/2203.05539.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Z5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99"/>
    <col collapsed="false" customWidth="true" hidden="false" outlineLevel="0" max="6" min="6" style="0" width="19.5"/>
    <col collapsed="false" customWidth="true" hidden="false" outlineLevel="0" max="8" min="7" style="0" width="12.63"/>
    <col collapsed="false" customWidth="true" hidden="false" outlineLevel="0" max="9" min="9" style="0" width="46.5"/>
    <col collapsed="false" customWidth="true" hidden="false" outlineLevel="0" max="10" min="10" style="0" width="43.38"/>
    <col collapsed="false" customWidth="true" hidden="false" outlineLevel="0" max="13" min="11" style="0" width="12.63"/>
    <col collapsed="false" customWidth="true" hidden="false" outlineLevel="0" max="14" min="14" style="0" width="29.37"/>
    <col collapsed="false" customWidth="true" hidden="false" outlineLevel="0" max="15" min="15" style="0" width="49.75"/>
    <col collapsed="false" customWidth="true" hidden="false" outlineLevel="0" max="16" min="16" style="0" width="8.87"/>
    <col collapsed="false" customWidth="true" hidden="false" outlineLevel="0" max="17" min="17" style="0" width="7.63"/>
    <col collapsed="false" customWidth="true" hidden="false" outlineLevel="0" max="18" min="18" style="0" width="13.75"/>
    <col collapsed="false" customWidth="true" hidden="false" outlineLevel="0" max="1025" min="19" style="0" width="12.63"/>
  </cols>
  <sheetData>
    <row r="1" customFormat="false" ht="15.75" hidden="false" customHeight="false" outlineLevel="0" collapsed="false">
      <c r="A1" s="64" t="n">
        <f aca="false">MAX(A3:A100)</f>
        <v>51</v>
      </c>
      <c r="B1" s="65" t="s">
        <v>105</v>
      </c>
      <c r="C1" s="66"/>
      <c r="D1" s="66" t="n">
        <f aca="false">SUM(D3:D103)</f>
        <v>15</v>
      </c>
      <c r="E1" s="46" t="s">
        <v>594</v>
      </c>
      <c r="G1" s="69" t="s">
        <v>595</v>
      </c>
      <c r="H1" s="70"/>
      <c r="I1" s="131"/>
      <c r="N1" s="44"/>
      <c r="O1" s="45" t="s">
        <v>596</v>
      </c>
      <c r="P1" s="46" t="n">
        <f aca="false">SUM(P3:P96)</f>
        <v>1131</v>
      </c>
      <c r="Q1" s="46" t="n">
        <f aca="false">SUM(Q3:Q96)</f>
        <v>330</v>
      </c>
    </row>
    <row r="2" customFormat="false" ht="15.75" hidden="false" customHeight="false" outlineLevel="0" collapsed="false">
      <c r="A2" s="108" t="s">
        <v>0</v>
      </c>
      <c r="B2" s="103" t="s">
        <v>1</v>
      </c>
      <c r="C2" s="109"/>
      <c r="D2" s="109" t="s">
        <v>108</v>
      </c>
      <c r="E2" s="103" t="s">
        <v>3</v>
      </c>
      <c r="F2" s="68" t="s">
        <v>109</v>
      </c>
      <c r="G2" s="71"/>
      <c r="H2" s="71"/>
      <c r="I2" s="71"/>
      <c r="J2" s="101" t="s">
        <v>271</v>
      </c>
      <c r="K2" s="71"/>
      <c r="L2" s="71"/>
      <c r="M2" s="71"/>
      <c r="N2" s="47" t="s">
        <v>265</v>
      </c>
      <c r="O2" s="46" t="s">
        <v>266</v>
      </c>
      <c r="P2" s="46" t="s">
        <v>267</v>
      </c>
      <c r="Q2" s="46" t="s">
        <v>268</v>
      </c>
      <c r="R2" s="46" t="s">
        <v>269</v>
      </c>
      <c r="S2" s="1" t="s">
        <v>315</v>
      </c>
      <c r="T2" s="1" t="s">
        <v>271</v>
      </c>
    </row>
    <row r="3" customFormat="false" ht="15.75" hidden="false" customHeight="false" outlineLevel="0" collapsed="false">
      <c r="A3" s="110" t="n">
        <v>1</v>
      </c>
      <c r="B3" s="141" t="s">
        <v>597</v>
      </c>
      <c r="C3" s="110" t="n">
        <v>1</v>
      </c>
      <c r="D3" s="107"/>
      <c r="E3" s="132" t="s">
        <v>598</v>
      </c>
      <c r="F3" s="1" t="s">
        <v>599</v>
      </c>
      <c r="J3" s="78" t="s">
        <v>600</v>
      </c>
      <c r="N3" s="44" t="str">
        <f aca="false">IFERROR(INDEX($E$3:$E$100,SMALL(IF($D$3:$D$100=1,ROW($E$3:$E$100)-ROW(B$3)+1),ROWS($N$3:N3))),"")</f>
        <v>https://arxiv.org/pdf/2103.02097.pdf</v>
      </c>
      <c r="O3" s="48" t="e">
        <f aca="false">IF(N3&lt;&gt;"",HYPERLINK(concat("https://scholar.google.com/scholar?hl=en&amp;q=arXiv:",MID(N3,23,10))),"")</f>
        <v>#NAME?</v>
      </c>
      <c r="P3" s="49" t="n">
        <v>7</v>
      </c>
      <c r="Q3" s="49" t="n">
        <v>4</v>
      </c>
      <c r="R3" s="49" t="s">
        <v>389</v>
      </c>
      <c r="S3" s="1" t="n">
        <v>0</v>
      </c>
    </row>
    <row r="4" customFormat="false" ht="15.75" hidden="false" customHeight="false" outlineLevel="0" collapsed="false">
      <c r="A4" s="110" t="n">
        <v>2</v>
      </c>
      <c r="B4" s="141"/>
      <c r="C4" s="110" t="n">
        <v>2</v>
      </c>
      <c r="E4" s="132" t="s">
        <v>601</v>
      </c>
      <c r="J4" s="83"/>
      <c r="N4" s="44" t="str">
        <f aca="false">IFERROR(INDEX($E$3:$E$100,SMALL(IF($D$3:$D$100=1,ROW($E$3:$E$100)-ROW(B$3)+1),ROWS($N$3:N4))),"")</f>
        <v/>
      </c>
      <c r="O4" s="48" t="str">
        <f aca="false">IF(N4&lt;&gt;"",HYPERLINK(concat("https://scholar.google.com/scholar?hl=en&amp;q=arXiv:",MID(N4,23,10))),"")</f>
        <v/>
      </c>
      <c r="P4" s="1" t="n">
        <v>0</v>
      </c>
      <c r="Q4" s="1" t="n">
        <v>0</v>
      </c>
      <c r="R4" s="49" t="s">
        <v>284</v>
      </c>
      <c r="S4" s="1" t="n">
        <v>1</v>
      </c>
    </row>
    <row r="5" customFormat="false" ht="15.75" hidden="false" customHeight="false" outlineLevel="0" collapsed="false">
      <c r="A5" s="110" t="n">
        <v>3</v>
      </c>
      <c r="B5" s="141"/>
      <c r="C5" s="110" t="n">
        <v>3</v>
      </c>
      <c r="E5" s="132" t="s">
        <v>602</v>
      </c>
      <c r="J5" s="78" t="s">
        <v>603</v>
      </c>
      <c r="N5" s="44" t="str">
        <f aca="false">IFERROR(INDEX($E$3:$E$100,SMALL(IF($D$3:$D$100=1,ROW($E$3:$E$100)-ROW(B$3)+1),ROWS($N$3:N5))),"")</f>
        <v/>
      </c>
      <c r="O5" s="48" t="str">
        <f aca="false">IF(N5&lt;&gt;"",HYPERLINK(concat("https://scholar.google.com/scholar?hl=en&amp;q=arXiv:",MID(N5,23,10))),"")</f>
        <v/>
      </c>
      <c r="P5" s="49" t="n">
        <v>251</v>
      </c>
      <c r="Q5" s="49" t="n">
        <v>61</v>
      </c>
      <c r="R5" s="49" t="s">
        <v>604</v>
      </c>
      <c r="S5" s="1" t="n">
        <v>1</v>
      </c>
    </row>
    <row r="6" customFormat="false" ht="15.75" hidden="false" customHeight="false" outlineLevel="0" collapsed="false">
      <c r="A6" s="110" t="n">
        <v>4</v>
      </c>
      <c r="B6" s="141"/>
      <c r="C6" s="110" t="n">
        <v>4</v>
      </c>
      <c r="D6" s="1"/>
      <c r="E6" s="132" t="s">
        <v>605</v>
      </c>
      <c r="J6" s="83"/>
      <c r="N6" s="44" t="str">
        <f aca="false">IFERROR(INDEX($E$3:$E$100,SMALL(IF($D$3:$D$100=1,ROW($E$3:$E$100)-ROW(B$3)+1),ROWS($N$3:N6))),"")</f>
        <v/>
      </c>
      <c r="O6" s="48" t="str">
        <f aca="false">IF(N6&lt;&gt;"",HYPERLINK(concat("https://scholar.google.com/scholar?hl=en&amp;q=arXiv:",MID(N6,23,10))),"")</f>
        <v/>
      </c>
      <c r="P6" s="49" t="n">
        <v>5</v>
      </c>
      <c r="Q6" s="49" t="n">
        <v>2</v>
      </c>
      <c r="R6" s="49" t="s">
        <v>319</v>
      </c>
      <c r="S6" s="1" t="n">
        <v>0</v>
      </c>
    </row>
    <row r="7" customFormat="false" ht="15.75" hidden="false" customHeight="false" outlineLevel="0" collapsed="false">
      <c r="A7" s="110" t="n">
        <v>5</v>
      </c>
      <c r="B7" s="141"/>
      <c r="C7" s="110" t="n">
        <v>5</v>
      </c>
      <c r="D7" s="1" t="n">
        <v>1</v>
      </c>
      <c r="E7" s="135" t="s">
        <v>606</v>
      </c>
      <c r="F7" s="1" t="s">
        <v>607</v>
      </c>
      <c r="J7" s="83"/>
      <c r="N7" s="44" t="str">
        <f aca="false">IFERROR(INDEX($E$3:$E$100,SMALL(IF($D$3:$D$100=1,ROW($E$3:$E$100)-ROW(B$3)+1),ROWS($N$3:N7))),"")</f>
        <v>https://arxiv.org/pdf/2203.05850.pdf</v>
      </c>
      <c r="O7" s="48" t="e">
        <f aca="false">IF(N7&lt;&gt;"",HYPERLINK(concat("https://scholar.google.com/scholar?hl=en&amp;q=arXiv:",MID(N7,23,10))),"")</f>
        <v>#NAME?</v>
      </c>
      <c r="P7" s="49" t="n">
        <v>3</v>
      </c>
      <c r="Q7" s="1" t="n">
        <v>0</v>
      </c>
      <c r="R7" s="49" t="s">
        <v>319</v>
      </c>
      <c r="S7" s="1" t="n">
        <v>1</v>
      </c>
    </row>
    <row r="8" customFormat="false" ht="15.75" hidden="false" customHeight="false" outlineLevel="0" collapsed="false">
      <c r="A8" s="110" t="n">
        <v>6</v>
      </c>
      <c r="B8" s="141"/>
      <c r="C8" s="110" t="n">
        <v>6</v>
      </c>
      <c r="D8" s="1" t="n">
        <v>1</v>
      </c>
      <c r="E8" s="135" t="s">
        <v>608</v>
      </c>
      <c r="F8" s="1" t="s">
        <v>609</v>
      </c>
      <c r="J8" s="83"/>
      <c r="N8" s="44" t="str">
        <f aca="false">IFERROR(INDEX($E$3:$E$100,SMALL(IF($D$3:$D$100=1,ROW($E$3:$E$100)-ROW(B$3)+1),ROWS($N$3:N8))),"")</f>
        <v>https://arxiv.org/pdf/2203.05876.pdf</v>
      </c>
      <c r="O8" s="48" t="e">
        <f aca="false">IF(N8&lt;&gt;"",HYPERLINK(concat("https://scholar.google.com/scholar?hl=en&amp;q=arXiv:",MID(N8,23,10))),"")</f>
        <v>#NAME?</v>
      </c>
      <c r="P8" s="49" t="n">
        <v>11</v>
      </c>
      <c r="Q8" s="49" t="n">
        <v>2</v>
      </c>
      <c r="R8" s="49" t="s">
        <v>276</v>
      </c>
      <c r="S8" s="1" t="n">
        <v>1</v>
      </c>
    </row>
    <row r="9" customFormat="false" ht="15.75" hidden="false" customHeight="false" outlineLevel="0" collapsed="false">
      <c r="A9" s="110" t="n">
        <v>7</v>
      </c>
      <c r="B9" s="141"/>
      <c r="C9" s="110" t="n">
        <v>7</v>
      </c>
      <c r="E9" s="132" t="s">
        <v>610</v>
      </c>
      <c r="J9" s="83"/>
      <c r="N9" s="44" t="str">
        <f aca="false">IFERROR(INDEX($E$3:$E$100,SMALL(IF($D$3:$D$100=1,ROW($E$3:$E$100)-ROW(B$3)+1),ROWS($N$3:N9))),"")</f>
        <v/>
      </c>
      <c r="O9" s="48" t="str">
        <f aca="false">IF(N9&lt;&gt;"",HYPERLINK(concat("https://scholar.google.com/scholar?hl=en&amp;q=arXiv:",MID(N9,24,10))),"")</f>
        <v/>
      </c>
      <c r="P9" s="49" t="n">
        <v>7</v>
      </c>
      <c r="Q9" s="1" t="n">
        <v>0</v>
      </c>
      <c r="R9" s="49" t="s">
        <v>283</v>
      </c>
      <c r="S9" s="1" t="n">
        <v>0</v>
      </c>
    </row>
    <row r="10" customFormat="false" ht="15.75" hidden="false" customHeight="false" outlineLevel="0" collapsed="false">
      <c r="A10" s="110" t="n">
        <v>8</v>
      </c>
      <c r="B10" s="141"/>
      <c r="C10" s="110" t="n">
        <v>8</v>
      </c>
      <c r="E10" s="132" t="s">
        <v>611</v>
      </c>
      <c r="J10" s="83"/>
      <c r="N10" s="44" t="str">
        <f aca="false">IFERROR(INDEX($E$3:$E$100,SMALL(IF($D$3:$D$100=1,ROW($E$3:$E$100)-ROW(B$3)+1),ROWS($N$3:N10))),"")</f>
        <v/>
      </c>
      <c r="O10" s="48" t="str">
        <f aca="false">IF(N10&lt;&gt;"",HYPERLINK(concat("https://scholar.google.com/scholar?hl=en&amp;q=arXiv:",MID(N10,23,10))),"")</f>
        <v/>
      </c>
      <c r="P10" s="49" t="n">
        <v>5</v>
      </c>
      <c r="Q10" s="49" t="n">
        <v>2</v>
      </c>
      <c r="R10" s="49" t="s">
        <v>389</v>
      </c>
      <c r="S10" s="1" t="n">
        <v>1</v>
      </c>
    </row>
    <row r="11" customFormat="false" ht="15.75" hidden="false" customHeight="false" outlineLevel="0" collapsed="false">
      <c r="A11" s="108" t="n">
        <v>9</v>
      </c>
      <c r="B11" s="155"/>
      <c r="C11" s="108" t="n">
        <v>9</v>
      </c>
      <c r="D11" s="68" t="n">
        <v>1</v>
      </c>
      <c r="E11" s="156" t="s">
        <v>612</v>
      </c>
      <c r="F11" s="68" t="s">
        <v>613</v>
      </c>
      <c r="G11" s="71"/>
      <c r="H11" s="71"/>
      <c r="I11" s="71"/>
      <c r="J11" s="101" t="s">
        <v>614</v>
      </c>
      <c r="K11" s="71"/>
      <c r="L11" s="71"/>
      <c r="M11" s="71"/>
      <c r="N11" s="44" t="str">
        <f aca="false">IFERROR(INDEX($E$3:$E$100,SMALL(IF($D$3:$D$100=1,ROW($E$3:$E$100)-ROW(B$3)+1),ROWS($N$3:N11))),"")</f>
        <v>https://arxiv.org/pdf/2203.06142.pdf</v>
      </c>
      <c r="O11" s="48" t="e">
        <f aca="false">IF(N11&lt;&gt;"",HYPERLINK(concat("https://scholar.google.com/scholar?hl=en&amp;q=arXiv:",MID(N11,23,10))),"")</f>
        <v>#NAME?</v>
      </c>
      <c r="P11" s="49" t="n">
        <v>3</v>
      </c>
      <c r="Q11" s="49" t="n">
        <v>1</v>
      </c>
      <c r="R11" s="49" t="s">
        <v>382</v>
      </c>
      <c r="S11" s="68" t="n">
        <v>1</v>
      </c>
      <c r="T11" s="71"/>
      <c r="U11" s="71"/>
      <c r="V11" s="71"/>
      <c r="W11" s="71"/>
      <c r="X11" s="71"/>
      <c r="Y11" s="71"/>
      <c r="Z11" s="71"/>
    </row>
    <row r="12" customFormat="false" ht="15.75" hidden="false" customHeight="false" outlineLevel="0" collapsed="false">
      <c r="A12" s="110" t="n">
        <v>10</v>
      </c>
      <c r="B12" s="141" t="s">
        <v>615</v>
      </c>
      <c r="C12" s="110" t="n">
        <v>1</v>
      </c>
      <c r="E12" s="132" t="s">
        <v>616</v>
      </c>
      <c r="J12" s="83"/>
      <c r="N12" s="44" t="str">
        <f aca="false">IFERROR(INDEX($E$3:$E$100,SMALL(IF($D$3:$D$100=1,ROW($E$3:$E$100)-ROW(B$3)+1),ROWS($N$3:N12))),"")</f>
        <v/>
      </c>
      <c r="O12" s="48" t="str">
        <f aca="false">IF(N12&lt;&gt;"",HYPERLINK(concat("https://scholar.google.com/scholar?hl=en&amp;q=arXiv:",MID(N12,23,10))),"")</f>
        <v/>
      </c>
      <c r="P12" s="49" t="n">
        <v>5</v>
      </c>
      <c r="Q12" s="1" t="n">
        <v>0</v>
      </c>
      <c r="R12" s="49" t="s">
        <v>283</v>
      </c>
      <c r="S12" s="1" t="n">
        <v>0</v>
      </c>
    </row>
    <row r="13" customFormat="false" ht="15.75" hidden="false" customHeight="false" outlineLevel="0" collapsed="false">
      <c r="A13" s="110" t="n">
        <v>11</v>
      </c>
      <c r="B13" s="141"/>
      <c r="C13" s="110" t="n">
        <v>2</v>
      </c>
      <c r="E13" s="132" t="s">
        <v>617</v>
      </c>
      <c r="J13" s="83"/>
      <c r="N13" s="44" t="str">
        <f aca="false">IFERROR(INDEX($E$3:$E$100,SMALL(IF($D$3:$D$100=1,ROW($E$3:$E$100)-ROW(B$3)+1),ROWS($N$3:N13))),"")</f>
        <v/>
      </c>
      <c r="O13" s="48" t="str">
        <f aca="false">IF(N13&lt;&gt;"",HYPERLINK(concat("https://scholar.google.com/scholar?hl=en&amp;q=arXiv:",MID(N13,23,10))),"")</f>
        <v/>
      </c>
      <c r="P13" s="49" t="n">
        <v>59</v>
      </c>
      <c r="Q13" s="49" t="n">
        <v>34</v>
      </c>
      <c r="R13" s="49" t="s">
        <v>389</v>
      </c>
      <c r="S13" s="1" t="n">
        <v>0</v>
      </c>
      <c r="T13" s="1" t="s">
        <v>618</v>
      </c>
    </row>
    <row r="14" customFormat="false" ht="15.75" hidden="false" customHeight="false" outlineLevel="0" collapsed="false">
      <c r="A14" s="110" t="n">
        <v>12</v>
      </c>
      <c r="B14" s="141"/>
      <c r="C14" s="110" t="n">
        <v>3</v>
      </c>
      <c r="E14" s="132" t="s">
        <v>214</v>
      </c>
      <c r="J14" s="83"/>
      <c r="N14" s="44" t="str">
        <f aca="false">IFERROR(INDEX($E$3:$E$100,SMALL(IF($D$3:$D$100=1,ROW($E$3:$E$100)-ROW(B$3)+1),ROWS($N$3:N14))),"")</f>
        <v/>
      </c>
      <c r="O14" s="48" t="str">
        <f aca="false">IF(N14&lt;&gt;"",HYPERLINK(concat("https://scholar.google.com/scholar?hl=en&amp;q=arXiv:",MID(N14,23,10))),"")</f>
        <v/>
      </c>
      <c r="P14" s="49" t="n">
        <v>9</v>
      </c>
      <c r="Q14" s="49" t="n">
        <v>3</v>
      </c>
      <c r="R14" s="49" t="s">
        <v>539</v>
      </c>
      <c r="S14" s="1" t="n">
        <v>1</v>
      </c>
    </row>
    <row r="15" customFormat="false" ht="15.75" hidden="false" customHeight="false" outlineLevel="0" collapsed="false">
      <c r="A15" s="110" t="n">
        <v>13</v>
      </c>
      <c r="B15" s="141"/>
      <c r="C15" s="110" t="n">
        <v>4</v>
      </c>
      <c r="E15" s="132" t="s">
        <v>619</v>
      </c>
      <c r="J15" s="83"/>
      <c r="N15" s="44" t="str">
        <f aca="false">IFERROR(INDEX($E$3:$E$100,SMALL(IF($D$3:$D$100=1,ROW($E$3:$E$100)-ROW(B$3)+1),ROWS($N$3:N15))),"")</f>
        <v/>
      </c>
      <c r="O15" s="48" t="str">
        <f aca="false">IF(N15&lt;&gt;"",HYPERLINK(concat("https://scholar.google.com/scholar?hl=en&amp;q=arXiv:",MID(N15,23,10))),"")</f>
        <v/>
      </c>
      <c r="P15" s="49" t="n">
        <v>1</v>
      </c>
      <c r="Q15" s="1" t="n">
        <v>0</v>
      </c>
      <c r="R15" s="49" t="s">
        <v>331</v>
      </c>
      <c r="S15" s="1" t="n">
        <v>1</v>
      </c>
    </row>
    <row r="16" customFormat="false" ht="15.75" hidden="false" customHeight="false" outlineLevel="0" collapsed="false">
      <c r="A16" s="110" t="n">
        <v>14</v>
      </c>
      <c r="B16" s="141"/>
      <c r="C16" s="110" t="n">
        <v>5</v>
      </c>
      <c r="E16" s="132" t="s">
        <v>582</v>
      </c>
      <c r="J16" s="78" t="s">
        <v>620</v>
      </c>
      <c r="N16" s="44" t="str">
        <f aca="false">IFERROR(INDEX($E$3:$E$100,SMALL(IF($D$3:$D$100=1,ROW($E$3:$E$100)-ROW(B$3)+1),ROWS($N$3:N16))),"")</f>
        <v/>
      </c>
      <c r="O16" s="48" t="str">
        <f aca="false">IF(N16&lt;&gt;"",HYPERLINK(concat("https://scholar.google.com/scholar?hl=en&amp;q=arXiv:",MID(N16,23,10))),"")</f>
        <v/>
      </c>
      <c r="P16" s="49" t="n">
        <v>2</v>
      </c>
      <c r="Q16" s="49" t="n">
        <v>1</v>
      </c>
      <c r="R16" s="49" t="s">
        <v>319</v>
      </c>
      <c r="S16" s="1" t="n">
        <v>0</v>
      </c>
    </row>
    <row r="17" customFormat="false" ht="15.75" hidden="false" customHeight="false" outlineLevel="0" collapsed="false">
      <c r="A17" s="110" t="n">
        <v>15</v>
      </c>
      <c r="B17" s="141"/>
      <c r="C17" s="110" t="n">
        <v>6</v>
      </c>
      <c r="D17" s="1" t="n">
        <v>1</v>
      </c>
      <c r="E17" s="135" t="s">
        <v>591</v>
      </c>
      <c r="F17" s="1" t="s">
        <v>621</v>
      </c>
      <c r="J17" s="83"/>
      <c r="N17" s="44" t="str">
        <f aca="false">IFERROR(INDEX($E$3:$E$100,SMALL(IF($D$3:$D$100=1,ROW($E$3:$E$100)-ROW(B$3)+1),ROWS($N$3:N17))),"")</f>
        <v>https://arxiv.org/pdf/2203.05539.pdf</v>
      </c>
      <c r="O17" s="48" t="e">
        <f aca="false">IF(N17&lt;&gt;"",HYPERLINK(concat("https://scholar.google.com/scholar?hl=en&amp;q=arXiv:",MID(N17,23,10))),"")</f>
        <v>#NAME?</v>
      </c>
      <c r="P17" s="49" t="n">
        <v>9</v>
      </c>
      <c r="Q17" s="1" t="n">
        <v>0</v>
      </c>
      <c r="R17" s="49" t="s">
        <v>276</v>
      </c>
      <c r="S17" s="1" t="n">
        <v>0</v>
      </c>
      <c r="T17" s="1" t="s">
        <v>622</v>
      </c>
    </row>
    <row r="18" customFormat="false" ht="15.75" hidden="false" customHeight="false" outlineLevel="0" collapsed="false">
      <c r="A18" s="110" t="n">
        <v>16</v>
      </c>
      <c r="B18" s="141"/>
      <c r="C18" s="110" t="n">
        <v>7</v>
      </c>
      <c r="E18" s="132" t="s">
        <v>623</v>
      </c>
      <c r="J18" s="78" t="s">
        <v>620</v>
      </c>
      <c r="N18" s="44" t="str">
        <f aca="false">IFERROR(INDEX($E$3:$E$100,SMALL(IF($D$3:$D$100=1,ROW($E$3:$E$100)-ROW(B$3)+1),ROWS($N$3:N18))),"")</f>
        <v/>
      </c>
    </row>
    <row r="19" customFormat="false" ht="15.75" hidden="false" customHeight="false" outlineLevel="0" collapsed="false">
      <c r="A19" s="110" t="n">
        <v>17</v>
      </c>
      <c r="B19" s="141"/>
      <c r="C19" s="110" t="n">
        <v>8</v>
      </c>
      <c r="E19" s="132" t="s">
        <v>624</v>
      </c>
      <c r="J19" s="78" t="s">
        <v>620</v>
      </c>
      <c r="N19" s="44" t="str">
        <f aca="false">IFERROR(INDEX($E$3:$E$100,SMALL(IF($D$3:$D$100=1,ROW($E$3:$E$100)-ROW(B$3)+1),ROWS($N$3:N19))),"")</f>
        <v/>
      </c>
      <c r="P19" s="1" t="s">
        <v>292</v>
      </c>
      <c r="Q19" s="1" t="s">
        <v>268</v>
      </c>
    </row>
    <row r="20" customFormat="false" ht="15.75" hidden="false" customHeight="false" outlineLevel="0" collapsed="false">
      <c r="A20" s="110" t="n">
        <v>18</v>
      </c>
      <c r="B20" s="141"/>
      <c r="C20" s="110" t="n">
        <v>9</v>
      </c>
      <c r="E20" s="132" t="s">
        <v>625</v>
      </c>
      <c r="J20" s="83"/>
      <c r="N20" s="44" t="str">
        <f aca="false">IFERROR(INDEX($E$3:$E$100,SMALL(IF($D$3:$D$100=1,ROW($E$3:$E$100)-ROW(B$3)+1),ROWS($N$3:N20))),"")</f>
        <v/>
      </c>
      <c r="O20" s="1" t="s">
        <v>293</v>
      </c>
      <c r="P20" s="28" t="n">
        <f aca="false">P4+P5+P7+P8+P10+P11+P14+P15</f>
        <v>283</v>
      </c>
      <c r="Q20" s="28" t="n">
        <f aca="false">Q4+Q5+Q7+Q8+Q10+Q11+Q14+Q15</f>
        <v>69</v>
      </c>
    </row>
    <row r="21" customFormat="false" ht="15.75" hidden="false" customHeight="false" outlineLevel="0" collapsed="false">
      <c r="A21" s="110" t="n">
        <v>19</v>
      </c>
      <c r="B21" s="141"/>
      <c r="C21" s="110" t="n">
        <v>10</v>
      </c>
      <c r="E21" s="132" t="s">
        <v>626</v>
      </c>
      <c r="J21" s="83"/>
      <c r="O21" s="1" t="s">
        <v>294</v>
      </c>
      <c r="P21" s="71" t="n">
        <f aca="false">0</f>
        <v>0</v>
      </c>
      <c r="Q21" s="71" t="n">
        <f aca="false">0</f>
        <v>0</v>
      </c>
      <c r="R21" s="71"/>
    </row>
    <row r="22" customFormat="false" ht="15.75" hidden="false" customHeight="false" outlineLevel="0" collapsed="false">
      <c r="A22" s="110" t="n">
        <v>20</v>
      </c>
      <c r="B22" s="141"/>
      <c r="C22" s="110" t="n">
        <v>11</v>
      </c>
      <c r="E22" s="132" t="s">
        <v>627</v>
      </c>
      <c r="J22" s="83"/>
      <c r="O22" s="1" t="s">
        <v>295</v>
      </c>
      <c r="P22" s="28" t="n">
        <f aca="false">P3+P6+P9+P12+P13+P16+P17</f>
        <v>94</v>
      </c>
      <c r="Q22" s="28" t="n">
        <f aca="false">Q3+Q6+Q9+Q12+Q13+Q16+Q17</f>
        <v>41</v>
      </c>
    </row>
    <row r="23" customFormat="false" ht="15.75" hidden="false" customHeight="false" outlineLevel="0" collapsed="false">
      <c r="A23" s="110" t="n">
        <v>21</v>
      </c>
      <c r="B23" s="141"/>
      <c r="C23" s="110" t="n">
        <v>12</v>
      </c>
      <c r="D23" s="1" t="n">
        <v>1</v>
      </c>
      <c r="E23" s="135" t="s">
        <v>628</v>
      </c>
      <c r="F23" s="1" t="s">
        <v>629</v>
      </c>
      <c r="J23" s="83"/>
    </row>
    <row r="24" customFormat="false" ht="15.75" hidden="false" customHeight="false" outlineLevel="0" collapsed="false">
      <c r="A24" s="110" t="n">
        <v>22</v>
      </c>
      <c r="B24" s="141"/>
      <c r="C24" s="110" t="n">
        <v>13</v>
      </c>
      <c r="E24" s="132" t="s">
        <v>630</v>
      </c>
      <c r="J24" s="78" t="s">
        <v>620</v>
      </c>
    </row>
    <row r="25" customFormat="false" ht="15.75" hidden="false" customHeight="false" outlineLevel="0" collapsed="false">
      <c r="A25" s="110" t="n">
        <v>23</v>
      </c>
      <c r="B25" s="141"/>
      <c r="C25" s="110" t="n">
        <v>14</v>
      </c>
      <c r="D25" s="1" t="n">
        <v>1</v>
      </c>
      <c r="E25" s="124" t="s">
        <v>631</v>
      </c>
      <c r="F25" s="1" t="s">
        <v>632</v>
      </c>
      <c r="J25" s="83"/>
      <c r="N25" s="71"/>
      <c r="O25" s="71"/>
    </row>
    <row r="26" customFormat="false" ht="15.75" hidden="false" customHeight="false" outlineLevel="0" collapsed="false">
      <c r="A26" s="110" t="n">
        <v>24</v>
      </c>
      <c r="B26" s="141"/>
      <c r="C26" s="110" t="n">
        <v>15</v>
      </c>
      <c r="E26" s="132" t="s">
        <v>633</v>
      </c>
      <c r="F26" s="1"/>
      <c r="J26" s="78" t="s">
        <v>634</v>
      </c>
      <c r="P26" s="49" t="n">
        <v>7</v>
      </c>
      <c r="Q26" s="49" t="n">
        <v>4</v>
      </c>
      <c r="R26" s="1" t="n">
        <v>0</v>
      </c>
    </row>
    <row r="27" customFormat="false" ht="15.75" hidden="false" customHeight="false" outlineLevel="0" collapsed="false">
      <c r="A27" s="110" t="n">
        <v>25</v>
      </c>
      <c r="B27" s="141"/>
      <c r="C27" s="110" t="n">
        <v>16</v>
      </c>
      <c r="E27" s="132" t="s">
        <v>635</v>
      </c>
      <c r="J27" s="83"/>
      <c r="P27" s="1" t="n">
        <v>0</v>
      </c>
      <c r="Q27" s="1" t="n">
        <v>0</v>
      </c>
      <c r="R27" s="1" t="n">
        <v>1</v>
      </c>
    </row>
    <row r="28" customFormat="false" ht="15.75" hidden="false" customHeight="false" outlineLevel="0" collapsed="false">
      <c r="A28" s="110" t="n">
        <v>26</v>
      </c>
      <c r="B28" s="141"/>
      <c r="C28" s="110" t="n">
        <v>17</v>
      </c>
      <c r="D28" s="1" t="n">
        <v>1</v>
      </c>
      <c r="E28" s="124" t="s">
        <v>636</v>
      </c>
      <c r="F28" s="1" t="s">
        <v>637</v>
      </c>
      <c r="J28" s="78" t="s">
        <v>620</v>
      </c>
      <c r="P28" s="49" t="n">
        <v>251</v>
      </c>
      <c r="Q28" s="49" t="n">
        <v>61</v>
      </c>
      <c r="R28" s="1" t="n">
        <v>1</v>
      </c>
    </row>
    <row r="29" customFormat="false" ht="15.75" hidden="false" customHeight="false" outlineLevel="0" collapsed="false">
      <c r="A29" s="157" t="n">
        <v>27</v>
      </c>
      <c r="B29" s="158" t="s">
        <v>638</v>
      </c>
      <c r="C29" s="157" t="n">
        <v>1</v>
      </c>
      <c r="D29" s="159"/>
      <c r="E29" s="160" t="s">
        <v>639</v>
      </c>
      <c r="F29" s="159"/>
      <c r="G29" s="159"/>
      <c r="H29" s="159"/>
      <c r="I29" s="159"/>
      <c r="J29" s="161"/>
      <c r="K29" s="159"/>
      <c r="L29" s="159"/>
      <c r="M29" s="159"/>
      <c r="P29" s="49" t="n">
        <v>5</v>
      </c>
      <c r="Q29" s="49" t="n">
        <v>2</v>
      </c>
      <c r="R29" s="1" t="n">
        <v>0</v>
      </c>
      <c r="S29" s="159"/>
      <c r="T29" s="159"/>
      <c r="U29" s="159"/>
      <c r="V29" s="159"/>
      <c r="W29" s="159"/>
      <c r="X29" s="159"/>
      <c r="Y29" s="159"/>
      <c r="Z29" s="159"/>
    </row>
    <row r="30" customFormat="false" ht="15.75" hidden="false" customHeight="false" outlineLevel="0" collapsed="false">
      <c r="A30" s="110" t="n">
        <v>28</v>
      </c>
      <c r="B30" s="141"/>
      <c r="C30" s="110" t="n">
        <v>2</v>
      </c>
      <c r="D30" s="1" t="n">
        <v>1</v>
      </c>
      <c r="E30" s="135" t="s">
        <v>640</v>
      </c>
      <c r="F30" s="1" t="s">
        <v>641</v>
      </c>
      <c r="J30" s="78" t="s">
        <v>642</v>
      </c>
      <c r="P30" s="49" t="n">
        <v>3</v>
      </c>
      <c r="Q30" s="1" t="n">
        <v>0</v>
      </c>
      <c r="R30" s="1" t="n">
        <v>1</v>
      </c>
    </row>
    <row r="31" customFormat="false" ht="15.75" hidden="false" customHeight="false" outlineLevel="0" collapsed="false">
      <c r="A31" s="110" t="n">
        <v>29</v>
      </c>
      <c r="B31" s="141"/>
      <c r="C31" s="110" t="n">
        <v>3</v>
      </c>
      <c r="E31" s="132" t="s">
        <v>626</v>
      </c>
      <c r="J31" s="78" t="s">
        <v>643</v>
      </c>
      <c r="P31" s="49" t="n">
        <v>11</v>
      </c>
      <c r="Q31" s="49" t="n">
        <v>2</v>
      </c>
      <c r="R31" s="1" t="n">
        <v>1</v>
      </c>
    </row>
    <row r="32" customFormat="false" ht="15.75" hidden="false" customHeight="false" outlineLevel="0" collapsed="false">
      <c r="A32" s="110" t="n">
        <v>30</v>
      </c>
      <c r="B32" s="141"/>
      <c r="C32" s="110" t="n">
        <v>4</v>
      </c>
      <c r="E32" s="132" t="s">
        <v>644</v>
      </c>
      <c r="J32" s="83"/>
      <c r="P32" s="49" t="n">
        <v>7</v>
      </c>
      <c r="Q32" s="1" t="n">
        <v>0</v>
      </c>
      <c r="R32" s="1" t="n">
        <v>0</v>
      </c>
    </row>
    <row r="33" customFormat="false" ht="15.75" hidden="false" customHeight="false" outlineLevel="0" collapsed="false">
      <c r="A33" s="110" t="n">
        <v>31</v>
      </c>
      <c r="B33" s="141"/>
      <c r="C33" s="110" t="n">
        <v>5</v>
      </c>
      <c r="D33" s="1" t="n">
        <v>1</v>
      </c>
      <c r="E33" s="135" t="s">
        <v>645</v>
      </c>
      <c r="F33" s="1" t="s">
        <v>646</v>
      </c>
      <c r="J33" s="83"/>
      <c r="P33" s="49" t="n">
        <v>5</v>
      </c>
      <c r="Q33" s="49" t="n">
        <v>2</v>
      </c>
      <c r="R33" s="1" t="n">
        <v>1</v>
      </c>
    </row>
    <row r="34" customFormat="false" ht="15.75" hidden="false" customHeight="false" outlineLevel="0" collapsed="false">
      <c r="A34" s="110" t="n">
        <v>32</v>
      </c>
      <c r="B34" s="141"/>
      <c r="C34" s="110" t="n">
        <v>6</v>
      </c>
      <c r="E34" s="132" t="s">
        <v>647</v>
      </c>
      <c r="J34" s="78" t="s">
        <v>620</v>
      </c>
      <c r="P34" s="49" t="n">
        <v>3</v>
      </c>
      <c r="Q34" s="49" t="n">
        <v>1</v>
      </c>
      <c r="R34" s="68" t="n">
        <v>1</v>
      </c>
    </row>
    <row r="35" customFormat="false" ht="15.75" hidden="false" customHeight="false" outlineLevel="0" collapsed="false">
      <c r="A35" s="110" t="n">
        <v>33</v>
      </c>
      <c r="B35" s="141"/>
      <c r="C35" s="110" t="n">
        <v>7</v>
      </c>
      <c r="E35" s="132" t="s">
        <v>648</v>
      </c>
      <c r="J35" s="83"/>
      <c r="P35" s="49" t="n">
        <v>5</v>
      </c>
      <c r="Q35" s="1" t="n">
        <v>0</v>
      </c>
      <c r="R35" s="1" t="n">
        <v>0</v>
      </c>
    </row>
    <row r="36" customFormat="false" ht="15.75" hidden="false" customHeight="false" outlineLevel="0" collapsed="false">
      <c r="A36" s="110" t="n">
        <v>34</v>
      </c>
      <c r="B36" s="141"/>
      <c r="C36" s="110" t="n">
        <v>8</v>
      </c>
      <c r="D36" s="1" t="n">
        <v>1</v>
      </c>
      <c r="E36" s="162" t="s">
        <v>649</v>
      </c>
      <c r="F36" s="1" t="s">
        <v>650</v>
      </c>
      <c r="J36" s="78" t="s">
        <v>651</v>
      </c>
      <c r="P36" s="49" t="n">
        <v>59</v>
      </c>
      <c r="Q36" s="49" t="n">
        <v>34</v>
      </c>
      <c r="R36" s="1" t="n">
        <v>0</v>
      </c>
    </row>
    <row r="37" customFormat="false" ht="15.75" hidden="false" customHeight="false" outlineLevel="0" collapsed="false">
      <c r="A37" s="110" t="n">
        <v>35</v>
      </c>
      <c r="B37" s="141"/>
      <c r="C37" s="110" t="n">
        <v>9</v>
      </c>
      <c r="E37" s="132" t="s">
        <v>652</v>
      </c>
      <c r="J37" s="78" t="s">
        <v>653</v>
      </c>
      <c r="P37" s="49" t="n">
        <v>9</v>
      </c>
      <c r="Q37" s="49" t="n">
        <v>3</v>
      </c>
      <c r="R37" s="1" t="n">
        <v>1</v>
      </c>
    </row>
    <row r="38" customFormat="false" ht="15.75" hidden="false" customHeight="false" outlineLevel="0" collapsed="false">
      <c r="A38" s="157" t="n">
        <v>36</v>
      </c>
      <c r="B38" s="158" t="s">
        <v>654</v>
      </c>
      <c r="C38" s="157" t="n">
        <v>1</v>
      </c>
      <c r="D38" s="163" t="n">
        <v>1</v>
      </c>
      <c r="E38" s="164" t="s">
        <v>655</v>
      </c>
      <c r="F38" s="163" t="s">
        <v>656</v>
      </c>
      <c r="G38" s="159"/>
      <c r="H38" s="159"/>
      <c r="I38" s="159"/>
      <c r="J38" s="161"/>
      <c r="K38" s="159"/>
      <c r="L38" s="159"/>
      <c r="M38" s="159"/>
      <c r="P38" s="49" t="n">
        <v>1</v>
      </c>
      <c r="Q38" s="1" t="n">
        <v>0</v>
      </c>
      <c r="R38" s="1" t="n">
        <v>1</v>
      </c>
      <c r="S38" s="159"/>
      <c r="T38" s="159"/>
      <c r="U38" s="159"/>
      <c r="V38" s="159"/>
      <c r="W38" s="159"/>
      <c r="X38" s="159"/>
      <c r="Y38" s="159"/>
      <c r="Z38" s="159"/>
    </row>
    <row r="39" customFormat="false" ht="15.75" hidden="false" customHeight="false" outlineLevel="0" collapsed="false">
      <c r="A39" s="110" t="n">
        <v>37</v>
      </c>
      <c r="B39" s="141"/>
      <c r="C39" s="110" t="n">
        <v>2</v>
      </c>
      <c r="E39" s="132" t="s">
        <v>657</v>
      </c>
      <c r="J39" s="83"/>
      <c r="P39" s="49" t="n">
        <v>2</v>
      </c>
      <c r="Q39" s="49" t="n">
        <v>1</v>
      </c>
      <c r="R39" s="1" t="n">
        <v>0</v>
      </c>
    </row>
    <row r="40" customFormat="false" ht="15.75" hidden="false" customHeight="false" outlineLevel="0" collapsed="false">
      <c r="A40" s="110" t="n">
        <v>38</v>
      </c>
      <c r="B40" s="141"/>
      <c r="C40" s="110" t="n">
        <v>3</v>
      </c>
      <c r="D40" s="1" t="n">
        <v>1</v>
      </c>
      <c r="E40" s="135" t="s">
        <v>536</v>
      </c>
      <c r="F40" s="1" t="s">
        <v>658</v>
      </c>
      <c r="G40" s="28"/>
      <c r="J40" s="78" t="s">
        <v>659</v>
      </c>
      <c r="P40" s="49" t="n">
        <v>9</v>
      </c>
      <c r="Q40" s="1" t="n">
        <v>0</v>
      </c>
      <c r="R40" s="1" t="n">
        <v>0</v>
      </c>
    </row>
    <row r="41" customFormat="false" ht="15.75" hidden="false" customHeight="false" outlineLevel="0" collapsed="false">
      <c r="A41" s="110" t="n">
        <v>39</v>
      </c>
      <c r="B41" s="141"/>
      <c r="C41" s="110" t="n">
        <v>4</v>
      </c>
      <c r="E41" s="132" t="s">
        <v>652</v>
      </c>
      <c r="J41" s="78" t="s">
        <v>660</v>
      </c>
    </row>
    <row r="42" customFormat="false" ht="15.75" hidden="false" customHeight="false" outlineLevel="0" collapsed="false">
      <c r="A42" s="110" t="n">
        <v>40</v>
      </c>
      <c r="B42" s="141"/>
      <c r="C42" s="110" t="n">
        <v>5</v>
      </c>
      <c r="D42" s="1" t="n">
        <v>1</v>
      </c>
      <c r="E42" s="135" t="s">
        <v>661</v>
      </c>
      <c r="F42" s="1" t="s">
        <v>662</v>
      </c>
      <c r="J42" s="83"/>
    </row>
    <row r="43" customFormat="false" ht="15.75" hidden="false" customHeight="false" outlineLevel="0" collapsed="false">
      <c r="A43" s="110" t="n">
        <v>41</v>
      </c>
      <c r="B43" s="141"/>
      <c r="C43" s="110" t="n">
        <v>6</v>
      </c>
      <c r="E43" s="132" t="s">
        <v>663</v>
      </c>
      <c r="J43" s="78" t="s">
        <v>620</v>
      </c>
    </row>
    <row r="44" customFormat="false" ht="15.75" hidden="false" customHeight="false" outlineLevel="0" collapsed="false">
      <c r="A44" s="110" t="n">
        <v>42</v>
      </c>
      <c r="B44" s="141"/>
      <c r="C44" s="110" t="n">
        <v>7</v>
      </c>
      <c r="E44" s="132" t="s">
        <v>664</v>
      </c>
      <c r="J44" s="83"/>
    </row>
    <row r="45" customFormat="false" ht="15.75" hidden="false" customHeight="false" outlineLevel="0" collapsed="false">
      <c r="A45" s="110" t="n">
        <v>43</v>
      </c>
      <c r="B45" s="141"/>
      <c r="C45" s="110" t="n">
        <v>8</v>
      </c>
      <c r="E45" s="132" t="s">
        <v>665</v>
      </c>
      <c r="J45" s="83"/>
    </row>
    <row r="46" customFormat="false" ht="15.75" hidden="false" customHeight="false" outlineLevel="0" collapsed="false">
      <c r="A46" s="110" t="n">
        <v>44</v>
      </c>
      <c r="B46" s="141"/>
      <c r="C46" s="110" t="n">
        <v>9</v>
      </c>
      <c r="E46" s="132" t="s">
        <v>666</v>
      </c>
      <c r="F46" s="1"/>
      <c r="J46" s="78" t="s">
        <v>667</v>
      </c>
    </row>
    <row r="47" customFormat="false" ht="15.75" hidden="false" customHeight="false" outlineLevel="0" collapsed="false">
      <c r="A47" s="110" t="n">
        <v>45</v>
      </c>
      <c r="B47" s="141"/>
      <c r="C47" s="110" t="n">
        <v>10</v>
      </c>
      <c r="D47" s="1" t="n">
        <v>1</v>
      </c>
      <c r="E47" s="135" t="s">
        <v>668</v>
      </c>
      <c r="F47" s="1" t="s">
        <v>669</v>
      </c>
      <c r="J47" s="83"/>
    </row>
    <row r="48" customFormat="false" ht="15.75" hidden="false" customHeight="false" outlineLevel="0" collapsed="false">
      <c r="A48" s="110" t="n">
        <v>46</v>
      </c>
      <c r="B48" s="141"/>
      <c r="C48" s="110" t="n">
        <v>11</v>
      </c>
      <c r="E48" s="132" t="s">
        <v>670</v>
      </c>
      <c r="J48" s="83"/>
    </row>
    <row r="49" customFormat="false" ht="15.75" hidden="false" customHeight="false" outlineLevel="0" collapsed="false">
      <c r="A49" s="110" t="n">
        <v>47</v>
      </c>
      <c r="B49" s="141"/>
      <c r="C49" s="110" t="n">
        <v>12</v>
      </c>
      <c r="E49" s="132" t="s">
        <v>671</v>
      </c>
      <c r="F49" s="1" t="s">
        <v>672</v>
      </c>
      <c r="J49" s="78" t="s">
        <v>673</v>
      </c>
    </row>
    <row r="50" customFormat="false" ht="15.75" hidden="false" customHeight="false" outlineLevel="0" collapsed="false">
      <c r="A50" s="157" t="n">
        <v>48</v>
      </c>
      <c r="B50" s="158" t="s">
        <v>674</v>
      </c>
      <c r="C50" s="157" t="n">
        <v>1</v>
      </c>
      <c r="D50" s="159"/>
      <c r="E50" s="160" t="s">
        <v>675</v>
      </c>
      <c r="F50" s="159"/>
      <c r="G50" s="159"/>
      <c r="H50" s="159"/>
      <c r="I50" s="159"/>
      <c r="J50" s="161"/>
      <c r="K50" s="159"/>
      <c r="L50" s="159"/>
      <c r="M50" s="159"/>
      <c r="S50" s="159"/>
      <c r="T50" s="159"/>
      <c r="U50" s="159"/>
      <c r="V50" s="159"/>
      <c r="W50" s="159"/>
      <c r="X50" s="159"/>
      <c r="Y50" s="159"/>
      <c r="Z50" s="159"/>
    </row>
    <row r="51" customFormat="false" ht="15.75" hidden="false" customHeight="false" outlineLevel="0" collapsed="false">
      <c r="A51" s="110" t="n">
        <v>49</v>
      </c>
      <c r="B51" s="141"/>
      <c r="C51" s="110" t="n">
        <v>2</v>
      </c>
      <c r="D51" s="1" t="n">
        <v>1</v>
      </c>
      <c r="E51" s="135" t="s">
        <v>676</v>
      </c>
      <c r="F51" s="1" t="s">
        <v>677</v>
      </c>
      <c r="J51" s="78" t="s">
        <v>620</v>
      </c>
    </row>
    <row r="52" customFormat="false" ht="15.75" hidden="false" customHeight="false" outlineLevel="0" collapsed="false">
      <c r="A52" s="110" t="n">
        <v>50</v>
      </c>
      <c r="B52" s="141"/>
      <c r="C52" s="110" t="n">
        <v>3</v>
      </c>
      <c r="E52" s="132" t="s">
        <v>678</v>
      </c>
      <c r="J52" s="83"/>
    </row>
    <row r="53" customFormat="false" ht="15.75" hidden="false" customHeight="false" outlineLevel="0" collapsed="false">
      <c r="A53" s="108" t="n">
        <v>51</v>
      </c>
      <c r="B53" s="155"/>
      <c r="C53" s="108" t="n">
        <v>4</v>
      </c>
      <c r="D53" s="71"/>
      <c r="E53" s="145" t="s">
        <v>679</v>
      </c>
      <c r="F53" s="71"/>
      <c r="G53" s="71"/>
      <c r="H53" s="71"/>
      <c r="I53" s="71"/>
      <c r="J53" s="130"/>
      <c r="K53" s="71"/>
      <c r="L53" s="71"/>
      <c r="M53" s="71"/>
      <c r="S53" s="71"/>
      <c r="T53" s="71"/>
      <c r="U53" s="71"/>
      <c r="V53" s="71"/>
      <c r="W53" s="71"/>
      <c r="X53" s="71"/>
      <c r="Y53" s="71"/>
      <c r="Z53" s="71"/>
    </row>
    <row r="54" customFormat="false" ht="15.75" hidden="false" customHeight="false" outlineLevel="0" collapsed="false">
      <c r="A54" s="1"/>
      <c r="B54" s="107"/>
      <c r="C54" s="1"/>
      <c r="E54" s="24"/>
    </row>
    <row r="55" customFormat="false" ht="15.75" hidden="false" customHeight="false" outlineLevel="0" collapsed="false">
      <c r="A55" s="1"/>
      <c r="B55" s="107"/>
      <c r="C55" s="1"/>
      <c r="E55" s="111" t="s">
        <v>522</v>
      </c>
    </row>
    <row r="56" customFormat="false" ht="15.75" hidden="false" customHeight="false" outlineLevel="0" collapsed="false">
      <c r="B56" s="107"/>
      <c r="E56" s="146" t="s">
        <v>523</v>
      </c>
    </row>
    <row r="57" customFormat="false" ht="15.75" hidden="false" customHeight="false" outlineLevel="0" collapsed="false">
      <c r="B57" s="107"/>
      <c r="E57" s="147" t="s">
        <v>524</v>
      </c>
    </row>
    <row r="58" customFormat="false" ht="15.75" hidden="false" customHeight="false" outlineLevel="0" collapsed="false">
      <c r="B58" s="107"/>
      <c r="E58" s="148" t="s">
        <v>525</v>
      </c>
    </row>
  </sheetData>
  <hyperlinks>
    <hyperlink ref="E3" r:id="rId1" display="https://arxiv.org/pdf/2103.02097.pdf"/>
    <hyperlink ref="R3" r:id="rId2" display="All 8 versions"/>
    <hyperlink ref="E4" r:id="rId3" display="https://arxiv.org/pdf/2112.13266.pdf"/>
    <hyperlink ref="R4" r:id="rId4" display="All 5 versions"/>
    <hyperlink ref="E5" r:id="rId5" display="https://arxiv.org/pdf/2202.05105.pdf"/>
    <hyperlink ref="R5" r:id="rId6" display="All 42 versions"/>
    <hyperlink ref="E6" r:id="rId7" display="https://arxiv.org/pdf/2203.05584.pdf"/>
    <hyperlink ref="R6" r:id="rId8" display="All 6 versions"/>
    <hyperlink ref="E7" r:id="rId9" display="https://arxiv.org/pdf/2203.05850.pdf"/>
    <hyperlink ref="R7" r:id="rId10" display="All 6 versions"/>
    <hyperlink ref="E8" r:id="rId11" display="https://arxiv.org/pdf/2203.05876.pdf"/>
    <hyperlink ref="R8" r:id="rId12" display="All 4 versions"/>
    <hyperlink ref="E9" r:id="rId13" display="https://arxiv.org/pdf/2203.05907.pdf"/>
    <hyperlink ref="R9" r:id="rId14" display="All 3 versions"/>
    <hyperlink ref="E10" r:id="rId15" display="https://arxiv.org/pdf/2203.05924.pdf"/>
    <hyperlink ref="R10" r:id="rId16" display="All 8 versions"/>
    <hyperlink ref="E11" r:id="rId17" display="https://arxiv.org/pdf/2203.06142.pdf"/>
    <hyperlink ref="R11" r:id="rId18" display="All 11 versions"/>
    <hyperlink ref="E12" r:id="rId19" display="https://arxiv.org/pdf/2108.05861.pdf"/>
    <hyperlink ref="R12" r:id="rId20" display="All 3 versions"/>
    <hyperlink ref="E13" r:id="rId21" display="https://arxiv.org/pdf/2110.00607.pdf"/>
    <hyperlink ref="R13" r:id="rId22" display="All 8 versions"/>
    <hyperlink ref="E14" r:id="rId23" display="https://arxiv.org/pdf/2112.05728.pdf"/>
    <hyperlink ref="R14" r:id="rId24" display="All 10 versions"/>
    <hyperlink ref="E15" r:id="rId25" display="https://arxiv.org/pdf/2112.10660.pdf"/>
    <hyperlink ref="R15" r:id="rId26" display="All 2 versions"/>
    <hyperlink ref="E16" r:id="rId27" display="https://arxiv.org/pdf/2203.05010.pdf"/>
    <hyperlink ref="R16" r:id="rId28" display="All 6 versions"/>
    <hyperlink ref="E17" r:id="rId29" display="https://arxiv.org/pdf/2203.05539.pdf"/>
    <hyperlink ref="R17" r:id="rId30" display="All 4 versions"/>
    <hyperlink ref="E18" r:id="rId31" display="https://arxiv.org/pdf/2203.06200.pdf"/>
    <hyperlink ref="E19" r:id="rId32" display="https://arxiv.org/pdf/2203.06240.pdf"/>
    <hyperlink ref="E20" r:id="rId33" display="https://arxiv.org/pdf/2203.06373.pdf"/>
    <hyperlink ref="E21" r:id="rId34" display="https://arxiv.org/pdf/2203.06444.pdf"/>
    <hyperlink ref="E22" r:id="rId35" display="https://arxiv.org/pdf/2203.06494.pdf"/>
    <hyperlink ref="E23" r:id="rId36" display="https://arxiv.org/pdf/2203.06534.pdf"/>
    <hyperlink ref="E24" r:id="rId37" display="https://arxiv.org/pdf/2203.06781.pdf"/>
    <hyperlink ref="E25" r:id="rId38" display="https://arxiv.org/pdf/2203.06912.pdf "/>
    <hyperlink ref="E26" r:id="rId39" display="https://arxiv.org/pdf/2203.07011.pdf"/>
    <hyperlink ref="E27" r:id="rId40" display="https://arxiv.org/pdf/2203.07354.pdf"/>
    <hyperlink ref="E28" r:id="rId41" display=" https://arxiv.org/pdf/2203.07360.pdf"/>
    <hyperlink ref="E29" r:id="rId42" display="https://arxiv.org/pdf/2112.03792.pdf"/>
    <hyperlink ref="E30" r:id="rId43" display="https://arxiv.org/pdf/2201.00369.pd"/>
    <hyperlink ref="E31" r:id="rId44" display="https://arxiv.org/pdf/2203.06444.pdf"/>
    <hyperlink ref="E32" r:id="rId45" display="https://arxiv.org/pdf/2203.07905.pdf"/>
    <hyperlink ref="E33" r:id="rId46" display="https://arxiv.org/pdf/2203.07914.pdf"/>
    <hyperlink ref="E34" r:id="rId47" display="https://arxiv.org/pdf/2203.07943.pdf"/>
    <hyperlink ref="E35" r:id="rId48" display="https://arxiv.org/pdf/2203.07972.pdf"/>
    <hyperlink ref="E36" r:id="rId49" display="https://arxiv.org/pdf/2203.07984.pdf"/>
    <hyperlink ref="E37" r:id="rId50" display="https://arxiv.org/pdf/2203.08139.pdf"/>
    <hyperlink ref="E38" r:id="rId51" display="https://arxiv.org/pdf/2004.01662.pdf"/>
    <hyperlink ref="E39" r:id="rId52" display="https://arxiv.org/pdf/2110.06188.pdf"/>
    <hyperlink ref="E40" r:id="rId53" display="https://arxiv.org/pdf/2203.01773.pdf"/>
    <hyperlink ref="E41" r:id="rId54" display="https://arxiv.org/pdf/2203.08139.pdf"/>
    <hyperlink ref="E42" r:id="rId55" display="https://arxiv.org/pdf/2203.08218.pdf"/>
    <hyperlink ref="E43" r:id="rId56" display="https://arxiv.org/pdf/2203.08228.pdf"/>
    <hyperlink ref="E44" r:id="rId57" display="https://arxiv.org/pdf/2203.08434.pdf"/>
    <hyperlink ref="E45" r:id="rId58" display="https://arxiv.org/pdf/2203.08521.pdf"/>
    <hyperlink ref="E46" r:id="rId59" display="https://arxiv.org/pdf/2203.08545.pdf"/>
    <hyperlink ref="E47" r:id="rId60" display="https://arxiv.org/pdf/2203.08723.pdf"/>
    <hyperlink ref="E48" r:id="rId61" display="https://arxiv.org/pdf/2203.08738.pdf"/>
    <hyperlink ref="E49" r:id="rId62" display="https://arxiv.org/pdf/2203.08740.pdf"/>
    <hyperlink ref="E50" r:id="rId63" display="https://arxiv.org/pdf/2110.15463.pdf"/>
    <hyperlink ref="E51" r:id="rId64" display="https://arxiv.org/pdf/2203.08967.pdf"/>
    <hyperlink ref="E52" r:id="rId65" display="https://arxiv.org/pdf/2203.08998.pdf"/>
    <hyperlink ref="E53" r:id="rId66" display="https://arxiv.org/pdf/2203.09054.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88"/>
    <col collapsed="false" customWidth="true" hidden="false" outlineLevel="0" max="13" min="6" style="0" width="12.63"/>
    <col collapsed="false" customWidth="true" hidden="false" outlineLevel="0" max="14" min="14" style="0" width="29.37"/>
    <col collapsed="false" customWidth="true" hidden="false" outlineLevel="0" max="15" min="15" style="0" width="49.75"/>
    <col collapsed="false" customWidth="true" hidden="false" outlineLevel="0" max="16" min="16" style="0" width="8.87"/>
    <col collapsed="false" customWidth="true" hidden="false" outlineLevel="0" max="17" min="17" style="0" width="7.63"/>
    <col collapsed="false" customWidth="true" hidden="false" outlineLevel="0" max="20" min="18" style="0" width="13.75"/>
    <col collapsed="false" customWidth="true" hidden="false" outlineLevel="0" max="1025" min="21" style="0" width="12.63"/>
  </cols>
  <sheetData>
    <row r="1" customFormat="false" ht="15.75" hidden="false" customHeight="false" outlineLevel="0" collapsed="false">
      <c r="A1" s="64" t="n">
        <f aca="false">MAX(A3:A78)</f>
        <v>29</v>
      </c>
      <c r="B1" s="65" t="s">
        <v>105</v>
      </c>
      <c r="C1" s="66"/>
      <c r="D1" s="66" t="n">
        <f aca="false">SUM(D3:D81)</f>
        <v>10</v>
      </c>
      <c r="E1" s="165" t="s">
        <v>680</v>
      </c>
      <c r="F1" s="1"/>
      <c r="G1" s="69" t="s">
        <v>541</v>
      </c>
      <c r="H1" s="70"/>
      <c r="I1" s="131"/>
      <c r="N1" s="44"/>
      <c r="O1" s="45" t="s">
        <v>681</v>
      </c>
      <c r="P1" s="46" t="n">
        <f aca="false">SUM(P3:P96)</f>
        <v>222</v>
      </c>
      <c r="Q1" s="46" t="n">
        <f aca="false">SUM(Q3:Q96)</f>
        <v>57</v>
      </c>
    </row>
    <row r="2" customFormat="false" ht="15.75" hidden="false" customHeight="false" outlineLevel="0" collapsed="false">
      <c r="A2" s="108" t="s">
        <v>0</v>
      </c>
      <c r="B2" s="103" t="s">
        <v>1</v>
      </c>
      <c r="C2" s="109"/>
      <c r="D2" s="109" t="s">
        <v>108</v>
      </c>
      <c r="E2" s="103" t="s">
        <v>3</v>
      </c>
      <c r="F2" s="68" t="s">
        <v>109</v>
      </c>
      <c r="G2" s="71"/>
      <c r="H2" s="71"/>
      <c r="I2" s="71"/>
      <c r="J2" s="101" t="s">
        <v>271</v>
      </c>
      <c r="K2" s="71"/>
      <c r="L2" s="71"/>
      <c r="M2" s="71"/>
      <c r="N2" s="47" t="s">
        <v>265</v>
      </c>
      <c r="O2" s="46" t="s">
        <v>266</v>
      </c>
      <c r="P2" s="46" t="s">
        <v>267</v>
      </c>
      <c r="Q2" s="46" t="s">
        <v>268</v>
      </c>
      <c r="R2" s="46" t="s">
        <v>269</v>
      </c>
      <c r="S2" s="1" t="s">
        <v>315</v>
      </c>
      <c r="T2" s="1" t="s">
        <v>271</v>
      </c>
      <c r="U2" s="71"/>
      <c r="V2" s="71"/>
      <c r="W2" s="71"/>
      <c r="X2" s="71"/>
      <c r="Y2" s="71"/>
      <c r="Z2" s="71"/>
      <c r="AA2" s="71"/>
      <c r="AB2" s="71"/>
    </row>
    <row r="3" customFormat="false" ht="15.75" hidden="false" customHeight="false" outlineLevel="0" collapsed="false">
      <c r="A3" s="110" t="n">
        <v>1</v>
      </c>
      <c r="B3" s="79" t="s">
        <v>682</v>
      </c>
      <c r="C3" s="80" t="n">
        <v>1</v>
      </c>
      <c r="D3" s="79"/>
      <c r="E3" s="132" t="s">
        <v>683</v>
      </c>
      <c r="F3" s="1" t="s">
        <v>684</v>
      </c>
      <c r="J3" s="78" t="s">
        <v>469</v>
      </c>
      <c r="N3" s="44" t="str">
        <f aca="false">IFERROR(INDEX($E$3:$E$100,SMALL(IF($D$3:$D$100=1,ROW($E$3:$E$100)-ROW(B$3)+1),ROWS($N$3:N3))),"")</f>
        <v>https://arxiv.org/pdf/2007.05579.pdf</v>
      </c>
      <c r="O3" s="48" t="e">
        <f aca="false">IF(N3&lt;&gt;"",HYPERLINK(concat("https://scholar.google.com/scholar?hl=en&amp;q=arXiv:",MID(N3,23,10))),"")</f>
        <v>#NAME?</v>
      </c>
      <c r="P3" s="49" t="n">
        <v>11</v>
      </c>
      <c r="Q3" s="49" t="n">
        <v>4</v>
      </c>
      <c r="R3" s="49" t="s">
        <v>280</v>
      </c>
      <c r="S3" s="49" t="n">
        <v>0</v>
      </c>
      <c r="T3" s="49"/>
    </row>
    <row r="4" customFormat="false" ht="15.75" hidden="false" customHeight="false" outlineLevel="0" collapsed="false">
      <c r="A4" s="110" t="n">
        <v>2</v>
      </c>
      <c r="B4" s="79"/>
      <c r="C4" s="80" t="n">
        <v>2</v>
      </c>
      <c r="D4" s="79"/>
      <c r="E4" s="133" t="s">
        <v>685</v>
      </c>
      <c r="F4" s="1" t="s">
        <v>686</v>
      </c>
      <c r="G4" s="1"/>
      <c r="H4" s="1"/>
      <c r="I4" s="1"/>
      <c r="J4" s="78"/>
      <c r="N4" s="44" t="str">
        <f aca="false">IFERROR(INDEX($E$3:$E$100,SMALL(IF($D$3:$D$100=1,ROW($E$3:$E$100)-ROW(B$3)+1),ROWS($N$3:N4))),"")</f>
        <v/>
      </c>
      <c r="O4" s="48" t="str">
        <f aca="false">IF(N4&lt;&gt;"",HYPERLINK(concat("https://scholar.google.com/scholar?hl=en&amp;q=arXiv:",MID(N4,23,10))),"")</f>
        <v/>
      </c>
      <c r="P4" s="49" t="n">
        <v>1</v>
      </c>
      <c r="Q4" s="1" t="n">
        <v>0</v>
      </c>
      <c r="R4" s="49" t="s">
        <v>284</v>
      </c>
      <c r="S4" s="49" t="n">
        <v>0</v>
      </c>
      <c r="T4" s="49"/>
    </row>
    <row r="5" customFormat="false" ht="15.75" hidden="false" customHeight="false" outlineLevel="0" collapsed="false">
      <c r="A5" s="110" t="n">
        <v>3</v>
      </c>
      <c r="B5" s="79"/>
      <c r="C5" s="80" t="n">
        <v>3</v>
      </c>
      <c r="D5" s="79" t="n">
        <v>1</v>
      </c>
      <c r="E5" s="135" t="s">
        <v>687</v>
      </c>
      <c r="F5" s="1" t="s">
        <v>688</v>
      </c>
      <c r="G5" s="1"/>
      <c r="H5" s="1"/>
      <c r="I5" s="1"/>
      <c r="J5" s="78" t="s">
        <v>689</v>
      </c>
      <c r="N5" s="44" t="str">
        <f aca="false">IFERROR(INDEX($E$3:$E$100,SMALL(IF($D$3:$D$100=1,ROW($E$3:$E$100)-ROW(B$3)+1),ROWS($N$3:N5))),"")</f>
        <v>https://arxiv.org/pdf/2106.08344.pdf</v>
      </c>
      <c r="O5" s="48" t="e">
        <f aca="false">IF(N5&lt;&gt;"",HYPERLINK(concat("https://scholar.google.com/scholar?hl=en&amp;q=arXiv:",MID(N5,23,10))),"")</f>
        <v>#NAME?</v>
      </c>
      <c r="P5" s="49" t="n">
        <v>9</v>
      </c>
      <c r="Q5" s="49" t="n">
        <v>0</v>
      </c>
      <c r="R5" s="49" t="s">
        <v>319</v>
      </c>
      <c r="S5" s="50" t="n">
        <v>0</v>
      </c>
      <c r="T5" s="50"/>
    </row>
    <row r="6" customFormat="false" ht="15.75" hidden="false" customHeight="false" outlineLevel="0" collapsed="false">
      <c r="A6" s="110" t="n">
        <v>4</v>
      </c>
      <c r="B6" s="79"/>
      <c r="C6" s="80" t="n">
        <v>4</v>
      </c>
      <c r="D6" s="79"/>
      <c r="E6" s="132" t="s">
        <v>690</v>
      </c>
      <c r="G6" s="1"/>
      <c r="H6" s="1"/>
      <c r="I6" s="1"/>
      <c r="J6" s="78"/>
      <c r="N6" s="44" t="str">
        <f aca="false">IFERROR(INDEX($E$3:$E$100,SMALL(IF($D$3:$D$100=1,ROW($E$3:$E$100)-ROW(B$3)+1),ROWS($N$3:N6))),"")</f>
        <v/>
      </c>
      <c r="O6" s="48" t="str">
        <f aca="false">IF(N6&lt;&gt;"",HYPERLINK(concat("https://scholar.google.com/scholar?hl=en&amp;q=arXiv:",MID(N6,23,10))),"")</f>
        <v/>
      </c>
      <c r="P6" s="49" t="n">
        <v>32</v>
      </c>
      <c r="Q6" s="49" t="n">
        <v>12</v>
      </c>
      <c r="R6" s="49" t="s">
        <v>284</v>
      </c>
      <c r="S6" s="50" t="n">
        <v>0</v>
      </c>
      <c r="T6" s="50"/>
    </row>
    <row r="7" customFormat="false" ht="15.75" hidden="false" customHeight="false" outlineLevel="0" collapsed="false">
      <c r="A7" s="110" t="n">
        <v>5</v>
      </c>
      <c r="B7" s="79"/>
      <c r="C7" s="80" t="n">
        <v>5</v>
      </c>
      <c r="D7" s="79" t="n">
        <v>1</v>
      </c>
      <c r="E7" s="135" t="s">
        <v>691</v>
      </c>
      <c r="F7" s="1" t="s">
        <v>692</v>
      </c>
      <c r="G7" s="1"/>
      <c r="H7" s="1"/>
      <c r="I7" s="1"/>
      <c r="J7" s="78" t="s">
        <v>693</v>
      </c>
      <c r="N7" s="44" t="str">
        <f aca="false">IFERROR(INDEX($E$3:$E$100,SMALL(IF($D$3:$D$100=1,ROW($E$3:$E$100)-ROW(B$3)+1),ROWS($N$3:N7))),"")</f>
        <v>https://arxiv.org/pdf/2203.09917.pdf</v>
      </c>
      <c r="O7" s="48" t="e">
        <f aca="false">IF(N7&lt;&gt;"",HYPERLINK(concat("https://scholar.google.com/scholar?hl=en&amp;q=arXiv:",MID(N7,23,10))),"")</f>
        <v>#NAME?</v>
      </c>
      <c r="P7" s="49" t="n">
        <v>8</v>
      </c>
      <c r="Q7" s="1" t="n">
        <v>0</v>
      </c>
      <c r="R7" s="49" t="s">
        <v>319</v>
      </c>
      <c r="S7" s="49" t="n">
        <v>1</v>
      </c>
      <c r="T7" s="49"/>
    </row>
    <row r="8" customFormat="false" ht="14.25" hidden="false" customHeight="true" outlineLevel="0" collapsed="false">
      <c r="A8" s="120" t="n">
        <v>6</v>
      </c>
      <c r="B8" s="121"/>
      <c r="C8" s="87" t="n">
        <v>6</v>
      </c>
      <c r="D8" s="121" t="n">
        <v>1</v>
      </c>
      <c r="E8" s="144" t="s">
        <v>694</v>
      </c>
      <c r="F8" s="166" t="s">
        <v>695</v>
      </c>
      <c r="G8" s="89"/>
      <c r="H8" s="89"/>
      <c r="I8" s="89"/>
      <c r="J8" s="85" t="s">
        <v>696</v>
      </c>
      <c r="K8" s="89"/>
      <c r="L8" s="89"/>
      <c r="M8" s="89"/>
      <c r="N8" s="44" t="str">
        <f aca="false">IFERROR(INDEX($E$3:$E$100,SMALL(IF($D$3:$D$100=1,ROW($E$3:$E$100)-ROW(B$3)+1),ROWS($N$3:N8))),"")</f>
        <v>https://arxiv.org/pdf/2203.10074.pdf</v>
      </c>
      <c r="O8" s="48" t="e">
        <f aca="false">IF(N8&lt;&gt;"",HYPERLINK(concat("https://scholar.google.com/scholar?hl=en&amp;q=arXiv:",MID(N8,23,10))),"")</f>
        <v>#NAME?</v>
      </c>
      <c r="P8" s="49" t="n">
        <v>5</v>
      </c>
      <c r="Q8" s="49" t="n">
        <v>0</v>
      </c>
      <c r="R8" s="49" t="s">
        <v>276</v>
      </c>
      <c r="S8" s="49" t="n">
        <v>0</v>
      </c>
      <c r="T8" s="49"/>
      <c r="U8" s="89"/>
      <c r="V8" s="89"/>
      <c r="W8" s="89"/>
      <c r="X8" s="89"/>
      <c r="Y8" s="89"/>
      <c r="Z8" s="89"/>
      <c r="AA8" s="89"/>
      <c r="AB8" s="89"/>
    </row>
    <row r="9" customFormat="false" ht="15.75" hidden="false" customHeight="false" outlineLevel="0" collapsed="false">
      <c r="A9" s="110" t="n">
        <v>7</v>
      </c>
      <c r="B9" s="114" t="s">
        <v>697</v>
      </c>
      <c r="C9" s="115" t="n">
        <v>1</v>
      </c>
      <c r="D9" s="114"/>
      <c r="E9" s="151" t="s">
        <v>698</v>
      </c>
      <c r="F9" s="138"/>
      <c r="G9" s="117"/>
      <c r="H9" s="117"/>
      <c r="I9" s="117"/>
      <c r="J9" s="83"/>
      <c r="K9" s="117"/>
      <c r="L9" s="117"/>
      <c r="M9" s="117"/>
      <c r="N9" s="44" t="str">
        <f aca="false">IFERROR(INDEX($E$3:$E$100,SMALL(IF($D$3:$D$100=1,ROW($E$3:$E$100)-ROW(B$3)+1),ROWS($N$3:N9))),"")</f>
        <v/>
      </c>
      <c r="O9" s="48" t="str">
        <f aca="false">IF(N9&lt;&gt;"",HYPERLINK(concat("https://scholar.google.com/scholar?hl=en&amp;q=arXiv:",MID(N9,23,10))),"")</f>
        <v/>
      </c>
      <c r="P9" s="49" t="n">
        <v>1</v>
      </c>
      <c r="Q9" s="1" t="n">
        <v>0</v>
      </c>
      <c r="R9" s="49" t="s">
        <v>283</v>
      </c>
      <c r="S9" s="50" t="n">
        <v>1</v>
      </c>
      <c r="T9" s="50"/>
      <c r="U9" s="117"/>
      <c r="V9" s="117"/>
      <c r="W9" s="117"/>
      <c r="X9" s="117"/>
      <c r="Y9" s="117"/>
      <c r="Z9" s="117"/>
      <c r="AA9" s="117"/>
      <c r="AB9" s="117"/>
    </row>
    <row r="10" customFormat="false" ht="15.75" hidden="false" customHeight="false" outlineLevel="0" collapsed="false">
      <c r="A10" s="110" t="n">
        <v>8</v>
      </c>
      <c r="B10" s="79"/>
      <c r="C10" s="80" t="n">
        <v>2</v>
      </c>
      <c r="D10" s="79" t="n">
        <v>1</v>
      </c>
      <c r="E10" s="135" t="s">
        <v>699</v>
      </c>
      <c r="F10" s="1" t="s">
        <v>700</v>
      </c>
      <c r="J10" s="78" t="s">
        <v>701</v>
      </c>
      <c r="N10" s="44" t="str">
        <f aca="false">IFERROR(INDEX($E$3:$E$100,SMALL(IF($D$3:$D$100=1,ROW($E$3:$E$100)-ROW(B$3)+1),ROWS($N$3:N10))),"")</f>
        <v>https://arxiv.org/pdf/2110.14154.pdf</v>
      </c>
      <c r="O10" s="48" t="e">
        <f aca="false">IF(N10&lt;&gt;"",HYPERLINK(concat("https://scholar.google.com/scholar?hl=en&amp;q=arXiv:",MID(N10,23,10))),"")</f>
        <v>#NAME?</v>
      </c>
      <c r="P10" s="49" t="n">
        <v>1</v>
      </c>
      <c r="Q10" s="49" t="n">
        <v>0</v>
      </c>
      <c r="R10" s="49" t="s">
        <v>280</v>
      </c>
      <c r="S10" s="49" t="n">
        <v>1</v>
      </c>
      <c r="T10" s="49"/>
    </row>
    <row r="11" customFormat="false" ht="15.75" hidden="false" customHeight="false" outlineLevel="0" collapsed="false">
      <c r="A11" s="110" t="n">
        <v>9</v>
      </c>
      <c r="B11" s="79"/>
      <c r="C11" s="80" t="n">
        <v>3</v>
      </c>
      <c r="D11" s="79"/>
      <c r="E11" s="132" t="s">
        <v>627</v>
      </c>
      <c r="J11" s="78"/>
      <c r="N11" s="44" t="str">
        <f aca="false">IFERROR(INDEX($E$3:$E$100,SMALL(IF($D$3:$D$100=1,ROW($E$3:$E$100)-ROW(B$3)+1),ROWS($N$3:N11))),"")</f>
        <v/>
      </c>
      <c r="O11" s="48" t="str">
        <f aca="false">IF(N11&lt;&gt;"",HYPERLINK(concat("https://scholar.google.com/scholar?hl=en&amp;q=arXiv:",MID(N11,23,10))),"")</f>
        <v/>
      </c>
      <c r="P11" s="49" t="n">
        <v>5</v>
      </c>
      <c r="Q11" s="49" t="n">
        <v>3</v>
      </c>
      <c r="R11" s="49" t="s">
        <v>284</v>
      </c>
      <c r="S11" s="49" t="n">
        <v>1</v>
      </c>
      <c r="T11" s="49"/>
    </row>
    <row r="12" customFormat="false" ht="15.75" hidden="false" customHeight="false" outlineLevel="0" collapsed="false">
      <c r="A12" s="110" t="n">
        <v>10</v>
      </c>
      <c r="B12" s="79"/>
      <c r="C12" s="80" t="n">
        <v>4</v>
      </c>
      <c r="D12" s="79"/>
      <c r="E12" s="132" t="s">
        <v>679</v>
      </c>
      <c r="J12" s="83"/>
      <c r="N12" s="44" t="str">
        <f aca="false">IFERROR(INDEX($E$3:$E$100,SMALL(IF($D$3:$D$100=1,ROW($E$3:$E$100)-ROW(B$3)+1),ROWS($N$3:N12))),"")</f>
        <v/>
      </c>
      <c r="O12" s="48" t="str">
        <f aca="false">IF(N12&lt;&gt;"",HYPERLINK(concat("https://scholar.google.com/scholar?hl=en&amp;q=arXiv:",MID(N12,23,10))),"")</f>
        <v/>
      </c>
      <c r="P12" s="49" t="n">
        <v>1</v>
      </c>
      <c r="Q12" s="1" t="n">
        <v>0</v>
      </c>
      <c r="R12" s="49" t="s">
        <v>284</v>
      </c>
      <c r="S12" s="49" t="n">
        <v>0</v>
      </c>
      <c r="T12" s="49"/>
    </row>
    <row r="13" customFormat="false" ht="15.75" hidden="false" customHeight="false" outlineLevel="0" collapsed="false">
      <c r="A13" s="110" t="n">
        <v>11</v>
      </c>
      <c r="B13" s="79"/>
      <c r="C13" s="80" t="n">
        <v>5</v>
      </c>
      <c r="D13" s="79" t="n">
        <v>1</v>
      </c>
      <c r="E13" s="135" t="s">
        <v>702</v>
      </c>
      <c r="F13" s="134" t="s">
        <v>703</v>
      </c>
      <c r="G13" s="134"/>
      <c r="H13" s="134"/>
      <c r="I13" s="134"/>
      <c r="J13" s="78" t="s">
        <v>704</v>
      </c>
      <c r="N13" s="44" t="str">
        <f aca="false">IFERROR(INDEX($E$3:$E$100,SMALL(IF($D$3:$D$100=1,ROW($E$3:$E$100)-ROW(B$3)+1),ROWS($N$3:N13))),"")</f>
        <v>https://arxiv.org/pdf/2203.10109.pdf</v>
      </c>
      <c r="O13" s="48" t="e">
        <f aca="false">IF(N13&lt;&gt;"",HYPERLINK(concat("https://scholar.google.com/scholar?hl=en&amp;q=arXiv:",MID(N13,23,10))),"")</f>
        <v>#NAME?</v>
      </c>
      <c r="P13" s="49"/>
      <c r="Q13" s="49"/>
      <c r="R13" s="49"/>
      <c r="S13" s="49"/>
      <c r="T13" s="49"/>
    </row>
    <row r="14" customFormat="false" ht="15.75" hidden="false" customHeight="false" outlineLevel="0" collapsed="false">
      <c r="A14" s="110" t="n">
        <v>12</v>
      </c>
      <c r="B14" s="79"/>
      <c r="C14" s="80" t="n">
        <v>6</v>
      </c>
      <c r="D14" s="79"/>
      <c r="E14" s="132" t="s">
        <v>705</v>
      </c>
      <c r="J14" s="83"/>
      <c r="N14" s="44" t="str">
        <f aca="false">IFERROR(INDEX($E$3:$E$100,SMALL(IF($D$3:$D$100=1,ROW($E$3:$E$100)-ROW(B$3)+1),ROWS($N$3:N14))),"")</f>
        <v/>
      </c>
      <c r="P14" s="49" t="s">
        <v>292</v>
      </c>
      <c r="Q14" s="49" t="s">
        <v>268</v>
      </c>
      <c r="R14" s="49"/>
      <c r="S14" s="49"/>
      <c r="T14" s="49"/>
    </row>
    <row r="15" customFormat="false" ht="15.75" hidden="false" customHeight="false" outlineLevel="0" collapsed="false">
      <c r="A15" s="110" t="n">
        <v>13</v>
      </c>
      <c r="B15" s="79"/>
      <c r="C15" s="80" t="n">
        <v>7</v>
      </c>
      <c r="D15" s="79" t="n">
        <v>1</v>
      </c>
      <c r="E15" s="135" t="s">
        <v>706</v>
      </c>
      <c r="F15" s="1" t="s">
        <v>707</v>
      </c>
      <c r="J15" s="78" t="s">
        <v>708</v>
      </c>
      <c r="N15" s="44" t="str">
        <f aca="false">IFERROR(INDEX($E$3:$E$100,SMALL(IF($D$3:$D$100=1,ROW($E$3:$E$100)-ROW(B$3)+1),ROWS($N$3:N15))),"")</f>
        <v>https://arxiv.org/pdf/2203.10959.pdf</v>
      </c>
      <c r="O15" s="1" t="s">
        <v>293</v>
      </c>
      <c r="P15" s="49" t="n">
        <f aca="false">P7+P9+P10+P11</f>
        <v>15</v>
      </c>
      <c r="Q15" s="49" t="n">
        <f aca="false">Q7+Q9+Q10+Q11</f>
        <v>3</v>
      </c>
      <c r="R15" s="49"/>
      <c r="S15" s="49"/>
      <c r="T15" s="49"/>
    </row>
    <row r="16" customFormat="false" ht="15.75" hidden="false" customHeight="false" outlineLevel="0" collapsed="false">
      <c r="A16" s="110" t="n">
        <v>14</v>
      </c>
      <c r="B16" s="79"/>
      <c r="C16" s="80" t="n">
        <v>8</v>
      </c>
      <c r="D16" s="79"/>
      <c r="E16" s="132" t="s">
        <v>709</v>
      </c>
      <c r="J16" s="83"/>
      <c r="N16" s="44" t="str">
        <f aca="false">IFERROR(INDEX($E$3:$E$100,SMALL(IF($D$3:$D$100=1,ROW($E$3:$E$100)-ROW(B$3)+1),ROWS($N$3:N16))),"")</f>
        <v/>
      </c>
      <c r="O16" s="1" t="s">
        <v>294</v>
      </c>
      <c r="P16" s="49" t="n">
        <v>0</v>
      </c>
      <c r="Q16" s="49" t="n">
        <v>0</v>
      </c>
      <c r="R16" s="49"/>
      <c r="S16" s="49"/>
      <c r="T16" s="49"/>
    </row>
    <row r="17" customFormat="false" ht="15.75" hidden="false" customHeight="false" outlineLevel="0" collapsed="false">
      <c r="A17" s="120" t="n">
        <v>15</v>
      </c>
      <c r="B17" s="121"/>
      <c r="C17" s="87" t="n">
        <v>9</v>
      </c>
      <c r="D17" s="121"/>
      <c r="E17" s="152" t="s">
        <v>710</v>
      </c>
      <c r="F17" s="123" t="s">
        <v>711</v>
      </c>
      <c r="G17" s="89"/>
      <c r="H17" s="89"/>
      <c r="I17" s="89"/>
      <c r="J17" s="85" t="s">
        <v>712</v>
      </c>
      <c r="K17" s="89"/>
      <c r="L17" s="89"/>
      <c r="M17" s="89"/>
      <c r="N17" s="44" t="str">
        <f aca="false">IFERROR(INDEX($E$3:$E$100,SMALL(IF($D$3:$D$100=1,ROW($E$3:$E$100)-ROW(B$3)+1),ROWS($N$3:N17))),"")</f>
        <v/>
      </c>
      <c r="O17" s="1" t="s">
        <v>295</v>
      </c>
      <c r="P17" s="167" t="n">
        <f aca="false">P3+P4+P5+P6+P8+P12</f>
        <v>59</v>
      </c>
      <c r="Q17" s="167" t="n">
        <f aca="false">Q3+Q4+Q5+Q6+Q8+Q12</f>
        <v>16</v>
      </c>
      <c r="R17" s="49"/>
      <c r="S17" s="49"/>
      <c r="T17" s="49"/>
      <c r="U17" s="89"/>
      <c r="V17" s="89"/>
      <c r="W17" s="89"/>
      <c r="X17" s="89"/>
      <c r="Y17" s="89"/>
      <c r="Z17" s="89"/>
      <c r="AA17" s="89"/>
      <c r="AB17" s="89"/>
    </row>
    <row r="18" customFormat="false" ht="15.75" hidden="false" customHeight="false" outlineLevel="0" collapsed="false">
      <c r="A18" s="110" t="n">
        <v>16</v>
      </c>
      <c r="B18" s="79" t="s">
        <v>713</v>
      </c>
      <c r="C18" s="80" t="n">
        <v>1</v>
      </c>
      <c r="D18" s="79"/>
      <c r="E18" s="132" t="s">
        <v>714</v>
      </c>
      <c r="J18" s="83"/>
      <c r="N18" s="44" t="str">
        <f aca="false">IFERROR(INDEX($E$3:$E$100,SMALL(IF($D$3:$D$100=1,ROW($E$3:$E$100)-ROW(B$3)+1),ROWS($N$3:N18))),"")</f>
        <v/>
      </c>
    </row>
    <row r="19" customFormat="false" ht="15.75" hidden="false" customHeight="false" outlineLevel="0" collapsed="false">
      <c r="A19" s="110" t="n">
        <v>17</v>
      </c>
      <c r="B19" s="79"/>
      <c r="C19" s="80" t="n">
        <v>2</v>
      </c>
      <c r="D19" s="79"/>
      <c r="E19" s="132" t="s">
        <v>715</v>
      </c>
      <c r="J19" s="140"/>
      <c r="K19" s="32"/>
      <c r="L19" s="32"/>
      <c r="M19" s="32"/>
      <c r="N19" s="44" t="str">
        <f aca="false">IFERROR(INDEX($E$3:$E$100,SMALL(IF($D$3:$D$100=1,ROW($E$3:$E$100)-ROW(B$3)+1),ROWS($N$3:N19))),"")</f>
        <v/>
      </c>
    </row>
    <row r="20" customFormat="false" ht="15.75" hidden="false" customHeight="false" outlineLevel="0" collapsed="false">
      <c r="A20" s="110" t="n">
        <v>18</v>
      </c>
      <c r="B20" s="79"/>
      <c r="C20" s="80" t="n">
        <v>3</v>
      </c>
      <c r="D20" s="79" t="n">
        <v>1</v>
      </c>
      <c r="E20" s="135" t="s">
        <v>716</v>
      </c>
      <c r="F20" s="1" t="s">
        <v>717</v>
      </c>
      <c r="J20" s="140"/>
      <c r="K20" s="32"/>
      <c r="L20" s="32"/>
      <c r="M20" s="32"/>
      <c r="N20" s="44" t="str">
        <f aca="false">IFERROR(INDEX($E$3:$E$100,SMALL(IF($D$3:$D$100=1,ROW($E$3:$E$100)-ROW(B$3)+1),ROWS($N$3:N20))),"")</f>
        <v>https://arxiv.org/pdf/2203.11226.pdf</v>
      </c>
    </row>
    <row r="21" customFormat="false" ht="15.75" hidden="false" customHeight="false" outlineLevel="0" collapsed="false">
      <c r="A21" s="110" t="n">
        <v>19</v>
      </c>
      <c r="B21" s="79"/>
      <c r="C21" s="80" t="n">
        <v>4</v>
      </c>
      <c r="D21" s="79" t="n">
        <v>1</v>
      </c>
      <c r="E21" s="135" t="s">
        <v>718</v>
      </c>
      <c r="F21" s="1" t="s">
        <v>719</v>
      </c>
      <c r="J21" s="140"/>
      <c r="K21" s="32"/>
      <c r="L21" s="32"/>
      <c r="M21" s="32"/>
      <c r="P21" s="71"/>
      <c r="Q21" s="71"/>
      <c r="R21" s="71"/>
    </row>
    <row r="22" customFormat="false" ht="15.75" hidden="false" customHeight="false" outlineLevel="0" collapsed="false">
      <c r="A22" s="120" t="n">
        <v>20</v>
      </c>
      <c r="B22" s="121"/>
      <c r="C22" s="87" t="n">
        <v>5</v>
      </c>
      <c r="D22" s="121"/>
      <c r="E22" s="139" t="s">
        <v>720</v>
      </c>
      <c r="F22" s="123"/>
      <c r="G22" s="89"/>
      <c r="H22" s="89"/>
      <c r="I22" s="89"/>
      <c r="J22" s="85"/>
      <c r="K22" s="89"/>
      <c r="L22" s="89"/>
      <c r="M22" s="89"/>
      <c r="P22" s="49" t="n">
        <v>11</v>
      </c>
      <c r="Q22" s="49" t="n">
        <v>4</v>
      </c>
      <c r="R22" s="49" t="n">
        <v>0</v>
      </c>
      <c r="U22" s="89"/>
      <c r="V22" s="89"/>
      <c r="W22" s="89"/>
      <c r="X22" s="89"/>
      <c r="Y22" s="89"/>
      <c r="Z22" s="89"/>
      <c r="AA22" s="89"/>
      <c r="AB22" s="89"/>
    </row>
    <row r="23" customFormat="false" ht="17.25" hidden="false" customHeight="true" outlineLevel="0" collapsed="false">
      <c r="A23" s="110" t="n">
        <v>21</v>
      </c>
      <c r="B23" s="141" t="s">
        <v>721</v>
      </c>
      <c r="C23" s="110" t="n">
        <v>1</v>
      </c>
      <c r="D23" s="141" t="n">
        <v>1</v>
      </c>
      <c r="E23" s="99" t="s">
        <v>226</v>
      </c>
      <c r="F23" s="110" t="s">
        <v>722</v>
      </c>
      <c r="G23" s="110"/>
      <c r="H23" s="110"/>
      <c r="I23" s="110"/>
      <c r="J23" s="1" t="s">
        <v>723</v>
      </c>
      <c r="P23" s="49" t="n">
        <v>1</v>
      </c>
      <c r="Q23" s="1" t="n">
        <v>0</v>
      </c>
      <c r="R23" s="49" t="n">
        <v>0</v>
      </c>
    </row>
    <row r="24" customFormat="false" ht="15.75" hidden="false" customHeight="false" outlineLevel="0" collapsed="false">
      <c r="A24" s="110" t="n">
        <v>22</v>
      </c>
      <c r="B24" s="141"/>
      <c r="C24" s="110" t="n">
        <v>2</v>
      </c>
      <c r="D24" s="141"/>
      <c r="E24" s="92" t="s">
        <v>724</v>
      </c>
      <c r="F24" s="1" t="s">
        <v>725</v>
      </c>
      <c r="I24" s="143"/>
      <c r="J24" s="1" t="s">
        <v>726</v>
      </c>
      <c r="P24" s="49" t="n">
        <v>9</v>
      </c>
      <c r="Q24" s="49" t="n">
        <v>0</v>
      </c>
      <c r="R24" s="50" t="n">
        <v>0</v>
      </c>
    </row>
    <row r="25" customFormat="false" ht="15.75" hidden="false" customHeight="false" outlineLevel="0" collapsed="false">
      <c r="A25" s="110" t="n">
        <v>23</v>
      </c>
      <c r="B25" s="141"/>
      <c r="C25" s="110" t="n">
        <v>3</v>
      </c>
      <c r="D25" s="141" t="n">
        <v>1</v>
      </c>
      <c r="E25" s="99" t="s">
        <v>727</v>
      </c>
      <c r="F25" s="1" t="s">
        <v>728</v>
      </c>
      <c r="I25" s="143"/>
      <c r="J25" s="154"/>
      <c r="N25" s="71"/>
      <c r="O25" s="71"/>
      <c r="P25" s="49" t="n">
        <v>32</v>
      </c>
      <c r="Q25" s="49" t="n">
        <v>12</v>
      </c>
      <c r="R25" s="50" t="n">
        <v>0</v>
      </c>
    </row>
    <row r="26" customFormat="false" ht="15.75" hidden="false" customHeight="false" outlineLevel="0" collapsed="false">
      <c r="A26" s="110" t="n">
        <v>24</v>
      </c>
      <c r="B26" s="141"/>
      <c r="C26" s="110" t="n">
        <v>4</v>
      </c>
      <c r="D26" s="141"/>
      <c r="E26" s="142" t="s">
        <v>729</v>
      </c>
      <c r="I26" s="143"/>
      <c r="P26" s="49" t="n">
        <v>8</v>
      </c>
      <c r="Q26" s="1" t="n">
        <v>0</v>
      </c>
      <c r="R26" s="49" t="n">
        <v>1</v>
      </c>
    </row>
    <row r="27" customFormat="false" ht="15" hidden="false" customHeight="true" outlineLevel="0" collapsed="false">
      <c r="A27" s="110" t="n">
        <v>25</v>
      </c>
      <c r="B27" s="79"/>
      <c r="C27" s="80" t="n">
        <v>5</v>
      </c>
      <c r="D27" s="79"/>
      <c r="E27" s="132" t="s">
        <v>730</v>
      </c>
      <c r="F27" s="134"/>
      <c r="G27" s="134"/>
      <c r="H27" s="134"/>
      <c r="I27" s="134"/>
      <c r="J27" s="78"/>
      <c r="P27" s="49" t="n">
        <v>5</v>
      </c>
      <c r="Q27" s="49" t="n">
        <v>0</v>
      </c>
      <c r="R27" s="49" t="n">
        <v>0</v>
      </c>
    </row>
    <row r="28" customFormat="false" ht="15.75" hidden="false" customHeight="false" outlineLevel="0" collapsed="false">
      <c r="A28" s="120" t="n">
        <v>26</v>
      </c>
      <c r="B28" s="121"/>
      <c r="C28" s="87" t="n">
        <v>6</v>
      </c>
      <c r="D28" s="121"/>
      <c r="E28" s="139" t="s">
        <v>731</v>
      </c>
      <c r="F28" s="123"/>
      <c r="G28" s="89"/>
      <c r="H28" s="89"/>
      <c r="I28" s="89"/>
      <c r="J28" s="85"/>
      <c r="K28" s="89"/>
      <c r="L28" s="89"/>
      <c r="M28" s="89"/>
      <c r="P28" s="49" t="n">
        <v>1</v>
      </c>
      <c r="Q28" s="1" t="n">
        <v>0</v>
      </c>
      <c r="R28" s="50" t="n">
        <v>1</v>
      </c>
      <c r="U28" s="89"/>
      <c r="V28" s="89"/>
      <c r="W28" s="89"/>
      <c r="X28" s="89"/>
      <c r="Y28" s="89"/>
      <c r="Z28" s="89"/>
      <c r="AA28" s="89"/>
      <c r="AB28" s="89"/>
    </row>
    <row r="29" customFormat="false" ht="15.75" hidden="false" customHeight="false" outlineLevel="0" collapsed="false">
      <c r="A29" s="110" t="n">
        <v>27</v>
      </c>
      <c r="B29" s="79" t="s">
        <v>732</v>
      </c>
      <c r="C29" s="80" t="n">
        <v>1</v>
      </c>
      <c r="D29" s="79"/>
      <c r="E29" s="132" t="s">
        <v>733</v>
      </c>
      <c r="J29" s="78"/>
      <c r="P29" s="49" t="n">
        <v>1</v>
      </c>
      <c r="Q29" s="49" t="n">
        <v>0</v>
      </c>
      <c r="R29" s="49" t="n">
        <v>1</v>
      </c>
    </row>
    <row r="30" customFormat="false" ht="15.75" hidden="false" customHeight="false" outlineLevel="0" collapsed="false">
      <c r="A30" s="110" t="n">
        <v>28</v>
      </c>
      <c r="B30" s="107"/>
      <c r="C30" s="80" t="n">
        <v>2</v>
      </c>
      <c r="D30" s="79"/>
      <c r="E30" s="132" t="s">
        <v>734</v>
      </c>
      <c r="J30" s="78"/>
      <c r="P30" s="49" t="n">
        <v>5</v>
      </c>
      <c r="Q30" s="49" t="n">
        <v>3</v>
      </c>
      <c r="R30" s="49" t="n">
        <v>1</v>
      </c>
    </row>
    <row r="31" customFormat="false" ht="15.75" hidden="false" customHeight="false" outlineLevel="0" collapsed="false">
      <c r="A31" s="108" t="n">
        <v>29</v>
      </c>
      <c r="B31" s="127"/>
      <c r="C31" s="103" t="n">
        <v>3</v>
      </c>
      <c r="D31" s="128"/>
      <c r="E31" s="145" t="s">
        <v>735</v>
      </c>
      <c r="F31" s="68"/>
      <c r="G31" s="71"/>
      <c r="H31" s="71"/>
      <c r="I31" s="71"/>
      <c r="J31" s="101"/>
      <c r="K31" s="71"/>
      <c r="L31" s="71"/>
      <c r="M31" s="71"/>
      <c r="P31" s="49" t="n">
        <v>1</v>
      </c>
      <c r="Q31" s="1" t="n">
        <v>0</v>
      </c>
      <c r="R31" s="49" t="n">
        <v>0</v>
      </c>
      <c r="U31" s="71"/>
      <c r="V31" s="71"/>
      <c r="W31" s="71"/>
      <c r="X31" s="71"/>
      <c r="Y31" s="71"/>
      <c r="Z31" s="71"/>
      <c r="AA31" s="71"/>
      <c r="AB31" s="71"/>
    </row>
    <row r="32" customFormat="false" ht="15.75" hidden="false" customHeight="false" outlineLevel="0" collapsed="false">
      <c r="B32" s="107"/>
      <c r="D32" s="107"/>
    </row>
    <row r="33" customFormat="false" ht="15.75" hidden="false" customHeight="false" outlineLevel="0" collapsed="false">
      <c r="B33" s="107"/>
      <c r="E33" s="111" t="s">
        <v>522</v>
      </c>
    </row>
    <row r="34" customFormat="false" ht="15.75" hidden="false" customHeight="false" outlineLevel="0" collapsed="false">
      <c r="B34" s="107"/>
      <c r="E34" s="146" t="s">
        <v>523</v>
      </c>
    </row>
    <row r="35" customFormat="false" ht="15.75" hidden="false" customHeight="false" outlineLevel="0" collapsed="false">
      <c r="B35" s="107"/>
      <c r="E35" s="147" t="s">
        <v>524</v>
      </c>
    </row>
    <row r="36" customFormat="false" ht="15.75" hidden="false" customHeight="false" outlineLevel="0" collapsed="false">
      <c r="B36" s="107"/>
      <c r="E36" s="148" t="s">
        <v>525</v>
      </c>
    </row>
    <row r="1048576" customFormat="false" ht="15.75" hidden="false" customHeight="true" outlineLevel="0" collapsed="false"/>
  </sheetData>
  <mergeCells count="3">
    <mergeCell ref="F13:I13"/>
    <mergeCell ref="F23:I23"/>
    <mergeCell ref="F27:I27"/>
  </mergeCells>
  <hyperlinks>
    <hyperlink ref="E3" r:id="rId1" display="https://arxiv.org/pdf/2007.05579.pdf"/>
    <hyperlink ref="R3" r:id="rId2" display="All 7 versions"/>
    <hyperlink ref="E4" r:id="rId3" display="https://arxiv.org/pdf/2103.12976.pdf"/>
    <hyperlink ref="R4" r:id="rId4" display="All 5 versions"/>
    <hyperlink ref="E5" r:id="rId5" display="https://arxiv.org/pdf/2106.08344.pdf"/>
    <hyperlink ref="R5" r:id="rId6" display="All 6 versions"/>
    <hyperlink ref="E6" r:id="rId7" display="https://arxiv.org/pdf/2203.09691.pdf"/>
    <hyperlink ref="R6" r:id="rId8" display="All 5 versions"/>
    <hyperlink ref="E7" r:id="rId9" display="https://arxiv.org/pdf/2203.09917.pdf"/>
    <hyperlink ref="R7" r:id="rId10" display="All 6 versions"/>
    <hyperlink ref="E8" r:id="rId11" display="https://arxiv.org/pdf/2203.10074.pdf"/>
    <hyperlink ref="R8" r:id="rId12" display="All 4 versions"/>
    <hyperlink ref="E9" r:id="rId13" display="https://arxiv.org/pdf/2109.13082.pdf"/>
    <hyperlink ref="R9" r:id="rId14" display="All 3 versions"/>
    <hyperlink ref="E10" r:id="rId15" display="https://arxiv.org/pdf/2110.14154.pdf"/>
    <hyperlink ref="R10" r:id="rId16" display="All 7 versions"/>
    <hyperlink ref="E11" r:id="rId17" display="https://arxiv.org/pdf/2203.06494.pdf"/>
    <hyperlink ref="R11" r:id="rId18" display="All 5 versions"/>
    <hyperlink ref="E12" r:id="rId19" display="https://arxiv.org/pdf/2203.09054.pdf"/>
    <hyperlink ref="R12" r:id="rId20" display="All 5 versions"/>
    <hyperlink ref="E13" r:id="rId21" display="https://arxiv.org/pdf/2203.10109.pdf"/>
    <hyperlink ref="E14" r:id="rId22" display="https://arxiv.org/pdf/2203.10872.pdf"/>
    <hyperlink ref="E15" r:id="rId23" display="https://arxiv.org/pdf/2203.10959.pdf"/>
    <hyperlink ref="E16" r:id="rId24" display="https://arxiv.org/pdf/2203.10962.pdf"/>
    <hyperlink ref="E17" r:id="rId25" display="https://arxiv.org/pdf/2203.11143.pdf"/>
    <hyperlink ref="E18" r:id="rId26" display="https://arxiv.org/pdf/2111.15116.pdf"/>
    <hyperlink ref="E19" r:id="rId27" display="https://arxiv.org/pdf/2201.02542.pdf"/>
    <hyperlink ref="E20" r:id="rId28" display="https://arxiv.org/pdf/2203.11226.pdf"/>
    <hyperlink ref="E21" r:id="rId29" display="https://arxiv.org/pdf/2203.11464.pdf"/>
    <hyperlink ref="E22" r:id="rId30" display="https://arxiv.org/pdf/2203.11736.pdf"/>
    <hyperlink ref="E23" r:id="rId31" display="https://arxiv.org/pdf/2112.06515.pdf"/>
    <hyperlink ref="E24" r:id="rId32" display="https://arxiv.org/pdf/2112.07036.pdf"/>
    <hyperlink ref="E25" r:id="rId33" display="https://arxiv.org/pdf/2203.11945.pdf"/>
    <hyperlink ref="E26" r:id="rId34" display="https://arxiv.org/pdf/2203.12027.pdf"/>
    <hyperlink ref="E27" r:id="rId35" display="https://arxiv.org/pdf/2203.12038.pdf"/>
    <hyperlink ref="E28" r:id="rId36" display="https://arxiv.org/pdf/2203.12586.pdf"/>
    <hyperlink ref="E29" r:id="rId37" display="https://arxiv.org/pdf/2109.14571.pdf"/>
    <hyperlink ref="E30" r:id="rId38" display="https://arxiv.org/pdf/2112.07012.pdf"/>
    <hyperlink ref="E31" r:id="rId39" display="https://arxiv.org/pdf/2203.13252.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T50"/>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99"/>
    <col collapsed="false" customWidth="true" hidden="false" outlineLevel="0" max="6" min="6" style="0" width="19.5"/>
    <col collapsed="false" customWidth="true" hidden="false" outlineLevel="0" max="8" min="7" style="0" width="12.63"/>
    <col collapsed="false" customWidth="true" hidden="false" outlineLevel="0" max="9" min="9" style="0" width="46.5"/>
    <col collapsed="false" customWidth="true" hidden="false" outlineLevel="0" max="10" min="10" style="0" width="43.38"/>
    <col collapsed="false" customWidth="true" hidden="false" outlineLevel="0" max="13" min="11" style="0" width="12.63"/>
    <col collapsed="false" customWidth="true" hidden="false" outlineLevel="0" max="14" min="14" style="0" width="29.37"/>
    <col collapsed="false" customWidth="true" hidden="false" outlineLevel="0" max="15" min="15" style="0" width="49.75"/>
    <col collapsed="false" customWidth="true" hidden="false" outlineLevel="0" max="16" min="16" style="0" width="8.87"/>
    <col collapsed="false" customWidth="true" hidden="false" outlineLevel="0" max="17" min="17" style="0" width="7.63"/>
    <col collapsed="false" customWidth="true" hidden="false" outlineLevel="0" max="18" min="18" style="0" width="13.75"/>
    <col collapsed="false" customWidth="true" hidden="false" outlineLevel="0" max="1025" min="19" style="0" width="12.63"/>
  </cols>
  <sheetData>
    <row r="1" customFormat="false" ht="15.75" hidden="false" customHeight="false" outlineLevel="0" collapsed="false">
      <c r="A1" s="168" t="n">
        <f aca="false">MAX(A3:A92)</f>
        <v>43</v>
      </c>
      <c r="B1" s="66" t="s">
        <v>105</v>
      </c>
      <c r="C1" s="66"/>
      <c r="D1" s="66" t="n">
        <f aca="false">SUM(D3:D95)</f>
        <v>8</v>
      </c>
      <c r="E1" s="23" t="s">
        <v>736</v>
      </c>
      <c r="F1" s="1"/>
      <c r="G1" s="69" t="s">
        <v>595</v>
      </c>
      <c r="H1" s="70"/>
      <c r="I1" s="131"/>
      <c r="N1" s="44"/>
      <c r="O1" s="45" t="s">
        <v>737</v>
      </c>
      <c r="P1" s="46" t="n">
        <f aca="false">SUM(P3:P96)</f>
        <v>66</v>
      </c>
      <c r="Q1" s="46" t="n">
        <f aca="false">SUM(Q3:Q96)</f>
        <v>12</v>
      </c>
    </row>
    <row r="2" customFormat="false" ht="15.75" hidden="false" customHeight="false" outlineLevel="0" collapsed="false">
      <c r="A2" s="73" t="s">
        <v>0</v>
      </c>
      <c r="B2" s="108" t="s">
        <v>1</v>
      </c>
      <c r="C2" s="109"/>
      <c r="D2" s="109" t="s">
        <v>108</v>
      </c>
      <c r="E2" s="103" t="s">
        <v>3</v>
      </c>
      <c r="F2" s="68" t="s">
        <v>109</v>
      </c>
      <c r="G2" s="71"/>
      <c r="H2" s="71"/>
      <c r="I2" s="71"/>
      <c r="J2" s="101" t="s">
        <v>271</v>
      </c>
      <c r="K2" s="71"/>
      <c r="L2" s="71"/>
      <c r="M2" s="71"/>
      <c r="N2" s="47" t="s">
        <v>265</v>
      </c>
      <c r="O2" s="46" t="s">
        <v>266</v>
      </c>
      <c r="P2" s="46" t="s">
        <v>267</v>
      </c>
      <c r="Q2" s="46" t="s">
        <v>268</v>
      </c>
      <c r="R2" s="46" t="s">
        <v>269</v>
      </c>
      <c r="S2" s="1" t="s">
        <v>315</v>
      </c>
      <c r="T2" s="1" t="s">
        <v>271</v>
      </c>
    </row>
    <row r="3" customFormat="false" ht="15.75" hidden="false" customHeight="false" outlineLevel="0" collapsed="false">
      <c r="A3" s="110" t="n">
        <v>1</v>
      </c>
      <c r="B3" s="141" t="s">
        <v>738</v>
      </c>
      <c r="C3" s="110" t="n">
        <v>1</v>
      </c>
      <c r="D3" s="141"/>
      <c r="E3" s="132" t="s">
        <v>739</v>
      </c>
      <c r="F3" s="1"/>
      <c r="I3" s="143"/>
      <c r="J3" s="78"/>
      <c r="N3" s="44" t="str">
        <f aca="false">IFERROR(INDEX($E$3:$E$100,SMALL(IF($D$3:$D$100=1,ROW($E$3:$E$100)-ROW(B$3)+1),ROWS($N$3:N3))),"")</f>
        <v>https://arxiv.org/pdf/2105.06486.pdf</v>
      </c>
      <c r="O3" s="48" t="e">
        <f aca="false">IF(N3&lt;&gt;"",HYPERLINK(concat("https://scholar.google.com/scholar?hl=en&amp;q=arXiv:",MID(N3,23,10))),"")</f>
        <v>#NAME?</v>
      </c>
      <c r="P3" s="49" t="n">
        <v>4</v>
      </c>
      <c r="Q3" s="49" t="n">
        <v>0</v>
      </c>
      <c r="R3" s="49" t="s">
        <v>382</v>
      </c>
      <c r="S3" s="1" t="n">
        <v>0</v>
      </c>
    </row>
    <row r="4" customFormat="false" ht="15.75" hidden="false" customHeight="false" outlineLevel="0" collapsed="false">
      <c r="A4" s="110" t="n">
        <v>2</v>
      </c>
      <c r="B4" s="141"/>
      <c r="C4" s="110" t="n">
        <v>2</v>
      </c>
      <c r="D4" s="141"/>
      <c r="E4" s="142" t="s">
        <v>740</v>
      </c>
      <c r="F4" s="1"/>
      <c r="I4" s="143"/>
      <c r="J4" s="1"/>
      <c r="N4" s="44" t="str">
        <f aca="false">IFERROR(INDEX($E$3:$E$100,SMALL(IF($D$3:$D$100=1,ROW($E$3:$E$100)-ROW(B$3)+1),ROWS($N$3:N4))),"")</f>
        <v/>
      </c>
      <c r="O4" s="48" t="str">
        <f aca="false">IF(N4&lt;&gt;"",HYPERLINK(concat("https://scholar.google.com/scholar?hl=en&amp;q=arXiv:",MID(N4,23,10))),"")</f>
        <v/>
      </c>
      <c r="P4" s="49" t="n">
        <v>1</v>
      </c>
      <c r="Q4" s="1" t="n">
        <v>0</v>
      </c>
      <c r="R4" s="49" t="s">
        <v>284</v>
      </c>
      <c r="S4" s="1" t="n">
        <v>0</v>
      </c>
    </row>
    <row r="5" customFormat="false" ht="15.75" hidden="false" customHeight="false" outlineLevel="0" collapsed="false">
      <c r="A5" s="110" t="n">
        <v>3</v>
      </c>
      <c r="B5" s="141"/>
      <c r="C5" s="110" t="n">
        <v>3</v>
      </c>
      <c r="D5" s="141"/>
      <c r="E5" s="142" t="s">
        <v>741</v>
      </c>
      <c r="F5" s="1"/>
      <c r="I5" s="143"/>
      <c r="J5" s="1"/>
      <c r="N5" s="44" t="str">
        <f aca="false">IFERROR(INDEX($E$3:$E$100,SMALL(IF($D$3:$D$100=1,ROW($E$3:$E$100)-ROW(B$3)+1),ROWS($N$3:N5))),"")</f>
        <v/>
      </c>
      <c r="O5" s="48" t="str">
        <f aca="false">IF(N5&lt;&gt;"",HYPERLINK(concat("https://scholar.google.com/scholar?hl=en&amp;q=arXiv:",MID(N5,23,10))),"")</f>
        <v/>
      </c>
      <c r="P5" s="49" t="n">
        <v>7</v>
      </c>
      <c r="Q5" s="49" t="n">
        <v>0</v>
      </c>
      <c r="R5" s="49" t="s">
        <v>284</v>
      </c>
      <c r="S5" s="1" t="n">
        <v>0</v>
      </c>
    </row>
    <row r="6" customFormat="false" ht="15.75" hidden="false" customHeight="false" outlineLevel="0" collapsed="false">
      <c r="A6" s="110" t="n">
        <v>4</v>
      </c>
      <c r="B6" s="141"/>
      <c r="C6" s="110" t="n">
        <v>4</v>
      </c>
      <c r="D6" s="141"/>
      <c r="E6" s="142" t="s">
        <v>742</v>
      </c>
      <c r="F6" s="1"/>
      <c r="I6" s="143"/>
      <c r="J6" s="1"/>
      <c r="N6" s="44" t="str">
        <f aca="false">IFERROR(INDEX($E$3:$E$100,SMALL(IF($D$3:$D$100=1,ROW($E$3:$E$100)-ROW(B$3)+1),ROWS($N$3:N6))),"")</f>
        <v/>
      </c>
      <c r="O6" s="48" t="str">
        <f aca="false">IF(N6&lt;&gt;"",HYPERLINK(concat("https://scholar.google.com/scholar?hl=en&amp;q=arXiv:",MID(N6,23,10))),"")</f>
        <v/>
      </c>
      <c r="P6" s="49" t="n">
        <v>4</v>
      </c>
      <c r="Q6" s="49" t="n">
        <v>2</v>
      </c>
      <c r="R6" s="49" t="s">
        <v>280</v>
      </c>
      <c r="S6" s="1" t="n">
        <v>1</v>
      </c>
    </row>
    <row r="7" customFormat="false" ht="15.75" hidden="false" customHeight="false" outlineLevel="0" collapsed="false">
      <c r="A7" s="110" t="n">
        <v>5</v>
      </c>
      <c r="B7" s="141"/>
      <c r="C7" s="110" t="n">
        <v>5</v>
      </c>
      <c r="D7" s="141"/>
      <c r="E7" s="142" t="s">
        <v>743</v>
      </c>
      <c r="F7" s="1"/>
      <c r="I7" s="143"/>
      <c r="J7" s="1"/>
      <c r="N7" s="44" t="str">
        <f aca="false">IFERROR(INDEX($E$3:$E$100,SMALL(IF($D$3:$D$100=1,ROW($E$3:$E$100)-ROW(B$3)+1),ROWS($N$3:N7))),"")</f>
        <v/>
      </c>
      <c r="O7" s="48" t="str">
        <f aca="false">IF(N7&lt;&gt;"",HYPERLINK(concat("https://scholar.google.com/scholar?hl=en&amp;q=arXiv:",MID(N7,23,10))),"")</f>
        <v/>
      </c>
      <c r="P7" s="49" t="n">
        <v>2</v>
      </c>
      <c r="Q7" s="49" t="n">
        <v>1</v>
      </c>
      <c r="R7" s="49" t="s">
        <v>280</v>
      </c>
      <c r="S7" s="1" t="n">
        <v>1</v>
      </c>
    </row>
    <row r="8" customFormat="false" ht="15.75" hidden="false" customHeight="false" outlineLevel="0" collapsed="false">
      <c r="A8" s="110" t="n">
        <v>6</v>
      </c>
      <c r="B8" s="141"/>
      <c r="C8" s="110" t="n">
        <v>6</v>
      </c>
      <c r="D8" s="141"/>
      <c r="E8" s="142" t="s">
        <v>744</v>
      </c>
      <c r="F8" s="1"/>
      <c r="I8" s="143"/>
      <c r="J8" s="1"/>
      <c r="N8" s="44" t="str">
        <f aca="false">IFERROR(INDEX($E$3:$E$100,SMALL(IF($D$3:$D$100=1,ROW($E$3:$E$100)-ROW(B$3)+1),ROWS($N$3:N8))),"")</f>
        <v/>
      </c>
      <c r="O8" s="48" t="str">
        <f aca="false">IF(N8&lt;&gt;"",HYPERLINK(concat("https://scholar.google.com/scholar?hl=en&amp;q=arXiv:",MID(N8,23,10))),"")</f>
        <v/>
      </c>
      <c r="P8" s="49" t="n">
        <v>2</v>
      </c>
      <c r="Q8" s="49" t="n">
        <v>1</v>
      </c>
      <c r="R8" s="49" t="s">
        <v>319</v>
      </c>
      <c r="S8" s="1" t="n">
        <v>1</v>
      </c>
    </row>
    <row r="9" customFormat="false" ht="15.75" hidden="false" customHeight="false" outlineLevel="0" collapsed="false">
      <c r="A9" s="110" t="n">
        <v>7</v>
      </c>
      <c r="B9" s="141"/>
      <c r="C9" s="110" t="n">
        <v>7</v>
      </c>
      <c r="D9" s="141" t="n">
        <v>1</v>
      </c>
      <c r="E9" s="99" t="s">
        <v>745</v>
      </c>
      <c r="F9" s="1" t="s">
        <v>746</v>
      </c>
      <c r="I9" s="143"/>
      <c r="J9" s="1"/>
      <c r="N9" s="44" t="str">
        <f aca="false">IFERROR(INDEX($E$3:$E$100,SMALL(IF($D$3:$D$100=1,ROW($E$3:$E$100)-ROW(B$3)+1),ROWS($N$3:N9))),"")</f>
        <v>https://arxiv.org/pdf/2203.13295.pdf</v>
      </c>
      <c r="O9" s="48" t="e">
        <f aca="false">IF(N9&lt;&gt;"",HYPERLINK(concat("https://scholar.google.com/scholar?hl=en&amp;q=arXiv:",MID(N9,23,10))),"")</f>
        <v>#NAME?</v>
      </c>
      <c r="P9" s="49" t="n">
        <v>1</v>
      </c>
      <c r="Q9" s="1" t="n">
        <v>0</v>
      </c>
      <c r="R9" s="49" t="s">
        <v>283</v>
      </c>
      <c r="S9" s="1" t="n">
        <v>0</v>
      </c>
    </row>
    <row r="10" customFormat="false" ht="15.75" hidden="false" customHeight="false" outlineLevel="0" collapsed="false">
      <c r="A10" s="110" t="n">
        <v>8</v>
      </c>
      <c r="B10" s="141"/>
      <c r="C10" s="110" t="n">
        <v>8</v>
      </c>
      <c r="D10" s="141" t="n">
        <v>1</v>
      </c>
      <c r="E10" s="99" t="s">
        <v>747</v>
      </c>
      <c r="F10" s="1" t="s">
        <v>748</v>
      </c>
      <c r="I10" s="143"/>
      <c r="J10" s="1"/>
      <c r="N10" s="44" t="str">
        <f aca="false">IFERROR(INDEX($E$3:$E$100,SMALL(IF($D$3:$D$100=1,ROW($E$3:$E$100)-ROW(B$3)+1),ROWS($N$3:N10))),"")</f>
        <v>https://arxiv.org/pdf/2203.13297.pdf</v>
      </c>
      <c r="O10" s="48" t="e">
        <f aca="false">IF(N10&lt;&gt;"",HYPERLINK(concat("https://scholar.google.com/scholar?hl=en&amp;q=arXiv:",MID(N10,23,10))),"")</f>
        <v>#NAME?</v>
      </c>
      <c r="P10" s="49" t="n">
        <v>1</v>
      </c>
      <c r="Q10" s="49" t="n">
        <v>0</v>
      </c>
      <c r="R10" s="49" t="s">
        <v>331</v>
      </c>
      <c r="S10" s="1" t="n">
        <v>0</v>
      </c>
    </row>
    <row r="11" customFormat="false" ht="15.75" hidden="false" customHeight="false" outlineLevel="0" collapsed="false">
      <c r="A11" s="110" t="n">
        <v>9</v>
      </c>
      <c r="B11" s="141"/>
      <c r="C11" s="110" t="n">
        <v>9</v>
      </c>
      <c r="D11" s="141"/>
      <c r="E11" s="142" t="s">
        <v>749</v>
      </c>
      <c r="F11" s="1"/>
      <c r="I11" s="143"/>
      <c r="J11" s="1"/>
      <c r="N11" s="44" t="str">
        <f aca="false">IFERROR(INDEX($E$3:$E$100,SMALL(IF($D$3:$D$100=1,ROW($E$3:$E$100)-ROW(B$3)+1),ROWS($N$3:N11))),"")</f>
        <v/>
      </c>
      <c r="O11" s="48" t="str">
        <f aca="false">IF(N11&lt;&gt;"",HYPERLINK(concat("https://scholar.google.com/scholar?hl=en&amp;q=arXiv:",MID(N11,23,10))),"")</f>
        <v/>
      </c>
      <c r="P11" s="50"/>
      <c r="Q11" s="49"/>
      <c r="R11" s="49"/>
    </row>
    <row r="12" customFormat="false" ht="15.75" hidden="false" customHeight="false" outlineLevel="0" collapsed="false">
      <c r="A12" s="108" t="n">
        <v>10</v>
      </c>
      <c r="B12" s="155"/>
      <c r="C12" s="108" t="n">
        <v>10</v>
      </c>
      <c r="D12" s="155"/>
      <c r="E12" s="169" t="s">
        <v>750</v>
      </c>
      <c r="F12" s="68" t="s">
        <v>751</v>
      </c>
      <c r="G12" s="71"/>
      <c r="H12" s="71"/>
      <c r="I12" s="170"/>
      <c r="J12" s="68" t="s">
        <v>752</v>
      </c>
      <c r="N12" s="44" t="str">
        <f aca="false">IFERROR(INDEX($E$3:$E$100,SMALL(IF($D$3:$D$100=1,ROW($E$3:$E$100)-ROW(B$3)+1),ROWS($N$3:N12))),"")</f>
        <v/>
      </c>
      <c r="P12" s="49" t="s">
        <v>292</v>
      </c>
      <c r="Q12" s="49" t="s">
        <v>268</v>
      </c>
    </row>
    <row r="13" customFormat="false" ht="15.75" hidden="false" customHeight="false" outlineLevel="0" collapsed="false">
      <c r="A13" s="110" t="n">
        <v>11</v>
      </c>
      <c r="B13" s="141" t="s">
        <v>753</v>
      </c>
      <c r="C13" s="110" t="n">
        <v>1</v>
      </c>
      <c r="D13" s="141"/>
      <c r="E13" s="142" t="s">
        <v>754</v>
      </c>
      <c r="F13" s="1"/>
      <c r="I13" s="143"/>
      <c r="J13" s="1"/>
      <c r="N13" s="44" t="str">
        <f aca="false">IFERROR(INDEX($E$3:$E$100,SMALL(IF($D$3:$D$100=1,ROW($E$3:$E$100)-ROW(B$3)+1),ROWS($N$3:N13))),"")</f>
        <v/>
      </c>
      <c r="O13" s="1" t="s">
        <v>293</v>
      </c>
      <c r="P13" s="49" t="n">
        <f aca="false">P6+P7+P8</f>
        <v>8</v>
      </c>
      <c r="Q13" s="49" t="n">
        <f aca="false">Q6+Q7+Q8</f>
        <v>4</v>
      </c>
      <c r="R13" s="49"/>
    </row>
    <row r="14" customFormat="false" ht="15.75" hidden="false" customHeight="false" outlineLevel="0" collapsed="false">
      <c r="A14" s="110" t="n">
        <v>12</v>
      </c>
      <c r="B14" s="141"/>
      <c r="C14" s="110" t="n">
        <v>2</v>
      </c>
      <c r="D14" s="141" t="n">
        <v>1</v>
      </c>
      <c r="E14" s="99" t="s">
        <v>290</v>
      </c>
      <c r="F14" s="1" t="s">
        <v>755</v>
      </c>
      <c r="I14" s="143"/>
      <c r="J14" s="1"/>
      <c r="N14" s="44" t="str">
        <f aca="false">IFERROR(INDEX($E$3:$E$100,SMALL(IF($D$3:$D$100=1,ROW($E$3:$E$100)-ROW(B$3)+1),ROWS($N$3:N14))),"")</f>
        <v>https://arxiv.org/pdf/2106.06265.pdf</v>
      </c>
      <c r="O14" s="1" t="s">
        <v>294</v>
      </c>
      <c r="P14" s="49" t="n">
        <v>0</v>
      </c>
      <c r="Q14" s="49" t="n">
        <v>0</v>
      </c>
      <c r="R14" s="49"/>
    </row>
    <row r="15" customFormat="false" ht="15.75" hidden="false" customHeight="false" outlineLevel="0" collapsed="false">
      <c r="A15" s="110" t="n">
        <v>13</v>
      </c>
      <c r="B15" s="141"/>
      <c r="C15" s="110" t="n">
        <v>3</v>
      </c>
      <c r="D15" s="141"/>
      <c r="E15" s="142" t="s">
        <v>756</v>
      </c>
      <c r="F15" s="1"/>
      <c r="I15" s="143"/>
      <c r="J15" s="1"/>
      <c r="N15" s="44" t="str">
        <f aca="false">IFERROR(INDEX($E$3:$E$100,SMALL(IF($D$3:$D$100=1,ROW($E$3:$E$100)-ROW(B$3)+1),ROWS($N$3:N15))),"")</f>
        <v/>
      </c>
      <c r="O15" s="1" t="s">
        <v>295</v>
      </c>
      <c r="P15" s="49" t="n">
        <f aca="false">P3+P4+P5+P9+P10</f>
        <v>14</v>
      </c>
      <c r="Q15" s="49" t="n">
        <f aca="false">Q3+Q4+Q5+Q9+Q10</f>
        <v>0</v>
      </c>
      <c r="R15" s="49"/>
    </row>
    <row r="16" customFormat="false" ht="15.75" hidden="false" customHeight="false" outlineLevel="0" collapsed="false">
      <c r="A16" s="110" t="n">
        <v>14</v>
      </c>
      <c r="B16" s="141"/>
      <c r="C16" s="110" t="n">
        <v>4</v>
      </c>
      <c r="D16" s="141"/>
      <c r="E16" s="142" t="s">
        <v>757</v>
      </c>
      <c r="F16" s="1"/>
      <c r="I16" s="143"/>
      <c r="J16" s="1"/>
      <c r="N16" s="44" t="str">
        <f aca="false">IFERROR(INDEX($E$3:$E$100,SMALL(IF($D$3:$D$100=1,ROW($E$3:$E$100)-ROW(B$3)+1),ROWS($N$3:N16))),"")</f>
        <v/>
      </c>
      <c r="O16" s="48" t="str">
        <f aca="false">IF(N16&lt;&gt;"",HYPERLINK(concat("https://scholar.google.com/scholar?hl=en&amp;q=arXiv:",MID(N16,23,10))),"")</f>
        <v/>
      </c>
      <c r="P16" s="49"/>
      <c r="Q16" s="49"/>
      <c r="R16" s="49"/>
    </row>
    <row r="17" customFormat="false" ht="15.75" hidden="false" customHeight="false" outlineLevel="0" collapsed="false">
      <c r="A17" s="110" t="n">
        <v>15</v>
      </c>
      <c r="B17" s="141"/>
      <c r="C17" s="110" t="n">
        <v>5</v>
      </c>
      <c r="D17" s="141"/>
      <c r="E17" s="142" t="s">
        <v>758</v>
      </c>
      <c r="F17" s="1" t="s">
        <v>759</v>
      </c>
      <c r="I17" s="143"/>
      <c r="J17" s="1" t="s">
        <v>760</v>
      </c>
      <c r="N17" s="44" t="str">
        <f aca="false">IFERROR(INDEX($E$3:$E$100,SMALL(IF($D$3:$D$100=1,ROW($E$3:$E$100)-ROW(B$3)+1),ROWS($N$3:N17))),"")</f>
        <v/>
      </c>
      <c r="O17" s="48" t="str">
        <f aca="false">IF(N17&lt;&gt;"",HYPERLINK(concat("https://scholar.google.com/scholar?hl=en&amp;q=arXiv:",MID(N17,23,10))),"")</f>
        <v/>
      </c>
      <c r="P17" s="49"/>
      <c r="R17" s="49"/>
    </row>
    <row r="18" customFormat="false" ht="15.75" hidden="false" customHeight="false" outlineLevel="0" collapsed="false">
      <c r="A18" s="110" t="n">
        <v>16</v>
      </c>
      <c r="B18" s="141"/>
      <c r="C18" s="110" t="n">
        <v>6</v>
      </c>
      <c r="D18" s="141" t="n">
        <v>1</v>
      </c>
      <c r="E18" s="171" t="s">
        <v>761</v>
      </c>
      <c r="F18" s="1" t="s">
        <v>762</v>
      </c>
      <c r="I18" s="143"/>
      <c r="J18" s="1"/>
      <c r="N18" s="44" t="str">
        <f aca="false">IFERROR(INDEX($E$3:$E$100,SMALL(IF($D$3:$D$100=1,ROW($E$3:$E$100)-ROW(B$3)+1),ROWS($N$3:N18))),"")</f>
        <v>https://arxiv.org/pdf/2203.13842.pdf</v>
      </c>
      <c r="P18" s="49" t="n">
        <v>4</v>
      </c>
      <c r="Q18" s="49" t="n">
        <v>0</v>
      </c>
      <c r="R18" s="1" t="n">
        <v>0</v>
      </c>
    </row>
    <row r="19" customFormat="false" ht="15.75" hidden="false" customHeight="false" outlineLevel="0" collapsed="false">
      <c r="A19" s="110" t="n">
        <v>17</v>
      </c>
      <c r="B19" s="141"/>
      <c r="C19" s="110" t="n">
        <v>7</v>
      </c>
      <c r="D19" s="141"/>
      <c r="E19" s="142" t="s">
        <v>763</v>
      </c>
      <c r="F19" s="1"/>
      <c r="I19" s="143"/>
      <c r="J19" s="1"/>
      <c r="N19" s="44" t="str">
        <f aca="false">IFERROR(INDEX($E$3:$E$100,SMALL(IF($D$3:$D$100=1,ROW($E$3:$E$100)-ROW(B$3)+1),ROWS($N$3:N19))),"")</f>
        <v/>
      </c>
      <c r="P19" s="49" t="n">
        <v>1</v>
      </c>
      <c r="Q19" s="1" t="n">
        <v>0</v>
      </c>
      <c r="R19" s="1" t="n">
        <v>0</v>
      </c>
    </row>
    <row r="20" customFormat="false" ht="15.75" hidden="false" customHeight="false" outlineLevel="0" collapsed="false">
      <c r="A20" s="110" t="n">
        <v>18</v>
      </c>
      <c r="B20" s="141"/>
      <c r="C20" s="110" t="n">
        <v>8</v>
      </c>
      <c r="D20" s="141"/>
      <c r="E20" s="142" t="s">
        <v>764</v>
      </c>
      <c r="F20" s="1"/>
      <c r="I20" s="143"/>
      <c r="J20" s="1"/>
      <c r="N20" s="44" t="str">
        <f aca="false">IFERROR(INDEX($E$3:$E$100,SMALL(IF($D$3:$D$100=1,ROW($E$3:$E$100)-ROW(B$3)+1),ROWS($N$3:N20))),"")</f>
        <v/>
      </c>
      <c r="P20" s="49" t="n">
        <v>7</v>
      </c>
      <c r="Q20" s="49" t="n">
        <v>0</v>
      </c>
      <c r="R20" s="1" t="n">
        <v>0</v>
      </c>
    </row>
    <row r="21" customFormat="false" ht="15.75" hidden="false" customHeight="false" outlineLevel="0" collapsed="false">
      <c r="A21" s="110" t="n">
        <v>19</v>
      </c>
      <c r="B21" s="141"/>
      <c r="C21" s="110" t="n">
        <v>9</v>
      </c>
      <c r="D21" s="141"/>
      <c r="E21" s="142" t="s">
        <v>765</v>
      </c>
      <c r="F21" s="1"/>
      <c r="I21" s="143"/>
      <c r="J21" s="1"/>
      <c r="P21" s="49" t="n">
        <v>4</v>
      </c>
      <c r="Q21" s="49" t="n">
        <v>2</v>
      </c>
      <c r="R21" s="1" t="n">
        <v>1</v>
      </c>
    </row>
    <row r="22" customFormat="false" ht="15.75" hidden="false" customHeight="false" outlineLevel="0" collapsed="false">
      <c r="A22" s="110" t="n">
        <v>20</v>
      </c>
      <c r="B22" s="141"/>
      <c r="C22" s="110" t="n">
        <v>10</v>
      </c>
      <c r="D22" s="141"/>
      <c r="E22" s="142" t="s">
        <v>766</v>
      </c>
      <c r="F22" s="1"/>
      <c r="I22" s="143"/>
      <c r="J22" s="1"/>
      <c r="P22" s="49" t="n">
        <v>2</v>
      </c>
      <c r="Q22" s="49" t="n">
        <v>1</v>
      </c>
      <c r="R22" s="1" t="n">
        <v>1</v>
      </c>
    </row>
    <row r="23" customFormat="false" ht="15.75" hidden="false" customHeight="false" outlineLevel="0" collapsed="false">
      <c r="A23" s="110" t="n">
        <v>21</v>
      </c>
      <c r="B23" s="141"/>
      <c r="C23" s="110" t="n">
        <v>11</v>
      </c>
      <c r="D23" s="141" t="n">
        <v>1</v>
      </c>
      <c r="E23" s="99" t="s">
        <v>767</v>
      </c>
      <c r="F23" s="1" t="s">
        <v>768</v>
      </c>
      <c r="I23" s="143"/>
      <c r="J23" s="1"/>
      <c r="P23" s="49" t="n">
        <v>2</v>
      </c>
      <c r="Q23" s="49" t="n">
        <v>1</v>
      </c>
      <c r="R23" s="1" t="n">
        <v>1</v>
      </c>
    </row>
    <row r="24" customFormat="false" ht="15.75" hidden="false" customHeight="false" outlineLevel="0" collapsed="false">
      <c r="A24" s="108" t="n">
        <v>22</v>
      </c>
      <c r="B24" s="155"/>
      <c r="C24" s="108" t="n">
        <v>12</v>
      </c>
      <c r="D24" s="155"/>
      <c r="E24" s="172" t="s">
        <v>769</v>
      </c>
      <c r="F24" s="68"/>
      <c r="G24" s="71"/>
      <c r="H24" s="71"/>
      <c r="I24" s="170"/>
      <c r="J24" s="68"/>
      <c r="P24" s="49" t="n">
        <v>1</v>
      </c>
      <c r="Q24" s="1" t="n">
        <v>0</v>
      </c>
      <c r="R24" s="1" t="n">
        <v>0</v>
      </c>
    </row>
    <row r="25" customFormat="false" ht="15.75" hidden="false" customHeight="false" outlineLevel="0" collapsed="false">
      <c r="A25" s="110" t="n">
        <v>23</v>
      </c>
      <c r="B25" s="141" t="s">
        <v>770</v>
      </c>
      <c r="C25" s="110" t="n">
        <v>1</v>
      </c>
      <c r="D25" s="143"/>
      <c r="E25" s="142" t="s">
        <v>491</v>
      </c>
      <c r="I25" s="143"/>
      <c r="N25" s="71"/>
      <c r="O25" s="71"/>
      <c r="P25" s="49" t="n">
        <v>1</v>
      </c>
      <c r="Q25" s="49" t="n">
        <v>0</v>
      </c>
      <c r="R25" s="1" t="n">
        <v>0</v>
      </c>
    </row>
    <row r="26" customFormat="false" ht="15.75" hidden="false" customHeight="false" outlineLevel="0" collapsed="false">
      <c r="A26" s="110" t="n">
        <v>24</v>
      </c>
      <c r="B26" s="141"/>
      <c r="C26" s="110" t="n">
        <v>2</v>
      </c>
      <c r="D26" s="143"/>
      <c r="E26" s="142" t="s">
        <v>237</v>
      </c>
      <c r="I26" s="143"/>
    </row>
    <row r="27" customFormat="false" ht="15.75" hidden="false" customHeight="false" outlineLevel="0" collapsed="false">
      <c r="A27" s="110" t="n">
        <v>25</v>
      </c>
      <c r="B27" s="141"/>
      <c r="C27" s="110" t="n">
        <v>3</v>
      </c>
      <c r="D27" s="110" t="n">
        <v>1</v>
      </c>
      <c r="E27" s="99" t="s">
        <v>771</v>
      </c>
      <c r="F27" s="1" t="s">
        <v>772</v>
      </c>
      <c r="I27" s="143"/>
      <c r="J27" s="1" t="s">
        <v>773</v>
      </c>
    </row>
    <row r="28" customFormat="false" ht="15.75" hidden="false" customHeight="false" outlineLevel="0" collapsed="false">
      <c r="A28" s="110" t="n">
        <v>26</v>
      </c>
      <c r="B28" s="141"/>
      <c r="C28" s="110" t="n">
        <v>4</v>
      </c>
      <c r="D28" s="143"/>
      <c r="E28" s="142" t="s">
        <v>328</v>
      </c>
      <c r="I28" s="143"/>
    </row>
    <row r="29" customFormat="false" ht="15.75" hidden="false" customHeight="false" outlineLevel="0" collapsed="false">
      <c r="A29" s="110" t="n">
        <v>27</v>
      </c>
      <c r="B29" s="141"/>
      <c r="C29" s="110" t="n">
        <v>5</v>
      </c>
      <c r="D29" s="143"/>
      <c r="E29" s="142" t="s">
        <v>774</v>
      </c>
      <c r="I29" s="143"/>
    </row>
    <row r="30" customFormat="false" ht="15.75" hidden="false" customHeight="false" outlineLevel="0" collapsed="false">
      <c r="A30" s="110" t="n">
        <v>28</v>
      </c>
      <c r="B30" s="141"/>
      <c r="C30" s="110" t="n">
        <v>6</v>
      </c>
      <c r="D30" s="143"/>
      <c r="E30" s="142" t="s">
        <v>663</v>
      </c>
      <c r="I30" s="143"/>
    </row>
    <row r="31" customFormat="false" ht="15.75" hidden="false" customHeight="false" outlineLevel="0" collapsed="false">
      <c r="A31" s="108" t="n">
        <v>29</v>
      </c>
      <c r="B31" s="155"/>
      <c r="C31" s="108" t="n">
        <v>7</v>
      </c>
      <c r="D31" s="108" t="n">
        <v>1</v>
      </c>
      <c r="E31" s="173" t="s">
        <v>775</v>
      </c>
      <c r="F31" s="68" t="s">
        <v>776</v>
      </c>
      <c r="G31" s="71"/>
      <c r="H31" s="71"/>
      <c r="I31" s="170"/>
      <c r="J31" s="71"/>
    </row>
    <row r="32" customFormat="false" ht="15.75" hidden="false" customHeight="false" outlineLevel="0" collapsed="false">
      <c r="A32" s="110" t="n">
        <v>30</v>
      </c>
      <c r="B32" s="141" t="s">
        <v>777</v>
      </c>
      <c r="C32" s="110" t="n">
        <v>1</v>
      </c>
      <c r="D32" s="143"/>
      <c r="E32" s="142" t="s">
        <v>734</v>
      </c>
      <c r="I32" s="143"/>
    </row>
    <row r="33" customFormat="false" ht="15.75" hidden="false" customHeight="false" outlineLevel="0" collapsed="false">
      <c r="A33" s="110" t="n">
        <v>31</v>
      </c>
      <c r="B33" s="141"/>
      <c r="C33" s="110" t="n">
        <v>2</v>
      </c>
      <c r="D33" s="143"/>
      <c r="E33" s="142" t="s">
        <v>778</v>
      </c>
      <c r="I33" s="143"/>
      <c r="J33" s="1" t="s">
        <v>779</v>
      </c>
    </row>
    <row r="34" customFormat="false" ht="15.75" hidden="false" customHeight="false" outlineLevel="0" collapsed="false">
      <c r="A34" s="110" t="n">
        <v>32</v>
      </c>
      <c r="B34" s="141"/>
      <c r="C34" s="110" t="n">
        <v>3</v>
      </c>
      <c r="D34" s="143"/>
      <c r="E34" s="142" t="s">
        <v>780</v>
      </c>
      <c r="I34" s="143"/>
      <c r="J34" s="1" t="s">
        <v>781</v>
      </c>
    </row>
    <row r="35" customFormat="false" ht="15.75" hidden="false" customHeight="false" outlineLevel="0" collapsed="false">
      <c r="A35" s="110" t="n">
        <v>33</v>
      </c>
      <c r="B35" s="141"/>
      <c r="C35" s="110" t="n">
        <v>4</v>
      </c>
      <c r="D35" s="143"/>
      <c r="E35" s="142" t="s">
        <v>782</v>
      </c>
      <c r="I35" s="143"/>
    </row>
    <row r="36" customFormat="false" ht="15.75" hidden="false" customHeight="false" outlineLevel="0" collapsed="false">
      <c r="A36" s="110" t="n">
        <v>34</v>
      </c>
      <c r="B36" s="141"/>
      <c r="C36" s="110" t="n">
        <v>5</v>
      </c>
      <c r="D36" s="143"/>
      <c r="E36" s="142" t="s">
        <v>783</v>
      </c>
      <c r="I36" s="143"/>
      <c r="J36" s="1" t="s">
        <v>784</v>
      </c>
    </row>
    <row r="37" customFormat="false" ht="15.75" hidden="false" customHeight="false" outlineLevel="0" collapsed="false">
      <c r="A37" s="110" t="n">
        <v>35</v>
      </c>
      <c r="B37" s="141"/>
      <c r="C37" s="110" t="n">
        <v>6</v>
      </c>
      <c r="D37" s="143"/>
      <c r="E37" s="142" t="s">
        <v>785</v>
      </c>
      <c r="I37" s="143"/>
    </row>
    <row r="38" customFormat="false" ht="15.75" hidden="false" customHeight="false" outlineLevel="0" collapsed="false">
      <c r="A38" s="110" t="n">
        <v>36</v>
      </c>
      <c r="B38" s="141"/>
      <c r="C38" s="110" t="n">
        <v>7</v>
      </c>
      <c r="D38" s="110" t="n">
        <v>1</v>
      </c>
      <c r="E38" s="171" t="s">
        <v>786</v>
      </c>
      <c r="F38" s="1" t="s">
        <v>787</v>
      </c>
      <c r="I38" s="143"/>
    </row>
    <row r="39" customFormat="false" ht="15.75" hidden="false" customHeight="false" outlineLevel="0" collapsed="false">
      <c r="A39" s="110" t="n">
        <v>37</v>
      </c>
      <c r="B39" s="141"/>
      <c r="C39" s="110" t="n">
        <v>8</v>
      </c>
      <c r="D39" s="110"/>
      <c r="E39" s="92" t="s">
        <v>788</v>
      </c>
      <c r="F39" s="1" t="s">
        <v>789</v>
      </c>
      <c r="I39" s="143"/>
    </row>
    <row r="40" customFormat="false" ht="15.75" hidden="false" customHeight="false" outlineLevel="0" collapsed="false">
      <c r="A40" s="108" t="n">
        <v>38</v>
      </c>
      <c r="B40" s="155"/>
      <c r="C40" s="108" t="n">
        <v>9</v>
      </c>
      <c r="D40" s="170"/>
      <c r="E40" s="172" t="s">
        <v>790</v>
      </c>
      <c r="F40" s="71"/>
      <c r="G40" s="71"/>
      <c r="H40" s="71"/>
      <c r="I40" s="170"/>
      <c r="J40" s="71"/>
    </row>
    <row r="41" customFormat="false" ht="15.75" hidden="false" customHeight="false" outlineLevel="0" collapsed="false">
      <c r="A41" s="110" t="n">
        <v>39</v>
      </c>
      <c r="B41" s="153" t="n">
        <v>44565</v>
      </c>
      <c r="C41" s="110" t="n">
        <v>1</v>
      </c>
      <c r="D41" s="143"/>
      <c r="E41" s="142" t="s">
        <v>536</v>
      </c>
      <c r="I41" s="143"/>
    </row>
    <row r="42" customFormat="false" ht="15.75" hidden="false" customHeight="false" outlineLevel="0" collapsed="false">
      <c r="A42" s="110" t="n">
        <v>40</v>
      </c>
      <c r="B42" s="141"/>
      <c r="C42" s="110" t="n">
        <v>2</v>
      </c>
      <c r="D42" s="143"/>
      <c r="E42" s="142" t="s">
        <v>624</v>
      </c>
      <c r="I42" s="143"/>
    </row>
    <row r="43" customFormat="false" ht="15.75" hidden="false" customHeight="false" outlineLevel="0" collapsed="false">
      <c r="A43" s="110" t="n">
        <v>41</v>
      </c>
      <c r="B43" s="141"/>
      <c r="C43" s="110" t="n">
        <v>3</v>
      </c>
      <c r="D43" s="143"/>
      <c r="E43" s="142" t="s">
        <v>652</v>
      </c>
      <c r="I43" s="143"/>
    </row>
    <row r="44" customFormat="false" ht="15.75" hidden="false" customHeight="false" outlineLevel="0" collapsed="false">
      <c r="A44" s="110" t="n">
        <v>42</v>
      </c>
      <c r="B44" s="141"/>
      <c r="C44" s="110" t="n">
        <v>4</v>
      </c>
      <c r="D44" s="143"/>
      <c r="E44" s="142" t="s">
        <v>791</v>
      </c>
      <c r="I44" s="143"/>
    </row>
    <row r="45" customFormat="false" ht="15.75" hidden="false" customHeight="false" outlineLevel="0" collapsed="false">
      <c r="A45" s="108" t="n">
        <v>43</v>
      </c>
      <c r="B45" s="155"/>
      <c r="C45" s="108" t="n">
        <v>5</v>
      </c>
      <c r="D45" s="170"/>
      <c r="E45" s="172" t="s">
        <v>792</v>
      </c>
      <c r="F45" s="71"/>
      <c r="G45" s="71"/>
      <c r="H45" s="71"/>
      <c r="I45" s="170"/>
      <c r="J45" s="71"/>
    </row>
    <row r="46" customFormat="false" ht="15.75" hidden="false" customHeight="false" outlineLevel="0" collapsed="false">
      <c r="A46" s="1"/>
      <c r="B46" s="107"/>
      <c r="C46" s="1"/>
      <c r="E46" s="24"/>
    </row>
    <row r="47" customFormat="false" ht="15.75" hidden="false" customHeight="false" outlineLevel="0" collapsed="false">
      <c r="A47" s="1"/>
      <c r="B47" s="107"/>
      <c r="C47" s="1"/>
      <c r="E47" s="111" t="s">
        <v>522</v>
      </c>
    </row>
    <row r="48" customFormat="false" ht="15.75" hidden="false" customHeight="false" outlineLevel="0" collapsed="false">
      <c r="B48" s="107"/>
      <c r="E48" s="146" t="s">
        <v>523</v>
      </c>
    </row>
    <row r="49" customFormat="false" ht="15.75" hidden="false" customHeight="false" outlineLevel="0" collapsed="false">
      <c r="B49" s="107"/>
      <c r="E49" s="147" t="s">
        <v>524</v>
      </c>
    </row>
    <row r="50" customFormat="false" ht="15.75" hidden="false" customHeight="false" outlineLevel="0" collapsed="false">
      <c r="B50" s="107"/>
      <c r="E50" s="148" t="s">
        <v>525</v>
      </c>
    </row>
  </sheetData>
  <hyperlinks>
    <hyperlink ref="E3" r:id="rId1" display="https://arxiv.org/pdf/2105.06486.pdf"/>
    <hyperlink ref="R3" r:id="rId2" display="All 11 versions"/>
    <hyperlink ref="E4" r:id="rId3" display="https://arxiv.org/pdf/2106.02644.pdf"/>
    <hyperlink ref="R4" r:id="rId4" display="All 5 versions"/>
    <hyperlink ref="E5" r:id="rId5" display="https://arxiv.org/pdf/2106.09746.pdf"/>
    <hyperlink ref="R5" r:id="rId6" display="All 5 versions"/>
    <hyperlink ref="E6" r:id="rId7" display="https://arxiv.org/pdf/2107.04612.pdf"/>
    <hyperlink ref="R6" r:id="rId8" display="All 7 versions"/>
    <hyperlink ref="E7" r:id="rId9" display="https://arxiv.org/pdf/2109.01582.pdf"/>
    <hyperlink ref="R7" r:id="rId10" display="All 7 versions"/>
    <hyperlink ref="E8" r:id="rId11" display="https://arxiv.org/pdf/2111.04629.pdf"/>
    <hyperlink ref="R8" r:id="rId12" display="All 6 versions"/>
    <hyperlink ref="E9" r:id="rId13" display="https://arxiv.org/pdf/2203.13295.pdf"/>
    <hyperlink ref="R9" r:id="rId14" display="All 3 versions"/>
    <hyperlink ref="E10" r:id="rId15" display="https://arxiv.org/pdf/2203.13297.pdf"/>
    <hyperlink ref="R10" r:id="rId16" display="All 2 versions"/>
    <hyperlink ref="E11" r:id="rId17" display="https://arxiv.org/pdf/2203.13406.pdf"/>
    <hyperlink ref="E12" r:id="rId18" display="https://arxiv.org/pdf/2203.13788.pdf"/>
    <hyperlink ref="E13" r:id="rId19" display="https://arxiv.org/pdf/2105.13197.pdf"/>
    <hyperlink ref="E14" r:id="rId20" display="https://arxiv.org/pdf/2106.06265.pdf"/>
    <hyperlink ref="E15" r:id="rId21" display="https://arxiv.org/pdf/2111.01815.pdf"/>
    <hyperlink ref="E16" r:id="rId22" display="https://arxiv.org/pdf/2201.00369.pdf"/>
    <hyperlink ref="E17" r:id="rId23" display="https://arxiv.org/pdf/2201.08324.pdf"/>
    <hyperlink ref="E18" r:id="rId24" display="https://arxiv.org/pdf/2203.13842.pdf"/>
    <hyperlink ref="E19" r:id="rId25" display="https://arxiv.org/pdf/2203.13937.pdf"/>
    <hyperlink ref="E20" r:id="rId26" display="https://arxiv.org/pdf/2203.14026.pdf"/>
    <hyperlink ref="E21" r:id="rId27" display="https://arxiv.org/pdf/2203.14424.pdf"/>
    <hyperlink ref="E22" r:id="rId28" display="https://arxiv.org/pdf/2203.14468.pdf"/>
    <hyperlink ref="E23" r:id="rId29" display="https://arxiv.org/pdf/2203.14722.pdf"/>
    <hyperlink ref="E24" r:id="rId30" display="https://arxiv.org/pdf/2203.14923.pdf"/>
    <hyperlink ref="E25" r:id="rId31" display="https://arxiv.org/pdf/2111.13991.pdf"/>
    <hyperlink ref="E26" r:id="rId32" display="https://arxiv.org/pdf/2112.06947.pdf"/>
    <hyperlink ref="E27" r:id="rId33" display="https://arxiv.org/pdf/2201.02581.pdf"/>
    <hyperlink ref="E28" r:id="rId34" display="https://arxiv.org/pdf/2201.08491.pdf"/>
    <hyperlink ref="E29" r:id="rId35" display="https://arxiv.org/pdf/2202.10858.pdf"/>
    <hyperlink ref="E30" r:id="rId36" display="https://arxiv.org/pdf/2203.08228.pdf"/>
    <hyperlink ref="E31" r:id="rId37" display="https://arxiv.org/pdf/2203.15668.pdf"/>
    <hyperlink ref="E32" r:id="rId38" display="https://arxiv.org/pdf/2112.07012.pdf"/>
    <hyperlink ref="E33" r:id="rId39" display="https://arxiv.org/pdf/2112.10516.pdf"/>
    <hyperlink ref="E34" r:id="rId40" display="https://arxiv.org/pdf/2201.06791.pdf"/>
    <hyperlink ref="E35" r:id="rId41" display="https://arxiv.org/pdf/2203.15815.pdf"/>
    <hyperlink ref="E36" r:id="rId42" display="https://arxiv.org/pdf/2203.15934.pdf"/>
    <hyperlink ref="E37" r:id="rId43" display="https://arxiv.org/pdf/2203.15954.pdf"/>
    <hyperlink ref="E38" r:id="rId44" display="https://arxiv.org/pdf/2203.16133.pdf"/>
    <hyperlink ref="E39" r:id="rId45" display="https://arxiv.org/pdf/2203.16216.pdf"/>
    <hyperlink ref="E40" r:id="rId46" display="https://arxiv.org/pdf/2203.16255.pdf"/>
    <hyperlink ref="E41" r:id="rId47" display="https://arxiv.org/pdf/2203.01773.pdf"/>
    <hyperlink ref="E42" r:id="rId48" display="https://arxiv.org/pdf/2203.06240.pdf"/>
    <hyperlink ref="E43" r:id="rId49" display="https://arxiv.org/pdf/2203.08139.pdf"/>
    <hyperlink ref="E44" r:id="rId50" display="https://arxiv.org/pdf/2203.17141.pdf"/>
    <hyperlink ref="E45" r:id="rId51" display="https://arxiv.org/pdf/2203.17222.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T5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99"/>
    <col collapsed="false" customWidth="true" hidden="false" outlineLevel="0" max="6" min="6" style="0" width="19.5"/>
    <col collapsed="false" customWidth="true" hidden="false" outlineLevel="0" max="8" min="7" style="0" width="12.63"/>
    <col collapsed="false" customWidth="true" hidden="false" outlineLevel="0" max="9" min="9" style="0" width="46.5"/>
    <col collapsed="false" customWidth="true" hidden="false" outlineLevel="0" max="10" min="10" style="0" width="43.38"/>
    <col collapsed="false" customWidth="true" hidden="false" outlineLevel="0" max="13" min="11" style="0" width="12.63"/>
    <col collapsed="false" customWidth="true" hidden="false" outlineLevel="0" max="14" min="14" style="0" width="29.37"/>
    <col collapsed="false" customWidth="true" hidden="false" outlineLevel="0" max="15" min="15" style="0" width="49.75"/>
    <col collapsed="false" customWidth="true" hidden="false" outlineLevel="0" max="16" min="16" style="0" width="8.87"/>
    <col collapsed="false" customWidth="true" hidden="false" outlineLevel="0" max="17" min="17" style="0" width="7.63"/>
    <col collapsed="false" customWidth="true" hidden="false" outlineLevel="0" max="18" min="18" style="0" width="13.75"/>
    <col collapsed="false" customWidth="true" hidden="false" outlineLevel="0" max="1025" min="19" style="0" width="12.63"/>
  </cols>
  <sheetData>
    <row r="1" customFormat="false" ht="15.75" hidden="false" customHeight="false" outlineLevel="0" collapsed="false">
      <c r="A1" s="168" t="n">
        <f aca="false">MAX(A3:A94)</f>
        <v>45</v>
      </c>
      <c r="B1" s="66" t="s">
        <v>105</v>
      </c>
      <c r="C1" s="66"/>
      <c r="D1" s="66" t="n">
        <f aca="false">SUM(D3:D97)</f>
        <v>12</v>
      </c>
      <c r="E1" s="23" t="s">
        <v>793</v>
      </c>
      <c r="F1" s="1"/>
      <c r="G1" s="69" t="s">
        <v>474</v>
      </c>
      <c r="H1" s="70"/>
      <c r="I1" s="131"/>
      <c r="N1" s="44"/>
      <c r="O1" s="45" t="s">
        <v>794</v>
      </c>
      <c r="P1" s="46" t="n">
        <f aca="false">SUM(P3:P96)</f>
        <v>192</v>
      </c>
      <c r="Q1" s="46" t="n">
        <f aca="false">SUM(Q3:Q96)</f>
        <v>21</v>
      </c>
    </row>
    <row r="2" customFormat="false" ht="15.75" hidden="false" customHeight="false" outlineLevel="0" collapsed="false">
      <c r="A2" s="73" t="s">
        <v>0</v>
      </c>
      <c r="B2" s="108" t="s">
        <v>1</v>
      </c>
      <c r="C2" s="109"/>
      <c r="D2" s="109" t="s">
        <v>108</v>
      </c>
      <c r="E2" s="103" t="s">
        <v>3</v>
      </c>
      <c r="F2" s="68" t="s">
        <v>109</v>
      </c>
      <c r="G2" s="71"/>
      <c r="H2" s="71"/>
      <c r="I2" s="71"/>
      <c r="J2" s="101" t="s">
        <v>271</v>
      </c>
      <c r="K2" s="71"/>
      <c r="L2" s="71"/>
      <c r="M2" s="71"/>
      <c r="N2" s="47" t="s">
        <v>265</v>
      </c>
      <c r="O2" s="46" t="s">
        <v>266</v>
      </c>
      <c r="P2" s="46" t="s">
        <v>267</v>
      </c>
      <c r="Q2" s="46" t="s">
        <v>268</v>
      </c>
      <c r="R2" s="46" t="s">
        <v>269</v>
      </c>
      <c r="S2" s="1" t="s">
        <v>315</v>
      </c>
      <c r="T2" s="1" t="s">
        <v>271</v>
      </c>
    </row>
    <row r="3" customFormat="false" ht="15.75" hidden="false" customHeight="true" outlineLevel="0" collapsed="false">
      <c r="A3" s="110" t="n">
        <v>1</v>
      </c>
      <c r="B3" s="153" t="n">
        <v>44655</v>
      </c>
      <c r="C3" s="110" t="n">
        <v>1</v>
      </c>
      <c r="D3" s="141" t="n">
        <v>1</v>
      </c>
      <c r="E3" s="135" t="s">
        <v>795</v>
      </c>
      <c r="F3" s="110" t="s">
        <v>796</v>
      </c>
      <c r="G3" s="110"/>
      <c r="H3" s="110"/>
      <c r="I3" s="110"/>
      <c r="J3" s="78"/>
      <c r="N3" s="44" t="str">
        <f aca="false">IFERROR(INDEX($E$3:$E$100,SMALL(IF($D$3:$D$100=1,ROW($E$3:$E$100)-ROW(B$3)+1),ROWS($N$3:N3))),"")</f>
        <v>https://arxiv.org/pdf/2112.10237.pdf</v>
      </c>
      <c r="O3" s="48" t="e">
        <f aca="false">IF(N3&lt;&gt;"",HYPERLINK(concat("https://scholar.google.com/scholar?hl=en&amp;q=arXiv:",MID(N3,23,10))),"")</f>
        <v>#NAME?</v>
      </c>
      <c r="P3" s="49" t="n">
        <v>2</v>
      </c>
      <c r="Q3" s="49" t="n">
        <v>1</v>
      </c>
      <c r="R3" s="49" t="s">
        <v>319</v>
      </c>
      <c r="S3" s="1" t="n">
        <v>0</v>
      </c>
    </row>
    <row r="4" customFormat="false" ht="15.75" hidden="false" customHeight="false" outlineLevel="0" collapsed="false">
      <c r="A4" s="110" t="n">
        <v>2</v>
      </c>
      <c r="B4" s="141"/>
      <c r="C4" s="110" t="n">
        <v>2</v>
      </c>
      <c r="D4" s="141"/>
      <c r="E4" s="142" t="s">
        <v>797</v>
      </c>
      <c r="F4" s="1"/>
      <c r="I4" s="143"/>
      <c r="J4" s="1"/>
      <c r="N4" s="44" t="str">
        <f aca="false">IFERROR(INDEX($E$3:$E$100,SMALL(IF($D$3:$D$100=1,ROW($E$3:$E$100)-ROW(B$3)+1),ROWS($N$3:N4))),"")</f>
        <v/>
      </c>
      <c r="O4" s="48" t="str">
        <f aca="false">IF(N4&lt;&gt;"",HYPERLINK(concat("https://scholar.google.com/scholar?hl=en&amp;q=arXiv:",MID(N4,23,10))),"")</f>
        <v/>
      </c>
      <c r="P4" s="49" t="n">
        <v>25</v>
      </c>
      <c r="Q4" s="1" t="n">
        <v>0</v>
      </c>
      <c r="R4" s="49" t="s">
        <v>331</v>
      </c>
      <c r="S4" s="1" t="n">
        <v>0</v>
      </c>
    </row>
    <row r="5" customFormat="false" ht="15.75" hidden="false" customHeight="false" outlineLevel="0" collapsed="false">
      <c r="A5" s="110" t="n">
        <v>3</v>
      </c>
      <c r="B5" s="141"/>
      <c r="C5" s="110" t="n">
        <v>3</v>
      </c>
      <c r="D5" s="141" t="n">
        <v>1</v>
      </c>
      <c r="E5" s="99" t="s">
        <v>769</v>
      </c>
      <c r="F5" s="110" t="s">
        <v>798</v>
      </c>
      <c r="G5" s="110"/>
      <c r="H5" s="110"/>
      <c r="I5" s="110"/>
      <c r="J5" s="1" t="s">
        <v>799</v>
      </c>
      <c r="N5" s="44" t="str">
        <f aca="false">IFERROR(INDEX($E$3:$E$100,SMALL(IF($D$3:$D$100=1,ROW($E$3:$E$100)-ROW(B$3)+1),ROWS($N$3:N5))),"")</f>
        <v>https://arxiv.org/pdf/2203.14923.pdf</v>
      </c>
      <c r="O5" s="48" t="e">
        <f aca="false">IF(N5&lt;&gt;"",HYPERLINK(concat("https://scholar.google.com/scholar?hl=en&amp;q=arXiv:",MID(N5,23,10))),"")</f>
        <v>#NAME?</v>
      </c>
      <c r="P5" s="49" t="n">
        <v>0</v>
      </c>
      <c r="Q5" s="49" t="n">
        <v>0</v>
      </c>
      <c r="R5" s="49" t="s">
        <v>284</v>
      </c>
      <c r="S5" s="1" t="n">
        <v>1</v>
      </c>
    </row>
    <row r="6" customFormat="false" ht="15.75" hidden="false" customHeight="false" outlineLevel="0" collapsed="false">
      <c r="A6" s="110" t="n">
        <v>4</v>
      </c>
      <c r="B6" s="141"/>
      <c r="C6" s="110" t="n">
        <v>4</v>
      </c>
      <c r="D6" s="141"/>
      <c r="E6" s="142" t="s">
        <v>800</v>
      </c>
      <c r="F6" s="1"/>
      <c r="I6" s="143"/>
      <c r="J6" s="1"/>
      <c r="N6" s="44" t="str">
        <f aca="false">IFERROR(INDEX($E$3:$E$100,SMALL(IF($D$3:$D$100=1,ROW($E$3:$E$100)-ROW(B$3)+1),ROWS($N$3:N6))),"")</f>
        <v/>
      </c>
      <c r="O6" s="48" t="str">
        <f aca="false">IF(N6&lt;&gt;"",HYPERLINK(concat("https://scholar.google.com/scholar?hl=en&amp;q=arXiv:",MID(N6,23,10))),"")</f>
        <v/>
      </c>
      <c r="P6" s="49" t="n">
        <v>13</v>
      </c>
      <c r="Q6" s="49" t="n">
        <v>4</v>
      </c>
      <c r="R6" s="49" t="s">
        <v>276</v>
      </c>
      <c r="S6" s="1" t="n">
        <v>1</v>
      </c>
    </row>
    <row r="7" customFormat="false" ht="15.75" hidden="false" customHeight="false" outlineLevel="0" collapsed="false">
      <c r="A7" s="110" t="n">
        <v>5</v>
      </c>
      <c r="B7" s="141"/>
      <c r="C7" s="110" t="n">
        <v>5</v>
      </c>
      <c r="D7" s="141" t="n">
        <v>1</v>
      </c>
      <c r="E7" s="99" t="s">
        <v>801</v>
      </c>
      <c r="F7" s="110" t="s">
        <v>802</v>
      </c>
      <c r="G7" s="110"/>
      <c r="H7" s="110"/>
      <c r="I7" s="110"/>
      <c r="J7" s="1"/>
      <c r="N7" s="44" t="str">
        <f aca="false">IFERROR(INDEX($E$3:$E$100,SMALL(IF($D$3:$D$100=1,ROW($E$3:$E$100)-ROW(B$3)+1),ROWS($N$3:N7))),"")</f>
        <v>https://arxiv.org/pdf/2204.00025.pdf</v>
      </c>
      <c r="O7" s="48" t="e">
        <f aca="false">IF(N7&lt;&gt;"",HYPERLINK(concat("https://scholar.google.com/scholar?hl=en&amp;q=arXiv:",MID(N7,23,10))),"")</f>
        <v>#NAME?</v>
      </c>
      <c r="P7" s="49" t="n">
        <v>2</v>
      </c>
      <c r="Q7" s="49" t="n">
        <v>1</v>
      </c>
      <c r="R7" s="49" t="s">
        <v>284</v>
      </c>
      <c r="S7" s="1" t="n">
        <v>1</v>
      </c>
    </row>
    <row r="8" customFormat="false" ht="15.75" hidden="false" customHeight="false" outlineLevel="0" collapsed="false">
      <c r="A8" s="110" t="n">
        <v>6</v>
      </c>
      <c r="B8" s="141"/>
      <c r="C8" s="110" t="n">
        <v>6</v>
      </c>
      <c r="D8" s="141"/>
      <c r="E8" s="142" t="s">
        <v>803</v>
      </c>
      <c r="F8" s="1"/>
      <c r="I8" s="143"/>
      <c r="J8" s="1"/>
      <c r="N8" s="44" t="str">
        <f aca="false">IFERROR(INDEX($E$3:$E$100,SMALL(IF($D$3:$D$100=1,ROW($E$3:$E$100)-ROW(B$3)+1),ROWS($N$3:N8))),"")</f>
        <v/>
      </c>
      <c r="O8" s="48" t="str">
        <f aca="false">IF(N8&lt;&gt;"",HYPERLINK(concat("https://scholar.google.com/scholar?hl=en&amp;q=arXiv:",MID(N8,23,10))),"")</f>
        <v/>
      </c>
      <c r="P8" s="49" t="n">
        <v>3</v>
      </c>
      <c r="Q8" s="50" t="n">
        <v>0</v>
      </c>
      <c r="R8" s="49" t="s">
        <v>276</v>
      </c>
      <c r="S8" s="1" t="n">
        <v>1</v>
      </c>
    </row>
    <row r="9" customFormat="false" ht="15.75" hidden="false" customHeight="false" outlineLevel="0" collapsed="false">
      <c r="A9" s="110" t="n">
        <v>7</v>
      </c>
      <c r="B9" s="141"/>
      <c r="C9" s="110" t="n">
        <v>7</v>
      </c>
      <c r="D9" s="141"/>
      <c r="E9" s="142" t="s">
        <v>804</v>
      </c>
      <c r="I9" s="143"/>
      <c r="J9" s="1"/>
      <c r="N9" s="44" t="str">
        <f aca="false">IFERROR(INDEX($E$3:$E$100,SMALL(IF($D$3:$D$100=1,ROW($E$3:$E$100)-ROW(B$3)+1),ROWS($N$3:N9))),"")</f>
        <v/>
      </c>
      <c r="O9" s="48" t="str">
        <f aca="false">IF(N9&lt;&gt;"",HYPERLINK(concat("https://scholar.google.com/scholar?hl=en&amp;q=arXiv:",MID(N9,23,10))),"")</f>
        <v/>
      </c>
      <c r="P9" s="49" t="n">
        <v>3</v>
      </c>
      <c r="Q9" s="1" t="n">
        <v>0</v>
      </c>
      <c r="R9" s="49" t="s">
        <v>283</v>
      </c>
      <c r="S9" s="1" t="n">
        <v>0</v>
      </c>
    </row>
    <row r="10" customFormat="false" ht="15.75" hidden="false" customHeight="false" outlineLevel="0" collapsed="false">
      <c r="A10" s="110" t="n">
        <v>8</v>
      </c>
      <c r="B10" s="141"/>
      <c r="C10" s="110" t="n">
        <v>8</v>
      </c>
      <c r="D10" s="141"/>
      <c r="E10" s="142" t="s">
        <v>805</v>
      </c>
      <c r="I10" s="143"/>
      <c r="J10" s="1"/>
      <c r="N10" s="44" t="str">
        <f aca="false">IFERROR(INDEX($E$3:$E$100,SMALL(IF($D$3:$D$100=1,ROW($E$3:$E$100)-ROW(B$3)+1),ROWS($N$3:N10))),"")</f>
        <v/>
      </c>
      <c r="O10" s="48" t="str">
        <f aca="false">IF(N10&lt;&gt;"",HYPERLINK(concat("https://scholar.google.com/scholar?hl=en&amp;q=arXiv:",MID(N10,23,10))),"")</f>
        <v/>
      </c>
      <c r="P10" s="50" t="n">
        <v>0</v>
      </c>
      <c r="Q10" s="49" t="n">
        <v>0</v>
      </c>
      <c r="R10" s="49" t="s">
        <v>331</v>
      </c>
      <c r="S10" s="1" t="n">
        <v>1</v>
      </c>
    </row>
    <row r="11" customFormat="false" ht="15.75" hidden="false" customHeight="false" outlineLevel="0" collapsed="false">
      <c r="A11" s="108" t="n">
        <v>9</v>
      </c>
      <c r="B11" s="155"/>
      <c r="C11" s="108" t="n">
        <v>9</v>
      </c>
      <c r="D11" s="155"/>
      <c r="E11" s="172" t="s">
        <v>806</v>
      </c>
      <c r="F11" s="68"/>
      <c r="G11" s="71"/>
      <c r="H11" s="71"/>
      <c r="I11" s="170"/>
      <c r="J11" s="68" t="s">
        <v>807</v>
      </c>
      <c r="N11" s="44" t="str">
        <f aca="false">IFERROR(INDEX($E$3:$E$100,SMALL(IF($D$3:$D$100=1,ROW($E$3:$E$100)-ROW(B$3)+1),ROWS($N$3:N11))),"")</f>
        <v/>
      </c>
      <c r="O11" s="48" t="str">
        <f aca="false">IF(N11&lt;&gt;"",HYPERLINK(concat("https://scholar.google.com/scholar?hl=en&amp;q=arXiv:",MID(N11,23,10))),"")</f>
        <v/>
      </c>
      <c r="P11" s="49" t="n">
        <v>2</v>
      </c>
      <c r="Q11" s="49" t="n">
        <v>0</v>
      </c>
      <c r="R11" s="49" t="s">
        <v>319</v>
      </c>
      <c r="S11" s="1" t="n">
        <v>1</v>
      </c>
    </row>
    <row r="12" customFormat="false" ht="15.75" hidden="false" customHeight="false" outlineLevel="0" collapsed="false">
      <c r="A12" s="110" t="n">
        <v>10</v>
      </c>
      <c r="B12" s="153" t="n">
        <v>44685</v>
      </c>
      <c r="C12" s="110" t="n">
        <v>1</v>
      </c>
      <c r="D12" s="141"/>
      <c r="E12" s="142" t="s">
        <v>808</v>
      </c>
      <c r="F12" s="1"/>
      <c r="I12" s="143"/>
      <c r="J12" s="1"/>
      <c r="N12" s="44" t="str">
        <f aca="false">IFERROR(INDEX($E$3:$E$100,SMALL(IF($D$3:$D$100=1,ROW($E$3:$E$100)-ROW(B$3)+1),ROWS($N$3:N12))),"")</f>
        <v/>
      </c>
      <c r="O12" s="48" t="str">
        <f aca="false">IF(N12&lt;&gt;"",HYPERLINK(concat("https://scholar.google.com/scholar?hl=en&amp;q=arXiv:",MID(N12,23,10))),"")</f>
        <v/>
      </c>
      <c r="P12" s="49" t="n">
        <v>6</v>
      </c>
      <c r="Q12" s="1" t="n">
        <v>0</v>
      </c>
      <c r="R12" s="49" t="s">
        <v>319</v>
      </c>
      <c r="S12" s="1" t="n">
        <v>1</v>
      </c>
    </row>
    <row r="13" customFormat="false" ht="15.75" hidden="false" customHeight="false" outlineLevel="0" collapsed="false">
      <c r="A13" s="110" t="n">
        <v>11</v>
      </c>
      <c r="B13" s="141"/>
      <c r="C13" s="110" t="n">
        <v>2</v>
      </c>
      <c r="D13" s="141"/>
      <c r="E13" s="142" t="s">
        <v>809</v>
      </c>
      <c r="I13" s="143"/>
      <c r="J13" s="1"/>
      <c r="N13" s="44" t="str">
        <f aca="false">IFERROR(INDEX($E$3:$E$100,SMALL(IF($D$3:$D$100=1,ROW($E$3:$E$100)-ROW(B$3)+1),ROWS($N$3:N13))),"")</f>
        <v/>
      </c>
      <c r="O13" s="48" t="str">
        <f aca="false">IF(N13&lt;&gt;"",HYPERLINK(concat("https://scholar.google.com/scholar?hl=en&amp;q=arXiv:",MID(N13,23,10))),"")</f>
        <v/>
      </c>
      <c r="P13" s="49" t="n">
        <v>4</v>
      </c>
      <c r="Q13" s="49" t="n">
        <v>1</v>
      </c>
      <c r="R13" s="49" t="s">
        <v>280</v>
      </c>
      <c r="S13" s="1" t="n">
        <v>0</v>
      </c>
    </row>
    <row r="14" customFormat="false" ht="15.75" hidden="false" customHeight="false" outlineLevel="0" collapsed="false">
      <c r="A14" s="110" t="n">
        <v>12</v>
      </c>
      <c r="B14" s="141"/>
      <c r="C14" s="110" t="n">
        <v>3</v>
      </c>
      <c r="D14" s="141"/>
      <c r="E14" s="142" t="s">
        <v>810</v>
      </c>
      <c r="I14" s="143"/>
      <c r="J14" s="1"/>
      <c r="N14" s="44" t="str">
        <f aca="false">IFERROR(INDEX($E$3:$E$100,SMALL(IF($D$3:$D$100=1,ROW($E$3:$E$100)-ROW(B$3)+1),ROWS($N$3:N14))),"")</f>
        <v/>
      </c>
      <c r="O14" s="48" t="str">
        <f aca="false">IF(N14&lt;&gt;"",HYPERLINK(concat("https://scholar.google.com/scholar?hl=en&amp;q=arXiv:",MID(N14,23,10))),"")</f>
        <v/>
      </c>
      <c r="P14" s="49" t="n">
        <v>4</v>
      </c>
      <c r="Q14" s="49" t="n">
        <v>0</v>
      </c>
      <c r="R14" s="49" t="s">
        <v>482</v>
      </c>
      <c r="S14" s="1" t="n">
        <v>0</v>
      </c>
    </row>
    <row r="15" customFormat="false" ht="15.75" hidden="false" customHeight="false" outlineLevel="0" collapsed="false">
      <c r="A15" s="110" t="n">
        <v>13</v>
      </c>
      <c r="B15" s="141"/>
      <c r="C15" s="110" t="n">
        <v>4</v>
      </c>
      <c r="D15" s="141"/>
      <c r="E15" s="142" t="s">
        <v>811</v>
      </c>
      <c r="I15" s="143"/>
      <c r="J15" s="1" t="s">
        <v>812</v>
      </c>
      <c r="N15" s="44" t="str">
        <f aca="false">IFERROR(INDEX($E$3:$E$100,SMALL(IF($D$3:$D$100=1,ROW($E$3:$E$100)-ROW(B$3)+1),ROWS($N$3:N15))),"")</f>
        <v/>
      </c>
      <c r="O15" s="48" t="str">
        <f aca="false">IF(N15&lt;&gt;"",HYPERLINK(concat("https://scholar.google.com/scholar?hl=en&amp;q=arXiv:",MID(N15,23,10))),"")</f>
        <v/>
      </c>
      <c r="P15" s="49"/>
      <c r="R15" s="49"/>
    </row>
    <row r="16" customFormat="false" ht="15.75" hidden="false" customHeight="false" outlineLevel="0" collapsed="false">
      <c r="A16" s="110" t="n">
        <v>14</v>
      </c>
      <c r="B16" s="141"/>
      <c r="C16" s="110" t="n">
        <v>5</v>
      </c>
      <c r="D16" s="141" t="n">
        <v>1</v>
      </c>
      <c r="E16" s="99" t="s">
        <v>750</v>
      </c>
      <c r="F16" s="110" t="s">
        <v>813</v>
      </c>
      <c r="G16" s="110"/>
      <c r="H16" s="110"/>
      <c r="I16" s="110"/>
      <c r="N16" s="44" t="str">
        <f aca="false">IFERROR(INDEX($E$3:$E$100,SMALL(IF($D$3:$D$100=1,ROW($E$3:$E$100)-ROW(B$3)+1),ROWS($N$3:N16))),"")</f>
        <v>https://arxiv.org/pdf/2203.13788.pdf</v>
      </c>
      <c r="P16" s="49" t="s">
        <v>292</v>
      </c>
      <c r="Q16" s="49" t="s">
        <v>268</v>
      </c>
      <c r="R16" s="49"/>
    </row>
    <row r="17" customFormat="false" ht="15.75" hidden="false" customHeight="false" outlineLevel="0" collapsed="false">
      <c r="A17" s="110" t="n">
        <v>15</v>
      </c>
      <c r="B17" s="141"/>
      <c r="C17" s="110" t="n">
        <v>6</v>
      </c>
      <c r="D17" s="141"/>
      <c r="E17" s="142" t="s">
        <v>814</v>
      </c>
      <c r="I17" s="143"/>
      <c r="J17" s="1"/>
      <c r="N17" s="44" t="str">
        <f aca="false">IFERROR(INDEX($E$3:$E$100,SMALL(IF($D$3:$D$100=1,ROW($E$3:$E$100)-ROW(B$3)+1),ROWS($N$3:N17))),"")</f>
        <v/>
      </c>
      <c r="O17" s="1" t="s">
        <v>293</v>
      </c>
      <c r="P17" s="49" t="n">
        <f aca="false">P5+P6+P7+P8+P10+P11+P12</f>
        <v>26</v>
      </c>
      <c r="Q17" s="49" t="n">
        <f aca="false">Q5+Q6+Q7+Q8+Q10+Q11+Q12</f>
        <v>5</v>
      </c>
      <c r="R17" s="49"/>
    </row>
    <row r="18" customFormat="false" ht="15.75" hidden="false" customHeight="false" outlineLevel="0" collapsed="false">
      <c r="A18" s="110" t="n">
        <v>16</v>
      </c>
      <c r="B18" s="141"/>
      <c r="C18" s="110" t="n">
        <v>7</v>
      </c>
      <c r="D18" s="141" t="n">
        <v>1</v>
      </c>
      <c r="E18" s="99" t="s">
        <v>815</v>
      </c>
      <c r="F18" s="1" t="s">
        <v>816</v>
      </c>
      <c r="I18" s="143"/>
      <c r="J18" s="1" t="s">
        <v>817</v>
      </c>
      <c r="N18" s="44" t="str">
        <f aca="false">IFERROR(INDEX($E$3:$E$100,SMALL(IF($D$3:$D$100=1,ROW($E$3:$E$100)-ROW(B$3)+1),ROWS($N$3:N18))),"")</f>
        <v>https://arxiv.org/pdf/2204.00799.pdf</v>
      </c>
      <c r="O18" s="1" t="s">
        <v>294</v>
      </c>
      <c r="P18" s="28" t="n">
        <f aca="false">0</f>
        <v>0</v>
      </c>
      <c r="Q18" s="28" t="n">
        <f aca="false">0</f>
        <v>0</v>
      </c>
    </row>
    <row r="19" customFormat="false" ht="15.75" hidden="false" customHeight="false" outlineLevel="0" collapsed="false">
      <c r="A19" s="110" t="n">
        <v>17</v>
      </c>
      <c r="B19" s="141"/>
      <c r="C19" s="110" t="n">
        <v>8</v>
      </c>
      <c r="D19" s="141" t="n">
        <v>1</v>
      </c>
      <c r="E19" s="99" t="s">
        <v>818</v>
      </c>
      <c r="F19" s="110" t="s">
        <v>819</v>
      </c>
      <c r="G19" s="110"/>
      <c r="H19" s="110"/>
      <c r="I19" s="110"/>
      <c r="J19" s="1"/>
      <c r="N19" s="44" t="str">
        <f aca="false">IFERROR(INDEX($E$3:$E$100,SMALL(IF($D$3:$D$100=1,ROW($E$3:$E$100)-ROW(B$3)+1),ROWS($N$3:N19))),"")</f>
        <v>https://arxiv.org/pdf/2204.00814.pdf</v>
      </c>
      <c r="O19" s="1" t="s">
        <v>295</v>
      </c>
      <c r="P19" s="28" t="n">
        <f aca="false">P3+P4+P9+P14+P13</f>
        <v>38</v>
      </c>
      <c r="Q19" s="28" t="n">
        <f aca="false">Q3+Q4+Q9+Q14+Q13</f>
        <v>2</v>
      </c>
    </row>
    <row r="20" customFormat="false" ht="15.75" hidden="false" customHeight="false" outlineLevel="0" collapsed="false">
      <c r="A20" s="110" t="n">
        <v>18</v>
      </c>
      <c r="B20" s="141"/>
      <c r="C20" s="110" t="n">
        <v>9</v>
      </c>
      <c r="D20" s="141"/>
      <c r="E20" s="142" t="s">
        <v>820</v>
      </c>
      <c r="F20" s="1"/>
      <c r="I20" s="143"/>
      <c r="J20" s="1"/>
      <c r="N20" s="44" t="str">
        <f aca="false">IFERROR(INDEX($E$3:$E$100,SMALL(IF($D$3:$D$100=1,ROW($E$3:$E$100)-ROW(B$3)+1),ROWS($N$3:N20))),"")</f>
        <v/>
      </c>
    </row>
    <row r="21" customFormat="false" ht="15.75" hidden="false" customHeight="false" outlineLevel="0" collapsed="false">
      <c r="A21" s="110" t="n">
        <v>19</v>
      </c>
      <c r="B21" s="141"/>
      <c r="C21" s="110" t="n">
        <v>10</v>
      </c>
      <c r="D21" s="141"/>
      <c r="E21" s="142" t="s">
        <v>821</v>
      </c>
      <c r="F21" s="1"/>
      <c r="I21" s="143"/>
      <c r="J21" s="1" t="s">
        <v>822</v>
      </c>
      <c r="P21" s="71"/>
      <c r="Q21" s="71"/>
      <c r="R21" s="71"/>
    </row>
    <row r="22" customFormat="false" ht="15.75" hidden="false" customHeight="false" outlineLevel="0" collapsed="false">
      <c r="A22" s="110" t="n">
        <v>20</v>
      </c>
      <c r="B22" s="141"/>
      <c r="C22" s="110" t="n">
        <v>11</v>
      </c>
      <c r="D22" s="141"/>
      <c r="E22" s="142" t="s">
        <v>823</v>
      </c>
      <c r="I22" s="143"/>
      <c r="J22" s="1" t="s">
        <v>824</v>
      </c>
    </row>
    <row r="23" customFormat="false" ht="15.75" hidden="false" customHeight="false" outlineLevel="0" collapsed="false">
      <c r="A23" s="108" t="n">
        <v>21</v>
      </c>
      <c r="B23" s="155"/>
      <c r="C23" s="108" t="n">
        <v>12</v>
      </c>
      <c r="D23" s="155"/>
      <c r="E23" s="172" t="s">
        <v>825</v>
      </c>
      <c r="F23" s="68"/>
      <c r="G23" s="71"/>
      <c r="H23" s="71"/>
      <c r="I23" s="170"/>
      <c r="J23" s="68"/>
      <c r="P23" s="49" t="n">
        <v>2</v>
      </c>
      <c r="Q23" s="49" t="n">
        <v>1</v>
      </c>
      <c r="R23" s="1" t="n">
        <v>0</v>
      </c>
    </row>
    <row r="24" customFormat="false" ht="15.75" hidden="false" customHeight="false" outlineLevel="0" collapsed="false">
      <c r="A24" s="110" t="n">
        <v>22</v>
      </c>
      <c r="B24" s="153" t="n">
        <v>44716</v>
      </c>
      <c r="C24" s="110" t="n">
        <v>1</v>
      </c>
      <c r="D24" s="110" t="n">
        <v>1</v>
      </c>
      <c r="E24" s="99" t="s">
        <v>826</v>
      </c>
      <c r="F24" s="110" t="s">
        <v>827</v>
      </c>
      <c r="G24" s="110"/>
      <c r="H24" s="110"/>
      <c r="I24" s="110"/>
      <c r="J24" s="1" t="s">
        <v>828</v>
      </c>
      <c r="P24" s="49" t="n">
        <v>25</v>
      </c>
      <c r="Q24" s="1" t="n">
        <v>0</v>
      </c>
      <c r="R24" s="1" t="n">
        <v>0</v>
      </c>
    </row>
    <row r="25" customFormat="false" ht="15.75" hidden="false" customHeight="false" outlineLevel="0" collapsed="false">
      <c r="A25" s="110" t="n">
        <v>23</v>
      </c>
      <c r="B25" s="141"/>
      <c r="C25" s="110" t="n">
        <v>2</v>
      </c>
      <c r="D25" s="110" t="n">
        <v>1</v>
      </c>
      <c r="E25" s="99" t="s">
        <v>829</v>
      </c>
      <c r="F25" s="1" t="s">
        <v>830</v>
      </c>
      <c r="I25" s="143"/>
      <c r="J25" s="1" t="s">
        <v>831</v>
      </c>
      <c r="N25" s="71"/>
      <c r="O25" s="71"/>
      <c r="P25" s="49" t="n">
        <v>0</v>
      </c>
      <c r="Q25" s="49" t="n">
        <v>0</v>
      </c>
      <c r="R25" s="1" t="n">
        <v>1</v>
      </c>
    </row>
    <row r="26" customFormat="false" ht="15.75" hidden="false" customHeight="false" outlineLevel="0" collapsed="false">
      <c r="A26" s="110" t="n">
        <v>24</v>
      </c>
      <c r="B26" s="141"/>
      <c r="C26" s="110" t="n">
        <v>3</v>
      </c>
      <c r="D26" s="110"/>
      <c r="E26" s="142" t="s">
        <v>832</v>
      </c>
      <c r="I26" s="143"/>
      <c r="P26" s="49" t="n">
        <v>13</v>
      </c>
      <c r="Q26" s="49" t="n">
        <v>4</v>
      </c>
      <c r="R26" s="1" t="n">
        <v>1</v>
      </c>
    </row>
    <row r="27" customFormat="false" ht="15.75" hidden="false" customHeight="false" outlineLevel="0" collapsed="false">
      <c r="A27" s="110" t="n">
        <v>25</v>
      </c>
      <c r="B27" s="141"/>
      <c r="C27" s="110" t="n">
        <v>4</v>
      </c>
      <c r="D27" s="143"/>
      <c r="E27" s="92" t="s">
        <v>833</v>
      </c>
      <c r="F27" s="1" t="s">
        <v>834</v>
      </c>
      <c r="I27" s="143"/>
      <c r="J27" s="1" t="s">
        <v>835</v>
      </c>
      <c r="P27" s="49" t="n">
        <v>2</v>
      </c>
      <c r="Q27" s="49" t="n">
        <v>1</v>
      </c>
      <c r="R27" s="1" t="n">
        <v>1</v>
      </c>
    </row>
    <row r="28" customFormat="false" ht="15.75" hidden="false" customHeight="false" outlineLevel="0" collapsed="false">
      <c r="A28" s="110" t="n">
        <v>26</v>
      </c>
      <c r="B28" s="141"/>
      <c r="C28" s="110" t="n">
        <v>5</v>
      </c>
      <c r="D28" s="143"/>
      <c r="E28" s="142" t="s">
        <v>836</v>
      </c>
      <c r="I28" s="143"/>
      <c r="P28" s="49" t="n">
        <v>3</v>
      </c>
      <c r="Q28" s="50" t="n">
        <v>0</v>
      </c>
      <c r="R28" s="1" t="n">
        <v>1</v>
      </c>
    </row>
    <row r="29" customFormat="false" ht="15.75" hidden="false" customHeight="false" outlineLevel="0" collapsed="false">
      <c r="A29" s="110" t="n">
        <v>27</v>
      </c>
      <c r="B29" s="141"/>
      <c r="C29" s="110" t="n">
        <v>6</v>
      </c>
      <c r="D29" s="110" t="n">
        <v>1</v>
      </c>
      <c r="E29" s="99" t="s">
        <v>837</v>
      </c>
      <c r="F29" s="110" t="s">
        <v>838</v>
      </c>
      <c r="G29" s="110"/>
      <c r="H29" s="110"/>
      <c r="I29" s="110"/>
      <c r="P29" s="49" t="n">
        <v>3</v>
      </c>
      <c r="Q29" s="1" t="n">
        <v>0</v>
      </c>
      <c r="R29" s="1" t="n">
        <v>0</v>
      </c>
    </row>
    <row r="30" customFormat="false" ht="15.75" hidden="false" customHeight="false" outlineLevel="0" collapsed="false">
      <c r="A30" s="108" t="n">
        <v>28</v>
      </c>
      <c r="B30" s="155"/>
      <c r="C30" s="108" t="n">
        <v>7</v>
      </c>
      <c r="D30" s="108"/>
      <c r="E30" s="172" t="s">
        <v>839</v>
      </c>
      <c r="F30" s="68"/>
      <c r="G30" s="71"/>
      <c r="H30" s="71"/>
      <c r="I30" s="170"/>
      <c r="J30" s="71"/>
      <c r="P30" s="50" t="n">
        <v>0</v>
      </c>
      <c r="Q30" s="49" t="n">
        <v>0</v>
      </c>
      <c r="R30" s="1" t="n">
        <v>1</v>
      </c>
    </row>
    <row r="31" customFormat="false" ht="15.75" hidden="false" customHeight="false" outlineLevel="0" collapsed="false">
      <c r="A31" s="110" t="n">
        <v>29</v>
      </c>
      <c r="B31" s="153" t="n">
        <v>44746</v>
      </c>
      <c r="C31" s="110" t="n">
        <v>1</v>
      </c>
      <c r="D31" s="143"/>
      <c r="E31" s="142" t="s">
        <v>840</v>
      </c>
      <c r="I31" s="143"/>
      <c r="P31" s="49" t="n">
        <v>2</v>
      </c>
      <c r="Q31" s="49" t="n">
        <v>0</v>
      </c>
      <c r="R31" s="1" t="n">
        <v>1</v>
      </c>
    </row>
    <row r="32" customFormat="false" ht="15.75" hidden="false" customHeight="false" outlineLevel="0" collapsed="false">
      <c r="A32" s="110" t="n">
        <v>30</v>
      </c>
      <c r="B32" s="141"/>
      <c r="C32" s="110" t="n">
        <v>2</v>
      </c>
      <c r="D32" s="143"/>
      <c r="E32" s="92" t="s">
        <v>841</v>
      </c>
      <c r="F32" s="1" t="s">
        <v>842</v>
      </c>
      <c r="I32" s="143"/>
      <c r="J32" s="1" t="s">
        <v>843</v>
      </c>
      <c r="P32" s="49" t="n">
        <v>6</v>
      </c>
      <c r="Q32" s="1" t="n">
        <v>0</v>
      </c>
      <c r="R32" s="1" t="n">
        <v>1</v>
      </c>
    </row>
    <row r="33" customFormat="false" ht="15.75" hidden="false" customHeight="false" outlineLevel="0" collapsed="false">
      <c r="A33" s="110" t="n">
        <v>31</v>
      </c>
      <c r="B33" s="141"/>
      <c r="C33" s="110" t="n">
        <v>3</v>
      </c>
      <c r="D33" s="143"/>
      <c r="E33" s="142" t="s">
        <v>844</v>
      </c>
      <c r="I33" s="143"/>
      <c r="P33" s="49" t="n">
        <v>4</v>
      </c>
      <c r="Q33" s="49" t="n">
        <v>1</v>
      </c>
      <c r="R33" s="1" t="n">
        <v>0</v>
      </c>
    </row>
    <row r="34" customFormat="false" ht="15.75" hidden="false" customHeight="false" outlineLevel="0" collapsed="false">
      <c r="A34" s="110" t="n">
        <v>32</v>
      </c>
      <c r="B34" s="141"/>
      <c r="C34" s="110" t="n">
        <v>4</v>
      </c>
      <c r="D34" s="143"/>
      <c r="E34" s="142" t="s">
        <v>845</v>
      </c>
      <c r="F34" s="110" t="s">
        <v>846</v>
      </c>
      <c r="G34" s="110"/>
      <c r="H34" s="110"/>
      <c r="I34" s="110"/>
      <c r="J34" s="1" t="s">
        <v>847</v>
      </c>
      <c r="P34" s="49" t="n">
        <v>4</v>
      </c>
      <c r="Q34" s="49" t="n">
        <v>0</v>
      </c>
      <c r="R34" s="1" t="n">
        <v>0</v>
      </c>
    </row>
    <row r="35" customFormat="false" ht="15.75" hidden="false" customHeight="false" outlineLevel="0" collapsed="false">
      <c r="A35" s="110" t="n">
        <v>33</v>
      </c>
      <c r="B35" s="141"/>
      <c r="C35" s="110" t="n">
        <v>5</v>
      </c>
      <c r="D35" s="110" t="n">
        <v>0</v>
      </c>
      <c r="E35" s="99" t="s">
        <v>818</v>
      </c>
      <c r="F35" s="110" t="s">
        <v>848</v>
      </c>
      <c r="G35" s="110"/>
      <c r="H35" s="110"/>
      <c r="I35" s="110"/>
      <c r="J35" s="1" t="s">
        <v>849</v>
      </c>
      <c r="K35" s="1"/>
    </row>
    <row r="36" customFormat="false" ht="15.75" hidden="false" customHeight="false" outlineLevel="0" collapsed="false">
      <c r="A36" s="110" t="n">
        <v>34</v>
      </c>
      <c r="B36" s="141"/>
      <c r="C36" s="110" t="n">
        <v>6</v>
      </c>
      <c r="D36" s="143"/>
      <c r="E36" s="142" t="s">
        <v>850</v>
      </c>
      <c r="I36" s="143"/>
    </row>
    <row r="37" customFormat="false" ht="15.75" hidden="false" customHeight="false" outlineLevel="0" collapsed="false">
      <c r="A37" s="110" t="n">
        <v>35</v>
      </c>
      <c r="B37" s="141"/>
      <c r="C37" s="110" t="n">
        <v>7</v>
      </c>
      <c r="D37" s="110" t="n">
        <v>1</v>
      </c>
      <c r="E37" s="99" t="s">
        <v>851</v>
      </c>
      <c r="F37" s="110" t="s">
        <v>852</v>
      </c>
      <c r="G37" s="110"/>
      <c r="H37" s="110"/>
      <c r="I37" s="110"/>
    </row>
    <row r="38" customFormat="false" ht="15.75" hidden="false" customHeight="false" outlineLevel="0" collapsed="false">
      <c r="A38" s="110" t="n">
        <v>36</v>
      </c>
      <c r="B38" s="141"/>
      <c r="C38" s="110" t="n">
        <v>8</v>
      </c>
      <c r="D38" s="110"/>
      <c r="E38" s="142" t="s">
        <v>853</v>
      </c>
      <c r="I38" s="143"/>
    </row>
    <row r="39" customFormat="false" ht="15.75" hidden="false" customHeight="false" outlineLevel="0" collapsed="false">
      <c r="A39" s="108" t="n">
        <v>37</v>
      </c>
      <c r="B39" s="155"/>
      <c r="C39" s="108" t="n">
        <v>9</v>
      </c>
      <c r="D39" s="170"/>
      <c r="E39" s="172" t="s">
        <v>854</v>
      </c>
      <c r="F39" s="71"/>
      <c r="G39" s="71"/>
      <c r="H39" s="71"/>
      <c r="I39" s="170"/>
      <c r="J39" s="71"/>
    </row>
    <row r="40" customFormat="false" ht="15.75" hidden="false" customHeight="false" outlineLevel="0" collapsed="false">
      <c r="A40" s="110" t="n">
        <v>38</v>
      </c>
      <c r="B40" s="153" t="n">
        <v>44777</v>
      </c>
      <c r="C40" s="110" t="n">
        <v>1</v>
      </c>
      <c r="D40" s="110" t="n">
        <v>1</v>
      </c>
      <c r="E40" s="99" t="s">
        <v>855</v>
      </c>
      <c r="F40" s="110" t="s">
        <v>856</v>
      </c>
      <c r="G40" s="110"/>
      <c r="H40" s="110"/>
      <c r="I40" s="110"/>
    </row>
    <row r="41" customFormat="false" ht="15.75" hidden="false" customHeight="false" outlineLevel="0" collapsed="false">
      <c r="A41" s="110" t="n">
        <v>39</v>
      </c>
      <c r="B41" s="141"/>
      <c r="C41" s="110" t="n">
        <v>2</v>
      </c>
      <c r="D41" s="143"/>
      <c r="E41" s="142" t="s">
        <v>857</v>
      </c>
      <c r="I41" s="143"/>
    </row>
    <row r="42" customFormat="false" ht="15.75" hidden="false" customHeight="false" outlineLevel="0" collapsed="false">
      <c r="A42" s="110" t="n">
        <v>40</v>
      </c>
      <c r="B42" s="141"/>
      <c r="C42" s="110" t="n">
        <v>3</v>
      </c>
      <c r="D42" s="143"/>
      <c r="E42" s="142" t="s">
        <v>858</v>
      </c>
      <c r="I42" s="143"/>
      <c r="J42" s="1" t="s">
        <v>859</v>
      </c>
    </row>
    <row r="43" customFormat="false" ht="15.75" hidden="false" customHeight="false" outlineLevel="0" collapsed="false">
      <c r="A43" s="110" t="n">
        <v>41</v>
      </c>
      <c r="B43" s="141"/>
      <c r="C43" s="110" t="n">
        <v>4</v>
      </c>
      <c r="D43" s="143"/>
      <c r="E43" s="142" t="s">
        <v>860</v>
      </c>
      <c r="I43" s="143"/>
      <c r="J43" s="1" t="s">
        <v>861</v>
      </c>
    </row>
    <row r="44" customFormat="false" ht="15.75" hidden="false" customHeight="false" outlineLevel="0" collapsed="false">
      <c r="A44" s="110" t="n">
        <v>42</v>
      </c>
      <c r="B44" s="141"/>
      <c r="C44" s="110" t="n">
        <v>5</v>
      </c>
      <c r="D44" s="110" t="n">
        <v>1</v>
      </c>
      <c r="E44" s="99" t="s">
        <v>862</v>
      </c>
      <c r="F44" s="174" t="s">
        <v>863</v>
      </c>
      <c r="G44" s="174"/>
      <c r="H44" s="174"/>
      <c r="I44" s="174"/>
      <c r="J44" s="1" t="s">
        <v>864</v>
      </c>
    </row>
    <row r="45" customFormat="false" ht="15.75" hidden="false" customHeight="false" outlineLevel="0" collapsed="false">
      <c r="A45" s="110" t="n">
        <v>43</v>
      </c>
      <c r="B45" s="141"/>
      <c r="C45" s="110" t="n">
        <v>6</v>
      </c>
      <c r="D45" s="143"/>
      <c r="E45" s="142" t="s">
        <v>865</v>
      </c>
      <c r="I45" s="143"/>
    </row>
    <row r="46" customFormat="false" ht="15.75" hidden="false" customHeight="false" outlineLevel="0" collapsed="false">
      <c r="A46" s="110" t="n">
        <v>44</v>
      </c>
      <c r="B46" s="141"/>
      <c r="C46" s="110" t="n">
        <v>7</v>
      </c>
      <c r="D46" s="143"/>
      <c r="E46" s="142" t="s">
        <v>866</v>
      </c>
      <c r="I46" s="143"/>
    </row>
    <row r="47" customFormat="false" ht="15.75" hidden="false" customHeight="false" outlineLevel="0" collapsed="false">
      <c r="A47" s="108" t="n">
        <v>45</v>
      </c>
      <c r="B47" s="155"/>
      <c r="C47" s="108" t="n">
        <v>8</v>
      </c>
      <c r="D47" s="170"/>
      <c r="E47" s="172" t="s">
        <v>867</v>
      </c>
      <c r="F47" s="71"/>
      <c r="G47" s="71"/>
      <c r="H47" s="71"/>
      <c r="I47" s="170"/>
      <c r="J47" s="71"/>
    </row>
    <row r="48" customFormat="false" ht="15.75" hidden="false" customHeight="false" outlineLevel="0" collapsed="false">
      <c r="A48" s="1"/>
      <c r="B48" s="107"/>
      <c r="C48" s="1"/>
      <c r="E48" s="24"/>
    </row>
    <row r="49" customFormat="false" ht="15.75" hidden="false" customHeight="false" outlineLevel="0" collapsed="false">
      <c r="A49" s="1"/>
      <c r="B49" s="107"/>
      <c r="C49" s="1"/>
      <c r="E49" s="111" t="s">
        <v>522</v>
      </c>
    </row>
    <row r="50" customFormat="false" ht="15.75" hidden="false" customHeight="false" outlineLevel="0" collapsed="false">
      <c r="B50" s="107"/>
      <c r="E50" s="146" t="s">
        <v>523</v>
      </c>
    </row>
    <row r="51" customFormat="false" ht="15.75" hidden="false" customHeight="false" outlineLevel="0" collapsed="false">
      <c r="B51" s="107"/>
      <c r="E51" s="147" t="s">
        <v>524</v>
      </c>
    </row>
    <row r="52" customFormat="false" ht="15.75" hidden="false" customHeight="false" outlineLevel="0" collapsed="false">
      <c r="B52" s="107"/>
      <c r="E52" s="148" t="s">
        <v>525</v>
      </c>
    </row>
  </sheetData>
  <mergeCells count="12">
    <mergeCell ref="F3:I3"/>
    <mergeCell ref="F5:I5"/>
    <mergeCell ref="F7:I7"/>
    <mergeCell ref="F16:I16"/>
    <mergeCell ref="F19:I19"/>
    <mergeCell ref="F24:I24"/>
    <mergeCell ref="F29:I29"/>
    <mergeCell ref="F34:I34"/>
    <mergeCell ref="F35:I35"/>
    <mergeCell ref="F37:I37"/>
    <mergeCell ref="F40:I40"/>
    <mergeCell ref="F44:I44"/>
  </mergeCells>
  <hyperlinks>
    <hyperlink ref="E3" r:id="rId2" display="https://arxiv.org/pdf/2112.10237.pdf"/>
    <hyperlink ref="R3" r:id="rId3" display="All 6 versions"/>
    <hyperlink ref="E4" r:id="rId4" display="https://arxiv.org/pdf/2201.02813.pdf"/>
    <hyperlink ref="R4" r:id="rId5" display="All 2 versions"/>
    <hyperlink ref="E5" r:id="rId6" display="https://arxiv.org/pdf/2203.14923.pdf"/>
    <hyperlink ref="R5" r:id="rId7" display="All 5 versions"/>
    <hyperlink ref="E6" r:id="rId8" display="https://arxiv.org/pdf/2204.00022.pdf"/>
    <hyperlink ref="R6" r:id="rId9" display="All 4 versions"/>
    <hyperlink ref="E7" r:id="rId10" display="https://arxiv.org/pdf/2204.00025.pdf"/>
    <hyperlink ref="R7" r:id="rId11" display="All 5 versions"/>
    <hyperlink ref="E8" r:id="rId12" display="https://arxiv.org/pdf/2204.00026.pdf"/>
    <hyperlink ref="R8" r:id="rId13" display="All 4 versions"/>
    <hyperlink ref="E9" r:id="rId14" display="https://arxiv.org/pdf/2204.00337.pdf"/>
    <hyperlink ref="R9" r:id="rId15" display="All 3 versions"/>
    <hyperlink ref="E10" r:id="rId16" display="https://arxiv.org/pdf/2204.00370.pdf"/>
    <hyperlink ref="R10" r:id="rId17" display="All 2 versions"/>
    <hyperlink ref="E11" r:id="rId18" display="https://arxiv.org/pdf/2204.00544.pdf"/>
    <hyperlink ref="R11" r:id="rId19" display="All 6 versions"/>
    <hyperlink ref="E12" r:id="rId20" display="https://arxiv.org/pdf/2105.13085.pdf"/>
    <hyperlink ref="R12" r:id="rId21" display="All 6 versions"/>
    <hyperlink ref="E13" r:id="rId22" display="https://arxiv.org/pdf/2110.03308.pdf"/>
    <hyperlink ref="R13" r:id="rId23" display="All 7 versions"/>
    <hyperlink ref="E14" r:id="rId24" display="https://arxiv.org/pdf/2112.06861.pdf"/>
    <hyperlink ref="R14" r:id="rId25" display="All 9 versions"/>
    <hyperlink ref="E15" r:id="rId26" display="https://arxiv.org/pdf/2202.10661.pdf"/>
    <hyperlink ref="E16" r:id="rId27" display="https://arxiv.org/pdf/2203.13788.pdf"/>
    <hyperlink ref="E17" r:id="rId28" display="https://arxiv.org/pdf/2204.00662.pdf"/>
    <hyperlink ref="E18" r:id="rId29" display="https://arxiv.org/pdf/2204.00799.pdf"/>
    <hyperlink ref="E19" r:id="rId30" display="https://arxiv.org/pdf/2204.00814.pdf"/>
    <hyperlink ref="E20" r:id="rId31" display="https://arxiv.org/pdf/2204.00968.pdf"/>
    <hyperlink ref="E21" r:id="rId32" display="https://arxiv.org/pdf/2204.01183.pdf"/>
    <hyperlink ref="E22" r:id="rId33" display="https://arxiv.org/pdf/2204.01523.pdf"/>
    <hyperlink ref="E23" r:id="rId34" display="https://arxiv.org/pdf/2204.01578.pdf"/>
    <hyperlink ref="E24" r:id="rId35" display="https://arxiv.org/pdf/2112.01409.pdf"/>
    <hyperlink ref="E25" r:id="rId36" display="https://arxiv.org/pdf/2203.11551.pdf"/>
    <hyperlink ref="E26" r:id="rId37" display="https://arxiv.org/pdf/2204.01746.pdf"/>
    <hyperlink ref="E27" r:id="rId38" display="https://arxiv.org/pdf/2204.01901.pdf"/>
    <hyperlink ref="E28" r:id="rId39" display="https://arxiv.org/pdf/2204.01972.pdf"/>
    <hyperlink ref="E29" r:id="rId40" display="https://arxiv.org/pdf/2204.02061.pdf"/>
    <hyperlink ref="E30" r:id="rId41" display="https://arxiv.org/pdf/2204.02377.pdf"/>
    <hyperlink ref="E31" r:id="rId42" display="https://arxiv.org/pdf/2105.05208.pdf"/>
    <hyperlink ref="E32" r:id="rId43" display="https://arxiv.org/pdf/2111.14664.pdf"/>
    <hyperlink ref="E33" r:id="rId44" display="https://arxiv.org/pdf/2112.05054.pdf"/>
    <hyperlink ref="E34" r:id="rId45" display="https://arxiv.org/pdf/2201.03632.pdf"/>
    <hyperlink ref="E35" r:id="rId46" display="https://arxiv.org/pdf/2204.00814.pdf"/>
    <hyperlink ref="E36" r:id="rId47" display="https://arxiv.org/pdf/2204.02619.pdf"/>
    <hyperlink ref="E37" r:id="rId48" display="https://arxiv.org/pdf/2204.02721.pdf"/>
    <hyperlink ref="E38" r:id="rId49" display="https://arxiv.org/pdf/2204.02896.pdf"/>
    <hyperlink ref="E39" r:id="rId50" display="https://arxiv.org/pdf/2204.02950.pdf"/>
    <hyperlink ref="E40" r:id="rId51" display="https://arxiv.org/pdf/2109.00330.pdf"/>
    <hyperlink ref="E41" r:id="rId52" display="https://arxiv.org/pdf/2203.16558.pdf"/>
    <hyperlink ref="E42" r:id="rId53" display="https://arxiv.org/pdf/2204.03037.pdf"/>
    <hyperlink ref="E43" r:id="rId54" display="https://arxiv.org/pdf/2204.03085.pdf"/>
    <hyperlink ref="E44" r:id="rId55" display="https://arxiv.org/pdf/2204.03091.pdf"/>
    <hyperlink ref="E45" r:id="rId56" display="https://arxiv.org/pdf/2204.03423.pdf"/>
    <hyperlink ref="E46" r:id="rId57" display="https://arxiv.org/pdf/2204.03482.pdf"/>
    <hyperlink ref="E47" r:id="rId58" display="https://arxiv.org/pdf/2204.03614.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59"/>
</worksheet>
</file>

<file path=xl/worksheets/sheet17.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88"/>
    <col collapsed="false" customWidth="true" hidden="false" outlineLevel="0" max="13" min="6" style="0" width="12.63"/>
    <col collapsed="false" customWidth="true" hidden="false" outlineLevel="0" max="14" min="14" style="0" width="29.37"/>
    <col collapsed="false" customWidth="true" hidden="false" outlineLevel="0" max="15" min="15" style="0" width="49.75"/>
    <col collapsed="false" customWidth="true" hidden="false" outlineLevel="0" max="16" min="16" style="0" width="8.87"/>
    <col collapsed="false" customWidth="true" hidden="false" outlineLevel="0" max="17" min="17" style="0" width="7.63"/>
    <col collapsed="false" customWidth="true" hidden="false" outlineLevel="0" max="18" min="18" style="0" width="13.75"/>
    <col collapsed="false" customWidth="true" hidden="false" outlineLevel="0" max="1025" min="19" style="0" width="12.63"/>
  </cols>
  <sheetData>
    <row r="1" customFormat="false" ht="15.75" hidden="false" customHeight="false" outlineLevel="0" collapsed="false">
      <c r="A1" s="64" t="n">
        <f aca="false">MAX(A3:A74)</f>
        <v>26</v>
      </c>
      <c r="B1" s="65" t="s">
        <v>105</v>
      </c>
      <c r="C1" s="66"/>
      <c r="D1" s="66" t="n">
        <f aca="false">SUM(D3:D77)</f>
        <v>8</v>
      </c>
      <c r="E1" s="165" t="s">
        <v>868</v>
      </c>
      <c r="F1" s="1"/>
      <c r="G1" s="69" t="s">
        <v>541</v>
      </c>
      <c r="H1" s="70"/>
      <c r="I1" s="131"/>
      <c r="N1" s="44"/>
      <c r="O1" s="45" t="s">
        <v>869</v>
      </c>
      <c r="P1" s="46" t="n">
        <f aca="false">SUM(P3:P96)</f>
        <v>189</v>
      </c>
      <c r="Q1" s="46" t="n">
        <f aca="false">SUM(Q3:Q96)</f>
        <v>21</v>
      </c>
    </row>
    <row r="2" customFormat="false" ht="15.75" hidden="false" customHeight="false" outlineLevel="0" collapsed="false">
      <c r="A2" s="108" t="s">
        <v>0</v>
      </c>
      <c r="B2" s="103" t="s">
        <v>1</v>
      </c>
      <c r="C2" s="109"/>
      <c r="D2" s="109" t="s">
        <v>108</v>
      </c>
      <c r="E2" s="103" t="s">
        <v>3</v>
      </c>
      <c r="F2" s="68" t="s">
        <v>109</v>
      </c>
      <c r="G2" s="71"/>
      <c r="H2" s="71"/>
      <c r="I2" s="71"/>
      <c r="J2" s="101" t="s">
        <v>271</v>
      </c>
      <c r="K2" s="71"/>
      <c r="L2" s="71"/>
      <c r="M2" s="71"/>
      <c r="N2" s="47" t="s">
        <v>265</v>
      </c>
      <c r="O2" s="46" t="s">
        <v>266</v>
      </c>
      <c r="P2" s="46" t="s">
        <v>267</v>
      </c>
      <c r="Q2" s="46" t="s">
        <v>268</v>
      </c>
      <c r="R2" s="46" t="s">
        <v>269</v>
      </c>
      <c r="S2" s="1" t="s">
        <v>315</v>
      </c>
      <c r="T2" s="1" t="s">
        <v>271</v>
      </c>
      <c r="U2" s="71"/>
      <c r="V2" s="71"/>
      <c r="W2" s="71"/>
      <c r="X2" s="71"/>
      <c r="Y2" s="71"/>
      <c r="Z2" s="71"/>
    </row>
    <row r="3" customFormat="false" ht="15.75" hidden="false" customHeight="false" outlineLevel="0" collapsed="false">
      <c r="A3" s="110" t="n">
        <v>1</v>
      </c>
      <c r="B3" s="149" t="n">
        <v>44869</v>
      </c>
      <c r="C3" s="80" t="n">
        <v>1</v>
      </c>
      <c r="D3" s="79"/>
      <c r="E3" s="133" t="s">
        <v>829</v>
      </c>
      <c r="F3" s="1" t="s">
        <v>870</v>
      </c>
      <c r="J3" s="78" t="s">
        <v>871</v>
      </c>
      <c r="N3" s="44" t="str">
        <f aca="false">IFERROR(INDEX($E$3:$E$100,SMALL(IF($D$3:$D$100=1,ROW($E$3:$E$100)-ROW(B$3)+1),ROWS($N$3:N3))),"")</f>
        <v>https://arxiv.org/pdf/2203.11551.pdf</v>
      </c>
      <c r="O3" s="48" t="e">
        <f aca="false">IF(N3&lt;&gt;"",HYPERLINK(concat("https://scholar.google.com/scholar?hl=en&amp;q=arXiv:",MID(N3,23,10))),"")</f>
        <v>#NAME?</v>
      </c>
      <c r="P3" s="49" t="n">
        <v>1</v>
      </c>
      <c r="Q3" s="49" t="n">
        <v>1</v>
      </c>
      <c r="R3" s="49" t="s">
        <v>284</v>
      </c>
      <c r="S3" s="1" t="n">
        <v>1</v>
      </c>
    </row>
    <row r="4" customFormat="false" ht="15.75" hidden="false" customHeight="false" outlineLevel="0" collapsed="false">
      <c r="A4" s="110" t="n">
        <v>2</v>
      </c>
      <c r="B4" s="79"/>
      <c r="C4" s="80" t="n">
        <v>2</v>
      </c>
      <c r="D4" s="79"/>
      <c r="E4" s="132" t="s">
        <v>872</v>
      </c>
      <c r="G4" s="1"/>
      <c r="H4" s="1"/>
      <c r="I4" s="1"/>
      <c r="J4" s="78"/>
      <c r="N4" s="44" t="str">
        <f aca="false">IFERROR(INDEX($E$3:$E$100,SMALL(IF($D$3:$D$100=1,ROW($E$3:$E$100)-ROW(B$3)+1),ROWS($N$3:N4))),"")</f>
        <v/>
      </c>
      <c r="O4" s="48" t="str">
        <f aca="false">IF(N4&lt;&gt;"",HYPERLINK(concat("https://scholar.google.com/scholar?hl=en&amp;q=arXiv:",MID(N4,23,10))),"")</f>
        <v/>
      </c>
      <c r="P4" s="49" t="n">
        <v>7</v>
      </c>
      <c r="Q4" s="1" t="n">
        <v>0</v>
      </c>
      <c r="R4" s="49" t="s">
        <v>331</v>
      </c>
      <c r="S4" s="1" t="n">
        <v>0</v>
      </c>
    </row>
    <row r="5" customFormat="false" ht="15.75" hidden="false" customHeight="false" outlineLevel="0" collapsed="false">
      <c r="A5" s="110" t="n">
        <v>3</v>
      </c>
      <c r="B5" s="79"/>
      <c r="C5" s="80" t="n">
        <v>3</v>
      </c>
      <c r="D5" s="79"/>
      <c r="E5" s="132" t="s">
        <v>873</v>
      </c>
      <c r="G5" s="1"/>
      <c r="H5" s="1"/>
      <c r="I5" s="1"/>
      <c r="J5" s="78"/>
      <c r="N5" s="44" t="str">
        <f aca="false">IFERROR(INDEX($E$3:$E$100,SMALL(IF($D$3:$D$100=1,ROW($E$3:$E$100)-ROW(B$3)+1),ROWS($N$3:N5))),"")</f>
        <v/>
      </c>
      <c r="O5" s="48" t="str">
        <f aca="false">IF(N5&lt;&gt;"",HYPERLINK(concat("https://scholar.google.com/scholar?hl=en&amp;q=arXiv:",MID(N5,23,10))),"")</f>
        <v/>
      </c>
      <c r="P5" s="49" t="n">
        <v>5</v>
      </c>
      <c r="Q5" s="49" t="n">
        <v>1</v>
      </c>
      <c r="R5" s="49" t="s">
        <v>284</v>
      </c>
      <c r="S5" s="1" t="n">
        <v>0</v>
      </c>
    </row>
    <row r="6" customFormat="false" ht="15.75" hidden="false" customHeight="false" outlineLevel="0" collapsed="false">
      <c r="A6" s="110" t="n">
        <v>4</v>
      </c>
      <c r="B6" s="79"/>
      <c r="C6" s="80" t="n">
        <v>4</v>
      </c>
      <c r="D6" s="79"/>
      <c r="E6" s="132" t="s">
        <v>874</v>
      </c>
      <c r="G6" s="1"/>
      <c r="H6" s="1"/>
      <c r="I6" s="1"/>
      <c r="J6" s="78"/>
      <c r="N6" s="44" t="str">
        <f aca="false">IFERROR(INDEX($E$3:$E$100,SMALL(IF($D$3:$D$100=1,ROW($E$3:$E$100)-ROW(B$3)+1),ROWS($N$3:N6))),"")</f>
        <v/>
      </c>
      <c r="O6" s="48" t="str">
        <f aca="false">IF(N6&lt;&gt;"",HYPERLINK(concat("https://scholar.google.com/scholar?hl=en&amp;q=arXiv:",MID(N6,23,10))),"")</f>
        <v/>
      </c>
      <c r="P6" s="49" t="n">
        <v>35</v>
      </c>
      <c r="Q6" s="49" t="n">
        <v>0</v>
      </c>
      <c r="R6" s="49" t="s">
        <v>875</v>
      </c>
      <c r="S6" s="1" t="n">
        <v>1</v>
      </c>
    </row>
    <row r="7" customFormat="false" ht="15.75" hidden="false" customHeight="false" outlineLevel="0" collapsed="false">
      <c r="A7" s="120" t="n">
        <v>5</v>
      </c>
      <c r="B7" s="121"/>
      <c r="C7" s="87" t="n">
        <v>5</v>
      </c>
      <c r="D7" s="121"/>
      <c r="E7" s="139" t="s">
        <v>876</v>
      </c>
      <c r="F7" s="123"/>
      <c r="G7" s="89"/>
      <c r="H7" s="89"/>
      <c r="I7" s="89"/>
      <c r="J7" s="85"/>
      <c r="K7" s="89"/>
      <c r="L7" s="89"/>
      <c r="M7" s="89"/>
      <c r="N7" s="44" t="str">
        <f aca="false">IFERROR(INDEX($E$3:$E$100,SMALL(IF($D$3:$D$100=1,ROW($E$3:$E$100)-ROW(B$3)+1),ROWS($N$3:N7))),"")</f>
        <v/>
      </c>
      <c r="O7" s="48" t="str">
        <f aca="false">IF(N7&lt;&gt;"",HYPERLINK(concat("https://scholar.google.com/scholar?hl=en&amp;q=arXiv:",MID(N7,23,10))),"")</f>
        <v/>
      </c>
      <c r="P7" s="49" t="n">
        <v>1</v>
      </c>
      <c r="Q7" s="49" t="n">
        <v>1</v>
      </c>
      <c r="R7" s="49" t="s">
        <v>280</v>
      </c>
      <c r="S7" s="123" t="n">
        <v>1</v>
      </c>
      <c r="T7" s="89"/>
      <c r="U7" s="89"/>
      <c r="V7" s="89"/>
      <c r="W7" s="89"/>
      <c r="X7" s="89"/>
      <c r="Y7" s="89"/>
      <c r="Z7" s="89"/>
    </row>
    <row r="8" customFormat="false" ht="15.75" hidden="false" customHeight="false" outlineLevel="0" collapsed="false">
      <c r="A8" s="110" t="n">
        <v>7</v>
      </c>
      <c r="B8" s="150" t="n">
        <v>44899</v>
      </c>
      <c r="C8" s="115" t="n">
        <v>1</v>
      </c>
      <c r="D8" s="114"/>
      <c r="E8" s="175" t="s">
        <v>877</v>
      </c>
      <c r="F8" s="138" t="s">
        <v>878</v>
      </c>
      <c r="G8" s="117"/>
      <c r="H8" s="117"/>
      <c r="I8" s="117"/>
      <c r="J8" s="78" t="s">
        <v>879</v>
      </c>
      <c r="K8" s="117"/>
      <c r="L8" s="117"/>
      <c r="M8" s="117"/>
      <c r="N8" s="44" t="str">
        <f aca="false">IFERROR(INDEX($E$3:$E$100,SMALL(IF($D$3:$D$100=1,ROW($E$3:$E$100)-ROW(B$3)+1),ROWS($N$3:N8))),"")</f>
        <v/>
      </c>
      <c r="O8" s="48" t="str">
        <f aca="false">IF(N8&lt;&gt;"",HYPERLINK(concat("https://scholar.google.com/scholar?hl=en&amp;q=arXiv:",MID(N8,23,10))),"")</f>
        <v/>
      </c>
      <c r="P8" s="49" t="n">
        <v>3</v>
      </c>
      <c r="Q8" s="49" t="n">
        <v>2</v>
      </c>
      <c r="R8" s="49" t="s">
        <v>284</v>
      </c>
      <c r="S8" s="138" t="n">
        <v>1</v>
      </c>
      <c r="T8" s="117"/>
      <c r="U8" s="117"/>
      <c r="V8" s="117"/>
      <c r="W8" s="117"/>
      <c r="X8" s="117"/>
      <c r="Y8" s="117"/>
      <c r="Z8" s="117"/>
    </row>
    <row r="9" customFormat="false" ht="15.75" hidden="false" customHeight="false" outlineLevel="0" collapsed="false">
      <c r="A9" s="110" t="n">
        <v>8</v>
      </c>
      <c r="B9" s="79"/>
      <c r="C9" s="80" t="n">
        <v>2</v>
      </c>
      <c r="D9" s="79"/>
      <c r="E9" s="132" t="s">
        <v>880</v>
      </c>
      <c r="J9" s="78"/>
      <c r="N9" s="44" t="str">
        <f aca="false">IFERROR(INDEX($E$3:$E$100,SMALL(IF($D$3:$D$100=1,ROW($E$3:$E$100)-ROW(B$3)+1),ROWS($N$3:N9))),"")</f>
        <v/>
      </c>
      <c r="O9" s="48" t="str">
        <f aca="false">IF(N9&lt;&gt;"",HYPERLINK(concat("https://scholar.google.com/scholar?hl=en&amp;q=arXiv:",MID(N9,23,10))),"")</f>
        <v/>
      </c>
      <c r="P9" s="49" t="n">
        <v>2</v>
      </c>
      <c r="Q9" s="1" t="n">
        <v>0</v>
      </c>
      <c r="R9" s="49" t="s">
        <v>389</v>
      </c>
      <c r="S9" s="1" t="n">
        <v>1</v>
      </c>
    </row>
    <row r="10" customFormat="false" ht="15.75" hidden="false" customHeight="false" outlineLevel="0" collapsed="false">
      <c r="A10" s="110" t="n">
        <v>9</v>
      </c>
      <c r="B10" s="79"/>
      <c r="C10" s="80" t="n">
        <v>3</v>
      </c>
      <c r="D10" s="79"/>
      <c r="E10" s="132" t="s">
        <v>881</v>
      </c>
      <c r="J10" s="78"/>
      <c r="N10" s="44" t="str">
        <f aca="false">IFERROR(INDEX($E$3:$E$100,SMALL(IF($D$3:$D$100=1,ROW($E$3:$E$100)-ROW(B$3)+1),ROWS($N$3:N10))),"")</f>
        <v/>
      </c>
      <c r="O10" s="48" t="str">
        <f aca="false">IF(N10&lt;&gt;"",HYPERLINK(concat("https://scholar.google.com/scholar?hl=en&amp;q=arXiv:",MID(N10,23,10))),"")</f>
        <v/>
      </c>
      <c r="P10" s="49" t="n">
        <v>9</v>
      </c>
      <c r="Q10" s="49" t="n">
        <v>2</v>
      </c>
      <c r="R10" s="49" t="s">
        <v>283</v>
      </c>
      <c r="S10" s="1" t="n">
        <v>1</v>
      </c>
    </row>
    <row r="11" customFormat="false" ht="15.75" hidden="false" customHeight="false" outlineLevel="0" collapsed="false">
      <c r="A11" s="110" t="n">
        <v>10</v>
      </c>
      <c r="B11" s="79"/>
      <c r="C11" s="80" t="n">
        <v>4</v>
      </c>
      <c r="D11" s="79" t="n">
        <v>1</v>
      </c>
      <c r="E11" s="176" t="s">
        <v>857</v>
      </c>
      <c r="F11" s="1" t="s">
        <v>882</v>
      </c>
      <c r="J11" s="83"/>
      <c r="N11" s="44" t="str">
        <f aca="false">IFERROR(INDEX($E$3:$E$100,SMALL(IF($D$3:$D$100=1,ROW($E$3:$E$100)-ROW(B$3)+1),ROWS($N$3:N11))),"")</f>
        <v>https://arxiv.org/pdf/2203.16558.pdf</v>
      </c>
      <c r="O11" s="48" t="e">
        <f aca="false">IF(N11&lt;&gt;"",HYPERLINK(concat("https://scholar.google.com/scholar?hl=en&amp;q=arXiv:",MID(N11,23,10))),"")</f>
        <v>#NAME?</v>
      </c>
      <c r="P11" s="50"/>
      <c r="Q11" s="49"/>
      <c r="R11" s="50"/>
    </row>
    <row r="12" customFormat="false" ht="15.75" hidden="false" customHeight="false" outlineLevel="0" collapsed="false">
      <c r="A12" s="110" t="n">
        <v>11</v>
      </c>
      <c r="B12" s="79"/>
      <c r="C12" s="80" t="n">
        <v>5</v>
      </c>
      <c r="D12" s="79"/>
      <c r="E12" s="132" t="s">
        <v>851</v>
      </c>
      <c r="F12" s="134"/>
      <c r="G12" s="134"/>
      <c r="H12" s="134"/>
      <c r="I12" s="134"/>
      <c r="J12" s="78"/>
      <c r="N12" s="44" t="str">
        <f aca="false">IFERROR(INDEX($E$3:$E$100,SMALL(IF($D$3:$D$100=1,ROW($E$3:$E$100)-ROW(B$3)+1),ROWS($N$3:N12))),"")</f>
        <v/>
      </c>
      <c r="P12" s="50" t="s">
        <v>292</v>
      </c>
      <c r="Q12" s="1" t="s">
        <v>268</v>
      </c>
      <c r="R12" s="50"/>
    </row>
    <row r="13" customFormat="false" ht="15.75" hidden="false" customHeight="false" outlineLevel="0" collapsed="false">
      <c r="A13" s="110" t="n">
        <v>12</v>
      </c>
      <c r="B13" s="79"/>
      <c r="C13" s="80" t="n">
        <v>6</v>
      </c>
      <c r="D13" s="79" t="n">
        <v>1</v>
      </c>
      <c r="E13" s="177" t="s">
        <v>883</v>
      </c>
      <c r="F13" s="1" t="s">
        <v>884</v>
      </c>
      <c r="J13" s="78" t="s">
        <v>885</v>
      </c>
      <c r="N13" s="44" t="str">
        <f aca="false">IFERROR(INDEX($E$3:$E$100,SMALL(IF($D$3:$D$100=1,ROW($E$3:$E$100)-ROW(B$3)+1),ROWS($N$3:N13))),"")</f>
        <v>https://arxiv.org/pdf/2204.04228.pdf</v>
      </c>
      <c r="O13" s="1" t="s">
        <v>293</v>
      </c>
      <c r="P13" s="49" t="n">
        <f aca="false">P3+P6+P7+P8+P9+P10</f>
        <v>51</v>
      </c>
      <c r="Q13" s="49" t="n">
        <f aca="false">Q3+Q6+Q7+Q8+Q9+Q10</f>
        <v>6</v>
      </c>
      <c r="R13" s="50"/>
    </row>
    <row r="14" customFormat="false" ht="15.75" hidden="false" customHeight="false" outlineLevel="0" collapsed="false">
      <c r="A14" s="110" t="n">
        <v>13</v>
      </c>
      <c r="B14" s="79"/>
      <c r="C14" s="80" t="n">
        <v>7</v>
      </c>
      <c r="D14" s="79"/>
      <c r="E14" s="132" t="s">
        <v>886</v>
      </c>
      <c r="J14" s="78"/>
      <c r="N14" s="44" t="str">
        <f aca="false">IFERROR(INDEX($E$3:$E$100,SMALL(IF($D$3:$D$100=1,ROW($E$3:$E$100)-ROW(B$3)+1),ROWS($N$3:N14))),"")</f>
        <v/>
      </c>
      <c r="O14" s="1" t="s">
        <v>294</v>
      </c>
      <c r="P14" s="49" t="n">
        <v>0</v>
      </c>
      <c r="Q14" s="49" t="n">
        <v>0</v>
      </c>
      <c r="R14" s="49"/>
    </row>
    <row r="15" customFormat="false" ht="15.75" hidden="false" customHeight="false" outlineLevel="0" collapsed="false">
      <c r="A15" s="110" t="n">
        <v>14</v>
      </c>
      <c r="B15" s="79"/>
      <c r="C15" s="80" t="n">
        <v>8</v>
      </c>
      <c r="D15" s="79"/>
      <c r="E15" s="132" t="s">
        <v>887</v>
      </c>
      <c r="J15" s="78" t="s">
        <v>888</v>
      </c>
      <c r="N15" s="44" t="str">
        <f aca="false">IFERROR(INDEX($E$3:$E$100,SMALL(IF($D$3:$D$100=1,ROW($E$3:$E$100)-ROW(B$3)+1),ROWS($N$3:N15))),"")</f>
        <v/>
      </c>
      <c r="O15" s="1" t="s">
        <v>295</v>
      </c>
      <c r="P15" s="49" t="n">
        <f aca="false">P4+P5</f>
        <v>12</v>
      </c>
      <c r="Q15" s="49" t="n">
        <f aca="false">Q4+Q5</f>
        <v>1</v>
      </c>
      <c r="R15" s="49"/>
    </row>
    <row r="16" customFormat="false" ht="15.75" hidden="false" customHeight="false" outlineLevel="0" collapsed="false">
      <c r="A16" s="120" t="n">
        <v>15</v>
      </c>
      <c r="B16" s="121"/>
      <c r="C16" s="87" t="n">
        <v>9</v>
      </c>
      <c r="D16" s="121"/>
      <c r="E16" s="139" t="s">
        <v>889</v>
      </c>
      <c r="F16" s="123"/>
      <c r="G16" s="89"/>
      <c r="H16" s="89"/>
      <c r="I16" s="89"/>
      <c r="J16" s="85"/>
      <c r="K16" s="89"/>
      <c r="L16" s="89"/>
      <c r="M16" s="89"/>
      <c r="N16" s="44" t="str">
        <f aca="false">IFERROR(INDEX($E$3:$E$100,SMALL(IF($D$3:$D$100=1,ROW($E$3:$E$100)-ROW(B$3)+1),ROWS($N$3:N16))),"")</f>
        <v/>
      </c>
      <c r="O16" s="48" t="str">
        <f aca="false">IF(N16&lt;&gt;"",HYPERLINK(concat("https://scholar.google.com/scholar?hl=en&amp;q=arXiv:",MID(N16,23,10))),"")</f>
        <v/>
      </c>
      <c r="P16" s="49"/>
      <c r="Q16" s="49"/>
      <c r="R16" s="49"/>
      <c r="S16" s="89"/>
      <c r="T16" s="89"/>
      <c r="U16" s="89"/>
      <c r="V16" s="89"/>
      <c r="W16" s="89"/>
      <c r="X16" s="89"/>
      <c r="Y16" s="89"/>
      <c r="Z16" s="89"/>
    </row>
    <row r="17" customFormat="false" ht="15.75" hidden="false" customHeight="false" outlineLevel="0" collapsed="false">
      <c r="A17" s="110" t="n">
        <v>16</v>
      </c>
      <c r="B17" s="79" t="s">
        <v>890</v>
      </c>
      <c r="C17" s="80" t="n">
        <v>1</v>
      </c>
      <c r="D17" s="79" t="n">
        <v>1</v>
      </c>
      <c r="E17" s="135" t="s">
        <v>679</v>
      </c>
      <c r="F17" s="1" t="s">
        <v>891</v>
      </c>
      <c r="J17" s="78" t="s">
        <v>892</v>
      </c>
      <c r="N17" s="44" t="str">
        <f aca="false">IFERROR(INDEX($E$3:$E$100,SMALL(IF($D$3:$D$100=1,ROW($E$3:$E$100)-ROW(B$3)+1),ROWS($N$3:N17))),"")</f>
        <v>https://arxiv.org/pdf/2203.09054.pdf</v>
      </c>
      <c r="O17" s="48" t="e">
        <f aca="false">IF(N17&lt;&gt;"",HYPERLINK(concat("https://scholar.google.com/scholar?hl=en&amp;q=arXiv:",MID(N17,23,10))),"")</f>
        <v>#NAME?</v>
      </c>
      <c r="P17" s="49"/>
      <c r="R17" s="49"/>
    </row>
    <row r="18" customFormat="false" ht="15.75" hidden="false" customHeight="false" outlineLevel="0" collapsed="false">
      <c r="A18" s="110" t="n">
        <v>17</v>
      </c>
      <c r="B18" s="79"/>
      <c r="C18" s="80" t="n">
        <v>2</v>
      </c>
      <c r="D18" s="79" t="n">
        <v>1</v>
      </c>
      <c r="E18" s="177" t="s">
        <v>893</v>
      </c>
      <c r="F18" s="1" t="s">
        <v>894</v>
      </c>
      <c r="J18" s="140"/>
      <c r="K18" s="32"/>
      <c r="L18" s="32"/>
      <c r="M18" s="32"/>
      <c r="N18" s="44" t="str">
        <f aca="false">IFERROR(INDEX($E$3:$E$100,SMALL(IF($D$3:$D$100=1,ROW($E$3:$E$100)-ROW(B$3)+1),ROWS($N$3:N18))),"")</f>
        <v>https://arxiv.org/pdf/2204.05434.pdf</v>
      </c>
      <c r="P18" s="49" t="n">
        <v>1</v>
      </c>
      <c r="Q18" s="49" t="n">
        <v>1</v>
      </c>
      <c r="R18" s="1" t="n">
        <v>1</v>
      </c>
    </row>
    <row r="19" customFormat="false" ht="15.75" hidden="false" customHeight="false" outlineLevel="0" collapsed="false">
      <c r="A19" s="110" t="n">
        <v>18</v>
      </c>
      <c r="B19" s="79"/>
      <c r="C19" s="80" t="n">
        <v>3</v>
      </c>
      <c r="D19" s="79" t="n">
        <v>1</v>
      </c>
      <c r="E19" s="177" t="s">
        <v>895</v>
      </c>
      <c r="F19" s="1" t="s">
        <v>896</v>
      </c>
      <c r="J19" s="140"/>
      <c r="K19" s="32"/>
      <c r="L19" s="32"/>
      <c r="M19" s="32"/>
      <c r="N19" s="44" t="str">
        <f aca="false">IFERROR(INDEX($E$3:$E$100,SMALL(IF($D$3:$D$100=1,ROW($E$3:$E$100)-ROW(B$3)+1),ROWS($N$3:N19))),"")</f>
        <v>https://arxiv.org/pdf/2204.05648.pdf</v>
      </c>
      <c r="P19" s="49" t="n">
        <v>7</v>
      </c>
      <c r="Q19" s="1" t="n">
        <v>0</v>
      </c>
      <c r="R19" s="1" t="n">
        <v>0</v>
      </c>
    </row>
    <row r="20" customFormat="false" ht="15.75" hidden="false" customHeight="false" outlineLevel="0" collapsed="false">
      <c r="A20" s="120" t="n">
        <v>19</v>
      </c>
      <c r="B20" s="121"/>
      <c r="C20" s="87" t="n">
        <v>4</v>
      </c>
      <c r="D20" s="121"/>
      <c r="E20" s="152" t="s">
        <v>897</v>
      </c>
      <c r="F20" s="123"/>
      <c r="G20" s="89"/>
      <c r="H20" s="89"/>
      <c r="I20" s="89"/>
      <c r="J20" s="85"/>
      <c r="K20" s="89"/>
      <c r="L20" s="89"/>
      <c r="M20" s="89"/>
      <c r="N20" s="44" t="str">
        <f aca="false">IFERROR(INDEX($E$3:$E$100,SMALL(IF($D$3:$D$100=1,ROW($E$3:$E$100)-ROW(B$3)+1),ROWS($N$3:N20))),"")</f>
        <v/>
      </c>
      <c r="P20" s="49" t="n">
        <v>5</v>
      </c>
      <c r="Q20" s="49" t="n">
        <v>1</v>
      </c>
      <c r="R20" s="1" t="n">
        <v>0</v>
      </c>
      <c r="S20" s="89"/>
      <c r="T20" s="89"/>
      <c r="U20" s="89"/>
      <c r="V20" s="89"/>
      <c r="W20" s="89"/>
      <c r="X20" s="89"/>
      <c r="Y20" s="89"/>
      <c r="Z20" s="89"/>
    </row>
    <row r="21" customFormat="false" ht="17.25" hidden="false" customHeight="true" outlineLevel="0" collapsed="false">
      <c r="A21" s="110" t="n">
        <v>20</v>
      </c>
      <c r="B21" s="141" t="s">
        <v>898</v>
      </c>
      <c r="C21" s="110" t="n">
        <v>1</v>
      </c>
      <c r="D21" s="141"/>
      <c r="E21" s="142" t="s">
        <v>899</v>
      </c>
      <c r="F21" s="110"/>
      <c r="G21" s="110"/>
      <c r="H21" s="110"/>
      <c r="I21" s="110"/>
      <c r="P21" s="49" t="n">
        <v>35</v>
      </c>
      <c r="Q21" s="49" t="n">
        <v>0</v>
      </c>
      <c r="R21" s="1" t="n">
        <v>1</v>
      </c>
    </row>
    <row r="22" customFormat="false" ht="15.75" hidden="false" customHeight="false" outlineLevel="0" collapsed="false">
      <c r="A22" s="110" t="n">
        <v>21</v>
      </c>
      <c r="B22" s="141"/>
      <c r="C22" s="110" t="n">
        <v>2</v>
      </c>
      <c r="D22" s="141" t="n">
        <v>1</v>
      </c>
      <c r="E22" s="99" t="s">
        <v>900</v>
      </c>
      <c r="F22" s="1" t="s">
        <v>901</v>
      </c>
      <c r="I22" s="143"/>
      <c r="J22" s="1" t="s">
        <v>902</v>
      </c>
      <c r="P22" s="49" t="n">
        <v>1</v>
      </c>
      <c r="Q22" s="49" t="n">
        <v>1</v>
      </c>
      <c r="R22" s="123" t="n">
        <v>1</v>
      </c>
    </row>
    <row r="23" customFormat="false" ht="15.75" hidden="false" customHeight="false" outlineLevel="0" collapsed="false">
      <c r="A23" s="120" t="n">
        <v>22</v>
      </c>
      <c r="B23" s="121"/>
      <c r="C23" s="87" t="n">
        <v>3</v>
      </c>
      <c r="D23" s="121" t="n">
        <v>1</v>
      </c>
      <c r="E23" s="178" t="s">
        <v>903</v>
      </c>
      <c r="F23" s="123" t="s">
        <v>904</v>
      </c>
      <c r="G23" s="89"/>
      <c r="H23" s="89"/>
      <c r="I23" s="89"/>
      <c r="J23" s="85" t="s">
        <v>905</v>
      </c>
      <c r="K23" s="89"/>
      <c r="L23" s="89"/>
      <c r="M23" s="89"/>
      <c r="P23" s="49" t="n">
        <v>3</v>
      </c>
      <c r="Q23" s="49" t="n">
        <v>2</v>
      </c>
      <c r="R23" s="138" t="n">
        <v>1</v>
      </c>
      <c r="S23" s="89"/>
      <c r="T23" s="89"/>
      <c r="U23" s="89"/>
      <c r="V23" s="89"/>
      <c r="W23" s="89"/>
      <c r="X23" s="89"/>
      <c r="Y23" s="89"/>
      <c r="Z23" s="89"/>
    </row>
    <row r="24" customFormat="false" ht="15.75" hidden="false" customHeight="false" outlineLevel="0" collapsed="false">
      <c r="A24" s="110" t="n">
        <v>23</v>
      </c>
      <c r="B24" s="79" t="s">
        <v>906</v>
      </c>
      <c r="C24" s="80" t="n">
        <v>1</v>
      </c>
      <c r="D24" s="79"/>
      <c r="E24" s="132" t="s">
        <v>907</v>
      </c>
      <c r="J24" s="78"/>
      <c r="P24" s="49" t="n">
        <v>2</v>
      </c>
      <c r="Q24" s="1" t="n">
        <v>0</v>
      </c>
      <c r="R24" s="1" t="n">
        <v>1</v>
      </c>
    </row>
    <row r="25" customFormat="false" ht="15.75" hidden="false" customHeight="false" outlineLevel="0" collapsed="false">
      <c r="A25" s="110" t="n">
        <v>24</v>
      </c>
      <c r="B25" s="107"/>
      <c r="C25" s="80" t="n">
        <v>2</v>
      </c>
      <c r="D25" s="79"/>
      <c r="E25" s="132" t="s">
        <v>865</v>
      </c>
      <c r="J25" s="78"/>
      <c r="N25" s="71"/>
      <c r="O25" s="71"/>
      <c r="P25" s="49" t="n">
        <v>9</v>
      </c>
      <c r="Q25" s="49" t="n">
        <v>2</v>
      </c>
      <c r="R25" s="1" t="n">
        <v>1</v>
      </c>
    </row>
    <row r="26" customFormat="false" ht="15.75" hidden="false" customHeight="false" outlineLevel="0" collapsed="false">
      <c r="A26" s="110" t="n">
        <v>25</v>
      </c>
      <c r="B26" s="107"/>
      <c r="C26" s="80" t="n">
        <v>3</v>
      </c>
      <c r="D26" s="79" t="n">
        <v>1</v>
      </c>
      <c r="E26" s="177" t="s">
        <v>908</v>
      </c>
      <c r="F26" s="1" t="s">
        <v>909</v>
      </c>
      <c r="J26" s="78"/>
    </row>
    <row r="27" customFormat="false" ht="15.75" hidden="false" customHeight="false" outlineLevel="0" collapsed="false">
      <c r="A27" s="108" t="n">
        <v>26</v>
      </c>
      <c r="B27" s="127"/>
      <c r="C27" s="103" t="n">
        <v>4</v>
      </c>
      <c r="D27" s="128"/>
      <c r="E27" s="145" t="s">
        <v>910</v>
      </c>
      <c r="F27" s="68"/>
      <c r="G27" s="71"/>
      <c r="H27" s="71"/>
      <c r="I27" s="71"/>
      <c r="J27" s="101"/>
      <c r="K27" s="71"/>
      <c r="L27" s="71"/>
      <c r="M27" s="71"/>
      <c r="S27" s="71"/>
      <c r="T27" s="71"/>
      <c r="U27" s="71"/>
      <c r="V27" s="71"/>
      <c r="W27" s="71"/>
      <c r="X27" s="71"/>
      <c r="Y27" s="71"/>
      <c r="Z27" s="71"/>
    </row>
    <row r="28" customFormat="false" ht="15.75" hidden="false" customHeight="false" outlineLevel="0" collapsed="false">
      <c r="B28" s="107"/>
      <c r="D28" s="107"/>
    </row>
    <row r="29" customFormat="false" ht="15.75" hidden="false" customHeight="false" outlineLevel="0" collapsed="false">
      <c r="B29" s="107"/>
      <c r="E29" s="111" t="s">
        <v>522</v>
      </c>
    </row>
    <row r="30" customFormat="false" ht="15.75" hidden="false" customHeight="false" outlineLevel="0" collapsed="false">
      <c r="B30" s="107"/>
      <c r="E30" s="146" t="s">
        <v>523</v>
      </c>
    </row>
    <row r="31" customFormat="false" ht="15.75" hidden="false" customHeight="false" outlineLevel="0" collapsed="false">
      <c r="B31" s="107"/>
      <c r="E31" s="147" t="s">
        <v>524</v>
      </c>
    </row>
    <row r="32" customFormat="false" ht="15.75" hidden="false" customHeight="false" outlineLevel="0" collapsed="false">
      <c r="B32" s="107"/>
      <c r="E32" s="148" t="s">
        <v>525</v>
      </c>
    </row>
    <row r="1048576" customFormat="false" ht="15.75" hidden="false" customHeight="true" outlineLevel="0" collapsed="false"/>
  </sheetData>
  <mergeCells count="2">
    <mergeCell ref="F12:I12"/>
    <mergeCell ref="F21:I21"/>
  </mergeCells>
  <hyperlinks>
    <hyperlink ref="E3" r:id="rId1" display="https://arxiv.org/pdf/2203.11551.pdf"/>
    <hyperlink ref="R3" r:id="rId2" display="All 5 versions"/>
    <hyperlink ref="E4" r:id="rId3" display="https://arxiv.org/pdf/2204.03661.pdf"/>
    <hyperlink ref="R4" r:id="rId4" display="All 2 versions"/>
    <hyperlink ref="E5" r:id="rId5" display="https://arxiv.org/pdf/2204.03745.pdf"/>
    <hyperlink ref="R5" r:id="rId6" display="All 5 versions"/>
    <hyperlink ref="E6" r:id="rId7" display="https://arxiv.org/pdf/2204.03993.pdf"/>
    <hyperlink ref="R6" r:id="rId8" display="All 12 versions"/>
    <hyperlink ref="E7" r:id="rId9" display="https://arxiv.org/pdf/2204.04131.pdf"/>
    <hyperlink ref="R7" r:id="rId10" display="All 7 versions"/>
    <hyperlink ref="E8" r:id="rId11" display="https://arxiv.org/pdf/2110.03188.pdf"/>
    <hyperlink ref="R8" r:id="rId12" display="All 5 versions"/>
    <hyperlink ref="E9" r:id="rId13" display="https://arxiv.org/pdf/2111.02935.pdf"/>
    <hyperlink ref="R9" r:id="rId14" display="All 8 versions"/>
    <hyperlink ref="E10" r:id="rId15" display="https://arxiv.org/pdf/2201.02637.pdf"/>
    <hyperlink ref="R10" r:id="rId16" display="All 3 versions"/>
    <hyperlink ref="E11" r:id="rId17" display="https://arxiv.org/pdf/2203.16558.pdf"/>
    <hyperlink ref="E12" r:id="rId18" display="https://arxiv.org/pdf/2204.02721.pdf"/>
    <hyperlink ref="E13" r:id="rId19" display="https://arxiv.org/pdf/2204.04228.pdf"/>
    <hyperlink ref="E14" r:id="rId20" display="https://arxiv.org/pdf/2204.04427.pdf"/>
    <hyperlink ref="E15" r:id="rId21" display="https://arxiv.org/pdf/2204.04523.pdf"/>
    <hyperlink ref="E16" r:id="rId22" display="https://arxiv.org/pdf/2204.05013.pdf"/>
    <hyperlink ref="E17" r:id="rId23" display="https://arxiv.org/pdf/2203.09054.pdf"/>
    <hyperlink ref="E18" r:id="rId24" display="https://arxiv.org/pdf/2204.05434.pdf"/>
    <hyperlink ref="E19" r:id="rId25" display="https://arxiv.org/pdf/2204.05648.pdf"/>
    <hyperlink ref="E20" r:id="rId26" display="https://arxiv.org/pdf/2204.05741.pdf"/>
    <hyperlink ref="E21" r:id="rId27" display="https://arxiv.org/pdf/2204.06002.pdf"/>
    <hyperlink ref="E22" r:id="rId28" display="https://arxiv.org/pdf/2204.06007.pdf"/>
    <hyperlink ref="E23" r:id="rId29" display="https://arxiv.org/pdf/2204.06383.pdf"/>
    <hyperlink ref="E24" r:id="rId30" display="https://arxiv.org/pdf/2108.12368.pdf"/>
    <hyperlink ref="E25" r:id="rId31" display="https://arxiv.org/pdf/2204.03423.pdf"/>
    <hyperlink ref="E26" r:id="rId32" display="https://arxiv.org/pdf/2204.07027.pdf"/>
    <hyperlink ref="E27" r:id="rId33" display="https://arxiv.org/pdf/2204.07152.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T2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63"/>
    <col collapsed="false" customWidth="true" hidden="false" outlineLevel="0" max="6" min="6" style="0" width="31.88"/>
    <col collapsed="false" customWidth="true" hidden="false" outlineLevel="0" max="7" min="7" style="0" width="23.38"/>
    <col collapsed="false" customWidth="true" hidden="false" outlineLevel="0" max="8" min="8" style="0" width="17.63"/>
    <col collapsed="false" customWidth="true" hidden="false" outlineLevel="0" max="9" min="9" style="0" width="20.76"/>
    <col collapsed="false" customWidth="true" hidden="false" outlineLevel="0" max="13" min="10" style="0" width="12.63"/>
    <col collapsed="false" customWidth="true" hidden="false" outlineLevel="0" max="14" min="14" style="0" width="29.37"/>
    <col collapsed="false" customWidth="true" hidden="false" outlineLevel="0" max="15" min="15" style="0" width="49.75"/>
    <col collapsed="false" customWidth="true" hidden="false" outlineLevel="0" max="16" min="16" style="0" width="8.87"/>
    <col collapsed="false" customWidth="true" hidden="false" outlineLevel="0" max="17" min="17" style="0" width="7.63"/>
    <col collapsed="false" customWidth="true" hidden="false" outlineLevel="0" max="18" min="18" style="0" width="13.75"/>
    <col collapsed="false" customWidth="true" hidden="false" outlineLevel="0" max="1025" min="19" style="0" width="12.63"/>
  </cols>
  <sheetData>
    <row r="1" customFormat="false" ht="15.75" hidden="false" customHeight="false" outlineLevel="0" collapsed="false">
      <c r="A1" s="168" t="n">
        <f aca="false">MAX(A3:A92)</f>
        <v>18</v>
      </c>
      <c r="B1" s="66" t="s">
        <v>105</v>
      </c>
      <c r="C1" s="66"/>
      <c r="D1" s="66" t="n">
        <f aca="false">SUM(D3:D95)</f>
        <v>4</v>
      </c>
      <c r="E1" s="23" t="s">
        <v>911</v>
      </c>
      <c r="F1" s="1"/>
      <c r="G1" s="69" t="s">
        <v>595</v>
      </c>
      <c r="H1" s="70"/>
      <c r="I1" s="131"/>
      <c r="N1" s="44"/>
      <c r="O1" s="45" t="s">
        <v>912</v>
      </c>
      <c r="P1" s="46" t="n">
        <f aca="false">SUM(P3:P6)</f>
        <v>48</v>
      </c>
      <c r="Q1" s="46" t="n">
        <f aca="false">SUM(Q3:Q6)</f>
        <v>4</v>
      </c>
    </row>
    <row r="2" customFormat="false" ht="15.75" hidden="false" customHeight="false" outlineLevel="0" collapsed="false">
      <c r="A2" s="73" t="s">
        <v>0</v>
      </c>
      <c r="B2" s="108" t="s">
        <v>1</v>
      </c>
      <c r="C2" s="109"/>
      <c r="D2" s="109" t="s">
        <v>108</v>
      </c>
      <c r="E2" s="103" t="s">
        <v>3</v>
      </c>
      <c r="F2" s="68" t="s">
        <v>109</v>
      </c>
      <c r="G2" s="71"/>
      <c r="H2" s="71"/>
      <c r="I2" s="71"/>
      <c r="J2" s="101" t="s">
        <v>271</v>
      </c>
      <c r="K2" s="71"/>
      <c r="L2" s="71"/>
      <c r="M2" s="71"/>
      <c r="N2" s="47" t="s">
        <v>265</v>
      </c>
      <c r="O2" s="46" t="s">
        <v>266</v>
      </c>
      <c r="P2" s="46" t="s">
        <v>267</v>
      </c>
      <c r="Q2" s="46" t="s">
        <v>268</v>
      </c>
      <c r="R2" s="46" t="s">
        <v>269</v>
      </c>
      <c r="S2" s="1" t="s">
        <v>315</v>
      </c>
      <c r="T2" s="1" t="s">
        <v>271</v>
      </c>
    </row>
    <row r="3" customFormat="false" ht="15.75" hidden="false" customHeight="false" outlineLevel="0" collapsed="false">
      <c r="A3" s="108" t="n">
        <v>1</v>
      </c>
      <c r="B3" s="155" t="s">
        <v>913</v>
      </c>
      <c r="C3" s="108" t="n">
        <v>1</v>
      </c>
      <c r="D3" s="155"/>
      <c r="E3" s="145" t="s">
        <v>690</v>
      </c>
      <c r="F3" s="68"/>
      <c r="G3" s="71"/>
      <c r="H3" s="71"/>
      <c r="I3" s="170"/>
      <c r="J3" s="101"/>
      <c r="K3" s="71"/>
      <c r="L3" s="71"/>
      <c r="M3" s="71"/>
      <c r="N3" s="44" t="str">
        <f aca="false">IFERROR(INDEX($E$3:$E$100,SMALL(IF($D$3:$D$100=1,ROW($E$3:$E$100)-ROW(B$3)+1),ROWS($N$3:N3))),"")</f>
        <v>https://arxiv.org/pdf/2203.09691.pdf</v>
      </c>
      <c r="O3" s="48" t="e">
        <f aca="false">IF(N3&lt;&gt;"",HYPERLINK(concat("https://scholar.google.com/scholar?hl=en&amp;q=arXiv:",MID(N3,23,10))),"")</f>
        <v>#NAME?</v>
      </c>
      <c r="P3" s="49" t="n">
        <v>7</v>
      </c>
      <c r="Q3" s="49" t="n">
        <v>1</v>
      </c>
      <c r="R3" s="49" t="s">
        <v>283</v>
      </c>
      <c r="S3" s="1" t="n">
        <v>0</v>
      </c>
    </row>
    <row r="4" customFormat="false" ht="15.75" hidden="false" customHeight="false" outlineLevel="0" collapsed="false">
      <c r="A4" s="110" t="n">
        <v>2</v>
      </c>
      <c r="B4" s="141" t="s">
        <v>914</v>
      </c>
      <c r="C4" s="110" t="n">
        <v>1</v>
      </c>
      <c r="D4" s="143"/>
      <c r="E4" s="142" t="s">
        <v>915</v>
      </c>
      <c r="I4" s="143"/>
      <c r="N4" s="44" t="str">
        <f aca="false">IFERROR(INDEX($E$3:$E$100,SMALL(IF($D$3:$D$100=1,ROW($E$3:$E$100)-ROW(B$3)+1),ROWS($N$3:N4))),"")</f>
        <v/>
      </c>
      <c r="O4" s="48" t="str">
        <f aca="false">IF(N4&lt;&gt;"",HYPERLINK(concat("https://scholar.google.com/scholar?hl=en&amp;q=arXiv:",MID(N4,23,10))),"")</f>
        <v/>
      </c>
      <c r="P4" s="49" t="n">
        <v>1</v>
      </c>
      <c r="Q4" s="49" t="n">
        <v>1</v>
      </c>
      <c r="R4" s="49" t="s">
        <v>283</v>
      </c>
      <c r="S4" s="1" t="n">
        <v>0</v>
      </c>
      <c r="T4" s="1" t="s">
        <v>916</v>
      </c>
    </row>
    <row r="5" customFormat="false" ht="15.75" hidden="false" customHeight="false" outlineLevel="0" collapsed="false">
      <c r="A5" s="110" t="n">
        <v>3</v>
      </c>
      <c r="B5" s="141"/>
      <c r="C5" s="110" t="n">
        <v>2</v>
      </c>
      <c r="D5" s="143"/>
      <c r="E5" s="142" t="s">
        <v>917</v>
      </c>
      <c r="I5" s="143"/>
      <c r="N5" s="44" t="str">
        <f aca="false">IFERROR(INDEX($E$3:$E$100,SMALL(IF($D$3:$D$100=1,ROW($E$3:$E$100)-ROW(B$3)+1),ROWS($N$3:N5))),"")</f>
        <v/>
      </c>
      <c r="O5" s="48" t="str">
        <f aca="false">IF(N5&lt;&gt;"",HYPERLINK(concat("https://scholar.google.com/scholar?hl=en&amp;q=arXiv:",MID(N5,23,10))),"")</f>
        <v/>
      </c>
      <c r="P5" s="49" t="n">
        <v>23</v>
      </c>
      <c r="Q5" s="50" t="n">
        <v>0</v>
      </c>
      <c r="R5" s="49" t="s">
        <v>276</v>
      </c>
      <c r="S5" s="1" t="n">
        <v>0</v>
      </c>
      <c r="T5" s="1" t="s">
        <v>918</v>
      </c>
    </row>
    <row r="6" customFormat="false" ht="15.75" hidden="false" customHeight="false" outlineLevel="0" collapsed="false">
      <c r="A6" s="108" t="n">
        <v>4</v>
      </c>
      <c r="B6" s="155"/>
      <c r="C6" s="108" t="n">
        <v>3</v>
      </c>
      <c r="D6" s="170"/>
      <c r="E6" s="172" t="s">
        <v>579</v>
      </c>
      <c r="F6" s="71"/>
      <c r="G6" s="71"/>
      <c r="H6" s="71"/>
      <c r="I6" s="170"/>
      <c r="J6" s="71"/>
      <c r="K6" s="71"/>
      <c r="L6" s="71"/>
      <c r="M6" s="71"/>
      <c r="N6" s="44" t="str">
        <f aca="false">IFERROR(INDEX($E$3:$E$100,SMALL(IF($D$3:$D$100=1,ROW($E$3:$E$100)-ROW(B$3)+1),ROWS($N$3:N6))),"")</f>
        <v/>
      </c>
      <c r="O6" s="48" t="str">
        <f aca="false">IF(N6&lt;&gt;"",HYPERLINK(concat("https://scholar.google.com/scholar?hl=en&amp;q=arXiv:",MID(N6,23,10))),"")</f>
        <v/>
      </c>
      <c r="P6" s="49" t="n">
        <v>17</v>
      </c>
      <c r="Q6" s="49" t="n">
        <v>2</v>
      </c>
      <c r="R6" s="49" t="s">
        <v>284</v>
      </c>
      <c r="S6" s="1" t="n">
        <v>1</v>
      </c>
    </row>
    <row r="7" customFormat="false" ht="15.75" hidden="false" customHeight="false" outlineLevel="0" collapsed="false">
      <c r="A7" s="110" t="n">
        <v>5</v>
      </c>
      <c r="B7" s="141" t="s">
        <v>919</v>
      </c>
      <c r="C7" s="110" t="n">
        <v>1</v>
      </c>
      <c r="D7" s="110"/>
      <c r="E7" s="142" t="s">
        <v>920</v>
      </c>
      <c r="F7" s="1" t="s">
        <v>921</v>
      </c>
      <c r="I7" s="143"/>
      <c r="J7" s="1" t="s">
        <v>922</v>
      </c>
      <c r="N7" s="44" t="str">
        <f aca="false">IFERROR(INDEX($E$3:$E$100,SMALL(IF($D$3:$D$100=1,ROW($E$3:$E$100)-ROW(B$3)+1),ROWS($N$3:N7))),"")</f>
        <v/>
      </c>
      <c r="O7" s="48" t="str">
        <f aca="false">IF(N7&lt;&gt;"",HYPERLINK(concat("https://scholar.google.com/scholar?hl=en&amp;q=arXiv:",MID(N7,23,10))),"")</f>
        <v/>
      </c>
      <c r="P7" s="50"/>
      <c r="Q7" s="50"/>
      <c r="R7" s="49"/>
      <c r="S7" s="123"/>
      <c r="T7" s="89"/>
    </row>
    <row r="8" customFormat="false" ht="15.75" hidden="false" customHeight="false" outlineLevel="0" collapsed="false">
      <c r="A8" s="110" t="n">
        <v>6</v>
      </c>
      <c r="B8" s="141"/>
      <c r="C8" s="110" t="n">
        <v>2</v>
      </c>
      <c r="D8" s="110" t="n">
        <v>1</v>
      </c>
      <c r="E8" s="99" t="s">
        <v>923</v>
      </c>
      <c r="F8" s="1" t="s">
        <v>924</v>
      </c>
      <c r="I8" s="143"/>
      <c r="J8" s="1" t="s">
        <v>925</v>
      </c>
      <c r="N8" s="44" t="str">
        <f aca="false">IFERROR(INDEX($E$3:$E$100,SMALL(IF($D$3:$D$100=1,ROW($E$3:$E$100)-ROW(B$3)+1),ROWS($N$3:N8))),"")</f>
        <v>https://arxiv.org/pdf/2112.08174.pdf</v>
      </c>
      <c r="O8" s="48" t="e">
        <f aca="false">IF(N8&lt;&gt;"",HYPERLINK(concat("https://scholar.google.com/scholar?hl=en&amp;q=arXiv:",MID(N8,23,10))),"")</f>
        <v>#NAME?</v>
      </c>
      <c r="P8" s="49"/>
      <c r="Q8" s="49"/>
      <c r="R8" s="50"/>
      <c r="S8" s="138"/>
      <c r="T8" s="117"/>
    </row>
    <row r="9" customFormat="false" ht="15.75" hidden="false" customHeight="false" outlineLevel="0" collapsed="false">
      <c r="A9" s="110" t="n">
        <v>7</v>
      </c>
      <c r="B9" s="141"/>
      <c r="C9" s="110" t="n">
        <v>3</v>
      </c>
      <c r="D9" s="143"/>
      <c r="E9" s="142" t="s">
        <v>926</v>
      </c>
      <c r="I9" s="143"/>
      <c r="N9" s="44" t="str">
        <f aca="false">IFERROR(INDEX($E$3:$E$100,SMALL(IF($D$3:$D$100=1,ROW($E$3:$E$100)-ROW(B$3)+1),ROWS($N$3:N9))),"")</f>
        <v/>
      </c>
      <c r="O9" s="48" t="str">
        <f aca="false">IF(N9&lt;&gt;"",HYPERLINK(concat("https://scholar.google.com/scholar?hl=en&amp;q=arXiv:",MID(N9,23,10))),"")</f>
        <v/>
      </c>
      <c r="P9" s="50"/>
      <c r="R9" s="50"/>
    </row>
    <row r="10" customFormat="false" ht="15.75" hidden="false" customHeight="false" outlineLevel="0" collapsed="false">
      <c r="A10" s="108" t="n">
        <v>8</v>
      </c>
      <c r="B10" s="155"/>
      <c r="C10" s="108" t="n">
        <v>4</v>
      </c>
      <c r="D10" s="170"/>
      <c r="E10" s="172" t="s">
        <v>927</v>
      </c>
      <c r="F10" s="71"/>
      <c r="G10" s="71"/>
      <c r="H10" s="71"/>
      <c r="I10" s="170"/>
      <c r="J10" s="71"/>
      <c r="K10" s="71"/>
      <c r="L10" s="71"/>
      <c r="M10" s="71"/>
      <c r="N10" s="44" t="str">
        <f aca="false">IFERROR(INDEX($E$3:$E$100,SMALL(IF($D$3:$D$100=1,ROW($E$3:$E$100)-ROW(B$3)+1),ROWS($N$3:N10))),"")</f>
        <v/>
      </c>
      <c r="O10" s="48" t="str">
        <f aca="false">IF(N10&lt;&gt;"",HYPERLINK(concat("https://scholar.google.com/scholar?hl=en&amp;q=arXiv:",MID(N10,23,10))),"")</f>
        <v/>
      </c>
      <c r="P10" s="50"/>
      <c r="Q10" s="50"/>
      <c r="R10" s="50"/>
    </row>
    <row r="11" customFormat="false" ht="15.75" hidden="false" customHeight="false" outlineLevel="0" collapsed="false">
      <c r="A11" s="110" t="n">
        <v>9</v>
      </c>
      <c r="B11" s="141" t="s">
        <v>928</v>
      </c>
      <c r="C11" s="110" t="n">
        <v>1</v>
      </c>
      <c r="D11" s="143"/>
      <c r="E11" s="142" t="s">
        <v>929</v>
      </c>
      <c r="I11" s="143"/>
      <c r="N11" s="44" t="str">
        <f aca="false">IFERROR(INDEX($E$3:$E$100,SMALL(IF($D$3:$D$100=1,ROW($E$3:$E$100)-ROW(B$3)+1),ROWS($N$3:N11))),"")</f>
        <v/>
      </c>
      <c r="O11" s="48" t="str">
        <f aca="false">IF(N11&lt;&gt;"",HYPERLINK(concat("https://scholar.google.com/scholar?hl=en&amp;q=arXiv:",MID(N11,23,10))),"")</f>
        <v/>
      </c>
      <c r="P11" s="50"/>
      <c r="Q11" s="49"/>
      <c r="R11" s="50"/>
    </row>
    <row r="12" customFormat="false" ht="15.75" hidden="false" customHeight="false" outlineLevel="0" collapsed="false">
      <c r="A12" s="110" t="n">
        <v>10</v>
      </c>
      <c r="B12" s="143"/>
      <c r="C12" s="110" t="n">
        <v>2</v>
      </c>
      <c r="D12" s="110"/>
      <c r="E12" s="142" t="s">
        <v>930</v>
      </c>
      <c r="F12" s="1"/>
      <c r="I12" s="143"/>
      <c r="N12" s="44" t="str">
        <f aca="false">IFERROR(INDEX($E$3:$E$100,SMALL(IF($D$3:$D$100=1,ROW($E$3:$E$100)-ROW(B$3)+1),ROWS($N$3:N12))),"")</f>
        <v/>
      </c>
      <c r="P12" s="50" t="s">
        <v>292</v>
      </c>
      <c r="Q12" s="1" t="s">
        <v>268</v>
      </c>
      <c r="R12" s="50"/>
    </row>
    <row r="13" customFormat="false" ht="15.75" hidden="false" customHeight="false" outlineLevel="0" collapsed="false">
      <c r="A13" s="110" t="n">
        <v>11</v>
      </c>
      <c r="B13" s="143"/>
      <c r="C13" s="110" t="n">
        <v>3</v>
      </c>
      <c r="D13" s="110" t="n">
        <v>1</v>
      </c>
      <c r="E13" s="99" t="s">
        <v>931</v>
      </c>
      <c r="F13" s="1" t="s">
        <v>932</v>
      </c>
      <c r="I13" s="143"/>
      <c r="J13" s="1"/>
      <c r="N13" s="44" t="str">
        <f aca="false">IFERROR(INDEX($E$3:$E$100,SMALL(IF($D$3:$D$100=1,ROW($E$3:$E$100)-ROW(B$3)+1),ROWS($N$3:N13))),"")</f>
        <v>https://arxiv.org/pdf/2101.07970.pdf</v>
      </c>
      <c r="O13" s="1" t="s">
        <v>293</v>
      </c>
      <c r="P13" s="49" t="n">
        <f aca="false">P6</f>
        <v>17</v>
      </c>
      <c r="Q13" s="49" t="n">
        <f aca="false">Q6</f>
        <v>2</v>
      </c>
      <c r="R13" s="50"/>
    </row>
    <row r="14" customFormat="false" ht="15.75" hidden="false" customHeight="false" outlineLevel="0" collapsed="false">
      <c r="A14" s="110" t="n">
        <v>12</v>
      </c>
      <c r="B14" s="143"/>
      <c r="C14" s="110" t="n">
        <v>4</v>
      </c>
      <c r="D14" s="143"/>
      <c r="E14" s="142" t="s">
        <v>162</v>
      </c>
      <c r="I14" s="143"/>
      <c r="N14" s="44" t="str">
        <f aca="false">IFERROR(INDEX($E$3:$E$100,SMALL(IF($D$3:$D$100=1,ROW($E$3:$E$100)-ROW(B$3)+1),ROWS($N$3:N14))),"")</f>
        <v/>
      </c>
      <c r="O14" s="1" t="s">
        <v>294</v>
      </c>
      <c r="P14" s="49" t="n">
        <f aca="false">0</f>
        <v>0</v>
      </c>
      <c r="Q14" s="49" t="n">
        <f aca="false">0</f>
        <v>0</v>
      </c>
      <c r="R14" s="49"/>
    </row>
    <row r="15" customFormat="false" ht="15.75" hidden="false" customHeight="false" outlineLevel="0" collapsed="false">
      <c r="A15" s="108" t="n">
        <v>13</v>
      </c>
      <c r="B15" s="170"/>
      <c r="C15" s="108" t="n">
        <v>5</v>
      </c>
      <c r="D15" s="170"/>
      <c r="E15" s="172" t="s">
        <v>933</v>
      </c>
      <c r="F15" s="71"/>
      <c r="G15" s="71"/>
      <c r="H15" s="71"/>
      <c r="I15" s="170"/>
      <c r="J15" s="71"/>
      <c r="K15" s="71"/>
      <c r="L15" s="71"/>
      <c r="M15" s="71"/>
      <c r="N15" s="44" t="str">
        <f aca="false">IFERROR(INDEX($E$3:$E$100,SMALL(IF($D$3:$D$100=1,ROW($E$3:$E$100)-ROW(B$3)+1),ROWS($N$3:N15))),"")</f>
        <v/>
      </c>
      <c r="O15" s="1" t="s">
        <v>295</v>
      </c>
      <c r="P15" s="49" t="n">
        <f aca="false">P3+P4+P5</f>
        <v>31</v>
      </c>
      <c r="Q15" s="49" t="n">
        <f aca="false">Q3+Q4+Q5</f>
        <v>2</v>
      </c>
      <c r="R15" s="49"/>
    </row>
    <row r="16" customFormat="false" ht="15.75" hidden="false" customHeight="false" outlineLevel="0" collapsed="false">
      <c r="A16" s="110" t="n">
        <v>14</v>
      </c>
      <c r="B16" s="141" t="s">
        <v>934</v>
      </c>
      <c r="C16" s="110" t="n">
        <v>1</v>
      </c>
      <c r="D16" s="110" t="n">
        <v>1</v>
      </c>
      <c r="E16" s="99" t="s">
        <v>935</v>
      </c>
      <c r="F16" s="1" t="s">
        <v>936</v>
      </c>
      <c r="I16" s="143"/>
      <c r="J16" s="1" t="s">
        <v>937</v>
      </c>
      <c r="N16" s="44" t="str">
        <f aca="false">IFERROR(INDEX($E$3:$E$100,SMALL(IF($D$3:$D$100=1,ROW($E$3:$E$100)-ROW(B$3)+1),ROWS($N$3:N16))),"")</f>
        <v>https://arxiv.org/pdf/1709.07503.pdf</v>
      </c>
      <c r="O16" s="48" t="e">
        <f aca="false">IF(N16&lt;&gt;"",HYPERLINK(concat("https://scholar.google.com/scholar?hl=en&amp;q=arXiv:",MID(N16,23,10))),"")</f>
        <v>#NAME?</v>
      </c>
      <c r="P16" s="49"/>
      <c r="Q16" s="49"/>
      <c r="R16" s="49"/>
      <c r="S16" s="89"/>
      <c r="T16" s="89"/>
    </row>
    <row r="17" customFormat="false" ht="15.75" hidden="false" customHeight="false" outlineLevel="0" collapsed="false">
      <c r="A17" s="110" t="n">
        <v>15</v>
      </c>
      <c r="B17" s="143"/>
      <c r="C17" s="110" t="n">
        <v>2</v>
      </c>
      <c r="D17" s="143"/>
      <c r="E17" s="142" t="s">
        <v>938</v>
      </c>
      <c r="I17" s="143"/>
      <c r="N17" s="44" t="str">
        <f aca="false">IFERROR(INDEX($E$3:$E$100,SMALL(IF($D$3:$D$100=1,ROW($E$3:$E$100)-ROW(B$3)+1),ROWS($N$3:N17))),"")</f>
        <v/>
      </c>
      <c r="O17" s="48" t="str">
        <f aca="false">IF(N17&lt;&gt;"",HYPERLINK(concat("https://scholar.google.com/scholar?hl=en&amp;q=arXiv:",MID(N17,23,10))),"")</f>
        <v/>
      </c>
      <c r="P17" s="49"/>
      <c r="R17" s="49"/>
    </row>
    <row r="18" customFormat="false" ht="15.75" hidden="false" customHeight="false" outlineLevel="0" collapsed="false">
      <c r="A18" s="110" t="n">
        <v>16</v>
      </c>
      <c r="B18" s="143"/>
      <c r="C18" s="110" t="n">
        <v>3</v>
      </c>
      <c r="D18" s="143"/>
      <c r="E18" s="142" t="s">
        <v>939</v>
      </c>
      <c r="I18" s="143"/>
      <c r="N18" s="44" t="str">
        <f aca="false">IFERROR(INDEX($E$3:$E$100,SMALL(IF($D$3:$D$100=1,ROW($E$3:$E$100)-ROW(B$3)+1),ROWS($N$3:N18))),"")</f>
        <v/>
      </c>
    </row>
    <row r="19" customFormat="false" ht="15.75" hidden="false" customHeight="false" outlineLevel="0" collapsed="false">
      <c r="A19" s="110" t="n">
        <v>17</v>
      </c>
      <c r="B19" s="143"/>
      <c r="C19" s="110" t="n">
        <v>4</v>
      </c>
      <c r="D19" s="110" t="n">
        <v>1</v>
      </c>
      <c r="E19" s="99" t="s">
        <v>940</v>
      </c>
      <c r="F19" s="1" t="s">
        <v>941</v>
      </c>
      <c r="I19" s="143"/>
      <c r="J19" s="1" t="s">
        <v>925</v>
      </c>
      <c r="N19" s="44" t="str">
        <f aca="false">IFERROR(INDEX($E$3:$E$100,SMALL(IF($D$3:$D$100=1,ROW($E$3:$E$100)-ROW(B$3)+1),ROWS($N$3:N19))),"")</f>
        <v>https://arxiv.org/pdf/2204.09749.pdf</v>
      </c>
      <c r="P19" s="49" t="n">
        <v>7</v>
      </c>
      <c r="Q19" s="49" t="n">
        <v>1</v>
      </c>
      <c r="R19" s="1" t="n">
        <v>0</v>
      </c>
    </row>
    <row r="20" customFormat="false" ht="15.75" hidden="false" customHeight="false" outlineLevel="0" collapsed="false">
      <c r="A20" s="108" t="n">
        <v>18</v>
      </c>
      <c r="B20" s="170"/>
      <c r="C20" s="108" t="n">
        <v>5</v>
      </c>
      <c r="D20" s="170"/>
      <c r="E20" s="172" t="s">
        <v>942</v>
      </c>
      <c r="F20" s="71"/>
      <c r="G20" s="71"/>
      <c r="H20" s="71"/>
      <c r="I20" s="170"/>
      <c r="J20" s="71"/>
      <c r="K20" s="71"/>
      <c r="L20" s="71"/>
      <c r="M20" s="71"/>
      <c r="N20" s="44" t="str">
        <f aca="false">IFERROR(INDEX($E$3:$E$100,SMALL(IF($D$3:$D$100=1,ROW($E$3:$E$100)-ROW(B$3)+1),ROWS($N$3:N20))),"")</f>
        <v/>
      </c>
      <c r="P20" s="49" t="n">
        <v>1</v>
      </c>
      <c r="Q20" s="49" t="n">
        <v>1</v>
      </c>
      <c r="R20" s="1" t="n">
        <v>0</v>
      </c>
      <c r="S20" s="89"/>
      <c r="T20" s="89"/>
    </row>
    <row r="21" customFormat="false" ht="15.75" hidden="false" customHeight="false" outlineLevel="0" collapsed="false">
      <c r="P21" s="49" t="n">
        <v>23</v>
      </c>
      <c r="Q21" s="50" t="n">
        <v>0</v>
      </c>
      <c r="R21" s="1" t="n">
        <v>0</v>
      </c>
    </row>
    <row r="22" customFormat="false" ht="15.75" hidden="false" customHeight="false" outlineLevel="0" collapsed="false">
      <c r="E22" s="111" t="s">
        <v>522</v>
      </c>
      <c r="P22" s="49" t="n">
        <v>17</v>
      </c>
      <c r="Q22" s="49" t="n">
        <v>2</v>
      </c>
      <c r="R22" s="1" t="n">
        <v>1</v>
      </c>
    </row>
    <row r="23" customFormat="false" ht="15.75" hidden="false" customHeight="false" outlineLevel="0" collapsed="false">
      <c r="E23" s="146" t="s">
        <v>523</v>
      </c>
      <c r="S23" s="89"/>
      <c r="T23" s="89"/>
    </row>
    <row r="24" customFormat="false" ht="15.75" hidden="false" customHeight="false" outlineLevel="0" collapsed="false">
      <c r="E24" s="147" t="s">
        <v>524</v>
      </c>
    </row>
    <row r="25" customFormat="false" ht="15.75" hidden="false" customHeight="false" outlineLevel="0" collapsed="false">
      <c r="E25" s="148" t="s">
        <v>525</v>
      </c>
      <c r="N25" s="71"/>
      <c r="O25" s="71"/>
    </row>
    <row r="27" customFormat="false" ht="15.75" hidden="false" customHeight="false" outlineLevel="0" collapsed="false">
      <c r="S27" s="71"/>
      <c r="T27" s="71"/>
    </row>
  </sheetData>
  <hyperlinks>
    <hyperlink ref="E3" r:id="rId1" display="https://arxiv.org/pdf/2203.09691.pdf"/>
    <hyperlink ref="R3" r:id="rId2" display="All 3 versions"/>
    <hyperlink ref="E4" r:id="rId3" display="https://arxiv.org/pdf/1909.05804.pdf"/>
    <hyperlink ref="R4" r:id="rId4" display="All 3 versions"/>
    <hyperlink ref="E5" r:id="rId5" display="https://arxiv.org/pdf/2109.11376.pdf"/>
    <hyperlink ref="R5" r:id="rId6" display="All 4 versions"/>
    <hyperlink ref="E6" r:id="rId7" display="https://arxiv.org/pdf/2110.09608.pdf"/>
    <hyperlink ref="R6" r:id="rId8" display="All 5 versions"/>
    <hyperlink ref="E7" r:id="rId9" display="https://arxiv.org/pdf/2108.10144.pdf"/>
    <hyperlink ref="E8" r:id="rId10" display="https://arxiv.org/pdf/2112.08174.pdf"/>
    <hyperlink ref="E9" r:id="rId11" display="https://arxiv.org/pdf/2204.08555.pdf"/>
    <hyperlink ref="E10" r:id="rId12" display="https://arxiv.org/pdf/2204.08732.pdf"/>
    <hyperlink ref="E11" r:id="rId13" display="https://arxiv.org/pdf/1812.04051.pdf"/>
    <hyperlink ref="E12" r:id="rId14" display="https://arxiv.org/pdf/2006.02210.pdf"/>
    <hyperlink ref="E13" r:id="rId15" display="https://arxiv.org/pdf/2101.07970.pdf"/>
    <hyperlink ref="E14" r:id="rId16" display="https://arxiv.org/pdf/2111.00818.pdf"/>
    <hyperlink ref="E15" r:id="rId17" display="https://arxiv.org/pdf/2111.01945.pdf"/>
    <hyperlink ref="E16" r:id="rId18" display="https://arxiv.org/pdf/1709.07503.pdf"/>
    <hyperlink ref="E17" r:id="rId19" display="https://arxiv.org/pdf/2010.09765.pdf"/>
    <hyperlink ref="E18" r:id="rId20" display="https://arxiv.org/pdf/2109.10841.pdf"/>
    <hyperlink ref="E19" r:id="rId21" display="https://arxiv.org/pdf/2204.09749.pdf"/>
    <hyperlink ref="E20" r:id="rId22" display="https://arxiv.org/pdf/2204.09808.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H3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99"/>
    <col collapsed="false" customWidth="true" hidden="false" outlineLevel="0" max="1025" min="6" style="0" width="12.63"/>
  </cols>
  <sheetData>
    <row r="1" customFormat="false" ht="15.75" hidden="false" customHeight="false" outlineLevel="0" collapsed="false">
      <c r="A1" s="168" t="n">
        <f aca="false">MAX(A3:A93)</f>
        <v>30</v>
      </c>
      <c r="B1" s="66" t="s">
        <v>105</v>
      </c>
      <c r="C1" s="66"/>
      <c r="D1" s="66" t="n">
        <f aca="false">SUM(D3:D96)</f>
        <v>13</v>
      </c>
      <c r="E1" s="23" t="s">
        <v>943</v>
      </c>
      <c r="F1" s="1"/>
      <c r="G1" s="69" t="s">
        <v>107</v>
      </c>
      <c r="H1" s="70"/>
    </row>
    <row r="2" customFormat="false" ht="15.75" hidden="false" customHeight="false" outlineLevel="0" collapsed="false">
      <c r="A2" s="73" t="s">
        <v>0</v>
      </c>
      <c r="B2" s="108" t="s">
        <v>1</v>
      </c>
      <c r="C2" s="109"/>
      <c r="D2" s="109" t="s">
        <v>108</v>
      </c>
      <c r="E2" s="103" t="s">
        <v>3</v>
      </c>
      <c r="F2" s="68" t="s">
        <v>109</v>
      </c>
      <c r="G2" s="71"/>
      <c r="H2" s="71"/>
    </row>
    <row r="3" customFormat="false" ht="15.75" hidden="false" customHeight="false" outlineLevel="0" collapsed="false">
      <c r="A3" s="108" t="n">
        <v>1</v>
      </c>
      <c r="B3" s="155" t="s">
        <v>944</v>
      </c>
      <c r="C3" s="108" t="n">
        <v>1</v>
      </c>
      <c r="D3" s="155"/>
      <c r="E3" s="145" t="s">
        <v>942</v>
      </c>
      <c r="F3" s="68"/>
      <c r="G3" s="71"/>
      <c r="H3" s="71"/>
    </row>
    <row r="4" customFormat="false" ht="15.75" hidden="false" customHeight="false" outlineLevel="0" collapsed="false">
      <c r="A4" s="110" t="n">
        <f aca="false">A3+1</f>
        <v>2</v>
      </c>
      <c r="B4" s="155" t="s">
        <v>945</v>
      </c>
      <c r="C4" s="110" t="n">
        <v>1</v>
      </c>
      <c r="D4" s="143"/>
      <c r="E4" s="142" t="s">
        <v>946</v>
      </c>
    </row>
    <row r="5" customFormat="false" ht="15.75" hidden="false" customHeight="false" outlineLevel="0" collapsed="false">
      <c r="A5" s="110" t="n">
        <f aca="false">A4+1</f>
        <v>3</v>
      </c>
      <c r="C5" s="110" t="n">
        <f aca="false">C4+1</f>
        <v>2</v>
      </c>
      <c r="E5" s="31" t="s">
        <v>668</v>
      </c>
      <c r="F5" s="1" t="s">
        <v>947</v>
      </c>
    </row>
    <row r="6" customFormat="false" ht="15.75" hidden="false" customHeight="false" outlineLevel="0" collapsed="false">
      <c r="A6" s="110" t="n">
        <f aca="false">A5+1</f>
        <v>4</v>
      </c>
      <c r="C6" s="110" t="n">
        <f aca="false">C5+1</f>
        <v>3</v>
      </c>
      <c r="E6" s="55" t="s">
        <v>858</v>
      </c>
    </row>
    <row r="7" customFormat="false" ht="15.75" hidden="false" customHeight="false" outlineLevel="0" collapsed="false">
      <c r="A7" s="110" t="n">
        <f aca="false">A6+1</f>
        <v>5</v>
      </c>
      <c r="C7" s="110" t="n">
        <f aca="false">C6+1</f>
        <v>4</v>
      </c>
      <c r="E7" s="31" t="s">
        <v>895</v>
      </c>
    </row>
    <row r="8" customFormat="false" ht="15.75" hidden="false" customHeight="false" outlineLevel="0" collapsed="false">
      <c r="A8" s="110" t="n">
        <f aca="false">A7+1</f>
        <v>6</v>
      </c>
      <c r="C8" s="110" t="n">
        <f aca="false">C7+1</f>
        <v>5</v>
      </c>
      <c r="E8" s="31" t="s">
        <v>948</v>
      </c>
    </row>
    <row r="9" customFormat="false" ht="15.75" hidden="false" customHeight="false" outlineLevel="0" collapsed="false">
      <c r="A9" s="110" t="n">
        <f aca="false">A8+1</f>
        <v>7</v>
      </c>
      <c r="B9" s="107"/>
      <c r="C9" s="110"/>
      <c r="D9" s="1" t="n">
        <v>1</v>
      </c>
      <c r="E9" s="33" t="s">
        <v>949</v>
      </c>
      <c r="F9" s="1" t="s">
        <v>950</v>
      </c>
    </row>
    <row r="10" customFormat="false" ht="15.75" hidden="false" customHeight="false" outlineLevel="0" collapsed="false">
      <c r="A10" s="110" t="n">
        <f aca="false">A9+1</f>
        <v>8</v>
      </c>
      <c r="B10" s="155" t="s">
        <v>951</v>
      </c>
      <c r="C10" s="110" t="n">
        <v>1</v>
      </c>
      <c r="D10" s="1" t="n">
        <v>1</v>
      </c>
      <c r="E10" s="33" t="s">
        <v>952</v>
      </c>
      <c r="F10" s="1" t="s">
        <v>953</v>
      </c>
    </row>
    <row r="11" customFormat="false" ht="15.75" hidden="false" customHeight="false" outlineLevel="0" collapsed="false">
      <c r="A11" s="110" t="n">
        <f aca="false">A10+1</f>
        <v>9</v>
      </c>
      <c r="C11" s="110" t="n">
        <f aca="false">C10+1</f>
        <v>2</v>
      </c>
      <c r="D11" s="1" t="n">
        <v>1</v>
      </c>
      <c r="E11" s="37" t="s">
        <v>954</v>
      </c>
      <c r="F11" s="1" t="s">
        <v>955</v>
      </c>
    </row>
    <row r="12" customFormat="false" ht="15.75" hidden="false" customHeight="false" outlineLevel="0" collapsed="false">
      <c r="A12" s="110" t="n">
        <f aca="false">A11+1</f>
        <v>10</v>
      </c>
      <c r="C12" s="110" t="n">
        <f aca="false">C11+1</f>
        <v>3</v>
      </c>
      <c r="D12" s="1" t="n">
        <v>1</v>
      </c>
      <c r="E12" s="37" t="s">
        <v>956</v>
      </c>
      <c r="F12" s="1" t="s">
        <v>957</v>
      </c>
    </row>
    <row r="13" customFormat="false" ht="15.75" hidden="false" customHeight="false" outlineLevel="0" collapsed="false">
      <c r="A13" s="110" t="n">
        <f aca="false">A12+1</f>
        <v>11</v>
      </c>
      <c r="B13" s="155" t="s">
        <v>958</v>
      </c>
      <c r="C13" s="110" t="n">
        <f aca="false">1</f>
        <v>1</v>
      </c>
      <c r="D13" s="1" t="n">
        <v>1</v>
      </c>
      <c r="E13" s="33" t="s">
        <v>959</v>
      </c>
      <c r="F13" s="1" t="s">
        <v>960</v>
      </c>
    </row>
    <row r="14" customFormat="false" ht="15.75" hidden="false" customHeight="false" outlineLevel="0" collapsed="false">
      <c r="A14" s="110" t="n">
        <f aca="false">A13+1</f>
        <v>12</v>
      </c>
      <c r="C14" s="110" t="n">
        <f aca="false">C13+1</f>
        <v>2</v>
      </c>
      <c r="D14" s="1" t="n">
        <v>1</v>
      </c>
      <c r="E14" s="33" t="s">
        <v>961</v>
      </c>
      <c r="F14" s="1" t="s">
        <v>962</v>
      </c>
    </row>
    <row r="15" customFormat="false" ht="15.75" hidden="false" customHeight="false" outlineLevel="0" collapsed="false">
      <c r="A15" s="110" t="n">
        <f aca="false">A14+1</f>
        <v>13</v>
      </c>
      <c r="C15" s="110" t="n">
        <f aca="false">C14+1</f>
        <v>3</v>
      </c>
      <c r="E15" s="29" t="s">
        <v>963</v>
      </c>
      <c r="F15" s="1" t="s">
        <v>964</v>
      </c>
    </row>
    <row r="16" customFormat="false" ht="15.75" hidden="false" customHeight="false" outlineLevel="0" collapsed="false">
      <c r="A16" s="110" t="n">
        <f aca="false">A15+1</f>
        <v>14</v>
      </c>
      <c r="C16" s="110" t="n">
        <f aca="false">C15+1</f>
        <v>4</v>
      </c>
      <c r="E16" s="31" t="s">
        <v>826</v>
      </c>
      <c r="F16" s="1" t="s">
        <v>965</v>
      </c>
    </row>
    <row r="17" customFormat="false" ht="15.75" hidden="false" customHeight="false" outlineLevel="0" collapsed="false">
      <c r="A17" s="110" t="n">
        <f aca="false">A16+1</f>
        <v>15</v>
      </c>
      <c r="C17" s="110" t="n">
        <f aca="false">C16+1</f>
        <v>5</v>
      </c>
      <c r="E17" s="31" t="s">
        <v>237</v>
      </c>
    </row>
    <row r="18" customFormat="false" ht="15.75" hidden="false" customHeight="false" outlineLevel="0" collapsed="false">
      <c r="A18" s="110" t="n">
        <f aca="false">A17+1</f>
        <v>16</v>
      </c>
      <c r="C18" s="110" t="n">
        <f aca="false">C17+1</f>
        <v>6</v>
      </c>
      <c r="D18" s="1" t="n">
        <v>1</v>
      </c>
      <c r="E18" s="61" t="s">
        <v>966</v>
      </c>
      <c r="F18" s="1" t="s">
        <v>967</v>
      </c>
    </row>
    <row r="19" customFormat="false" ht="15.75" hidden="false" customHeight="false" outlineLevel="0" collapsed="false">
      <c r="A19" s="110" t="n">
        <f aca="false">A18+1</f>
        <v>17</v>
      </c>
      <c r="C19" s="110" t="n">
        <f aca="false">C18+1</f>
        <v>7</v>
      </c>
      <c r="E19" s="31" t="s">
        <v>968</v>
      </c>
    </row>
    <row r="20" customFormat="false" ht="15.75" hidden="false" customHeight="false" outlineLevel="0" collapsed="false">
      <c r="A20" s="110" t="n">
        <f aca="false">A19+1</f>
        <v>18</v>
      </c>
      <c r="C20" s="110" t="n">
        <f aca="false">C19+1</f>
        <v>8</v>
      </c>
      <c r="E20" s="31" t="s">
        <v>969</v>
      </c>
    </row>
    <row r="21" customFormat="false" ht="15.75" hidden="false" customHeight="false" outlineLevel="0" collapsed="false">
      <c r="A21" s="110" t="n">
        <f aca="false">A20+1</f>
        <v>19</v>
      </c>
      <c r="C21" s="110" t="n">
        <f aca="false">C20+1</f>
        <v>9</v>
      </c>
      <c r="D21" s="1" t="n">
        <v>1</v>
      </c>
      <c r="E21" s="33" t="s">
        <v>970</v>
      </c>
      <c r="F21" s="1" t="s">
        <v>971</v>
      </c>
    </row>
    <row r="22" customFormat="false" ht="15.75" hidden="false" customHeight="false" outlineLevel="0" collapsed="false">
      <c r="A22" s="110" t="n">
        <f aca="false">A21+1</f>
        <v>20</v>
      </c>
      <c r="C22" s="110" t="n">
        <f aca="false">C21+1</f>
        <v>10</v>
      </c>
      <c r="D22" s="1" t="n">
        <v>1</v>
      </c>
      <c r="E22" s="33" t="s">
        <v>972</v>
      </c>
      <c r="F22" s="1" t="s">
        <v>973</v>
      </c>
    </row>
    <row r="23" customFormat="false" ht="15.75" hidden="false" customHeight="false" outlineLevel="0" collapsed="false">
      <c r="A23" s="110" t="n">
        <f aca="false">A22+1</f>
        <v>21</v>
      </c>
      <c r="C23" s="110" t="n">
        <f aca="false">C22+1</f>
        <v>11</v>
      </c>
      <c r="E23" s="31" t="s">
        <v>974</v>
      </c>
    </row>
    <row r="24" customFormat="false" ht="15.75" hidden="false" customHeight="false" outlineLevel="0" collapsed="false">
      <c r="A24" s="110" t="n">
        <f aca="false">A23+1</f>
        <v>22</v>
      </c>
      <c r="C24" s="110" t="n">
        <f aca="false">C23+1</f>
        <v>12</v>
      </c>
      <c r="D24" s="1" t="n">
        <v>1</v>
      </c>
      <c r="E24" s="33" t="s">
        <v>975</v>
      </c>
      <c r="F24" s="1" t="s">
        <v>976</v>
      </c>
    </row>
    <row r="25" customFormat="false" ht="15.75" hidden="false" customHeight="false" outlineLevel="0" collapsed="false">
      <c r="A25" s="110" t="n">
        <f aca="false">A24+1</f>
        <v>23</v>
      </c>
      <c r="C25" s="110" t="n">
        <f aca="false">C24+1</f>
        <v>13</v>
      </c>
      <c r="E25" s="31" t="s">
        <v>977</v>
      </c>
    </row>
    <row r="26" customFormat="false" ht="15.75" hidden="false" customHeight="false" outlineLevel="0" collapsed="false">
      <c r="A26" s="110" t="n">
        <f aca="false">A25+1</f>
        <v>24</v>
      </c>
      <c r="B26" s="155" t="s">
        <v>978</v>
      </c>
      <c r="C26" s="110" t="n">
        <f aca="false">1</f>
        <v>1</v>
      </c>
      <c r="E26" s="31" t="s">
        <v>979</v>
      </c>
    </row>
    <row r="27" customFormat="false" ht="15.75" hidden="false" customHeight="false" outlineLevel="0" collapsed="false">
      <c r="A27" s="110" t="n">
        <f aca="false">A26+1</f>
        <v>25</v>
      </c>
      <c r="C27" s="110" t="n">
        <f aca="false">C26+1</f>
        <v>2</v>
      </c>
      <c r="D27" s="1" t="n">
        <v>1</v>
      </c>
      <c r="E27" s="37" t="s">
        <v>980</v>
      </c>
      <c r="F27" s="1" t="s">
        <v>981</v>
      </c>
    </row>
    <row r="28" customFormat="false" ht="15.75" hidden="false" customHeight="false" outlineLevel="0" collapsed="false">
      <c r="A28" s="110" t="n">
        <f aca="false">A27+1</f>
        <v>26</v>
      </c>
      <c r="C28" s="110" t="n">
        <f aca="false">C27+1</f>
        <v>3</v>
      </c>
      <c r="D28" s="1" t="n">
        <v>1</v>
      </c>
      <c r="E28" s="33" t="s">
        <v>982</v>
      </c>
      <c r="F28" s="1" t="s">
        <v>983</v>
      </c>
    </row>
    <row r="29" customFormat="false" ht="15.75" hidden="false" customHeight="false" outlineLevel="0" collapsed="false">
      <c r="A29" s="110" t="n">
        <f aca="false">A28+1</f>
        <v>27</v>
      </c>
      <c r="C29" s="110" t="n">
        <f aca="false">C28+1</f>
        <v>4</v>
      </c>
      <c r="E29" s="14" t="s">
        <v>975</v>
      </c>
      <c r="F29" s="1" t="s">
        <v>984</v>
      </c>
    </row>
    <row r="30" customFormat="false" ht="15.75" hidden="false" customHeight="false" outlineLevel="0" collapsed="false">
      <c r="A30" s="110" t="n">
        <f aca="false">A29+1</f>
        <v>28</v>
      </c>
      <c r="C30" s="110" t="n">
        <f aca="false">C29+1</f>
        <v>5</v>
      </c>
      <c r="E30" s="14" t="s">
        <v>977</v>
      </c>
      <c r="F30" s="1" t="s">
        <v>985</v>
      </c>
    </row>
    <row r="31" customFormat="false" ht="15.75" hidden="false" customHeight="false" outlineLevel="0" collapsed="false">
      <c r="A31" s="110" t="n">
        <f aca="false">A30+1</f>
        <v>29</v>
      </c>
      <c r="C31" s="110" t="n">
        <f aca="false">C30+1</f>
        <v>6</v>
      </c>
      <c r="D31" s="1" t="n">
        <v>1</v>
      </c>
      <c r="E31" s="33" t="s">
        <v>986</v>
      </c>
      <c r="F31" s="1" t="s">
        <v>987</v>
      </c>
    </row>
    <row r="32" customFormat="false" ht="15.75" hidden="false" customHeight="false" outlineLevel="0" collapsed="false">
      <c r="A32" s="110" t="n">
        <f aca="false">A31+1</f>
        <v>30</v>
      </c>
      <c r="C32" s="110" t="n">
        <f aca="false">C31+1</f>
        <v>7</v>
      </c>
      <c r="E32" s="31" t="s">
        <v>988</v>
      </c>
    </row>
  </sheetData>
  <hyperlinks>
    <hyperlink ref="E3" r:id="rId1" display="https://arxiv.org/pdf/2204.09808.pdf"/>
    <hyperlink ref="E4" r:id="rId2" display="https://arxiv.org/pdf/2110.13542.pdf"/>
    <hyperlink ref="E5" r:id="rId3" display="https://arxiv.org/pdf/2203.08723.pdf"/>
    <hyperlink ref="E6" r:id="rId4" display="https://arxiv.org/pdf/2204.03037.pdf"/>
    <hyperlink ref="E7" r:id="rId5" display="https://arxiv.org/pdf/2204.05648.pdf"/>
    <hyperlink ref="E8" r:id="rId6" display="https://arxiv.org/pdf/2204.11730.pdf"/>
    <hyperlink ref="E9" r:id="rId7" display="https://arxiv.org/pdf/2112.14650.pdf"/>
    <hyperlink ref="E10" r:id="rId8" display="https://arxiv.org/pdf/2103.01850.pdf"/>
    <hyperlink ref="E11" r:id="rId9" display="https://arxiv.org/pdf/2204.11877.pdf"/>
    <hyperlink ref="E12" r:id="rId10" display="https://arxiv.org/pdf/2204.12058.pdf"/>
    <hyperlink ref="E13" r:id="rId11" display="https://arxiv.org/pdf/1910.01718.pdf"/>
    <hyperlink ref="E14" r:id="rId12" display="https://arxiv.org/pdf/2012.03856.pdf"/>
    <hyperlink ref="E15" r:id="rId13" display="https://arxiv.org/pdf/2109.08154.pdf"/>
    <hyperlink ref="E16" r:id="rId14" display="https://arxiv.org/pdf/2112.01409.pdf"/>
    <hyperlink ref="E17" r:id="rId15" display="https://arxiv.org/pdf/2112.06947.pdf"/>
    <hyperlink ref="E18" r:id="rId16" display="https://arxiv.org/pdf/2112.09586.pdf"/>
    <hyperlink ref="E19" r:id="rId17" display="https://arxiv.org/pdf/2204.12504.pdf"/>
    <hyperlink ref="E20" r:id="rId18" display="https://arxiv.org/pdf/2204.12506.pdf"/>
    <hyperlink ref="E21" r:id="rId19" display="https://arxiv.org/pdf/2204.12510.pdf"/>
    <hyperlink ref="E22" r:id="rId20" display="https://arxiv.org/pdf/2204.12567.pdf"/>
    <hyperlink ref="E23" r:id="rId21" display="https://arxiv.org/pdf/2204.12869.pdf"/>
    <hyperlink ref="E24" r:id="rId22" display="https://arxiv.org/pdf/2204.12977.pdf"/>
    <hyperlink ref="E25" r:id="rId23" display="https://arxiv.org/pdf/2204.12978.pdf"/>
    <hyperlink ref="E26" r:id="rId24" display="https://arxiv.org/pdf/2102.07692.pdf"/>
    <hyperlink ref="E27" r:id="rId25" display="https://arxiv.org/pdf/2203.04981.pdf"/>
    <hyperlink ref="E28" r:id="rId26" display="https://arxiv.org/pdf/2204.07869.pdf"/>
    <hyperlink ref="E29" r:id="rId27" display="https://arxiv.org/pdf/2204.12977.pdf"/>
    <hyperlink ref="E30" r:id="rId28" display="https://arxiv.org/pdf/2204.12978.pdf"/>
    <hyperlink ref="E31" r:id="rId29" display="https://arxiv.org/pdf/2204.13113.pdf"/>
    <hyperlink ref="E32" r:id="rId30" display="https://arxiv.org/pdf/2204.13267.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0" width="10.5"/>
    <col collapsed="false" customWidth="true" hidden="false" outlineLevel="0" max="2" min="2" style="0" width="12.63"/>
    <col collapsed="false" customWidth="true" hidden="false" outlineLevel="0" max="3" min="3" style="0" width="14.75"/>
    <col collapsed="false" customWidth="true" hidden="false" outlineLevel="0" max="4" min="4" style="0" width="12.63"/>
    <col collapsed="false" customWidth="true" hidden="false" outlineLevel="0" max="5" min="5" style="0" width="27.88"/>
    <col collapsed="false" customWidth="true" hidden="false" outlineLevel="0" max="8" min="6" style="0" width="12.63"/>
    <col collapsed="false" customWidth="true" hidden="false" outlineLevel="0" max="9" min="9" style="0" width="34.25"/>
    <col collapsed="false" customWidth="true" hidden="false" outlineLevel="0" max="1025" min="10" style="0" width="12.63"/>
  </cols>
  <sheetData>
    <row r="1" customFormat="false" ht="15.75" hidden="false" customHeight="false" outlineLevel="0" collapsed="false">
      <c r="A1" s="64" t="n">
        <f aca="false">MAX(A3:A78)</f>
        <v>29</v>
      </c>
      <c r="B1" s="65" t="s">
        <v>105</v>
      </c>
      <c r="C1" s="66"/>
      <c r="D1" s="66" t="n">
        <f aca="false">SUM(D3:D81)</f>
        <v>10</v>
      </c>
      <c r="E1" s="165" t="s">
        <v>989</v>
      </c>
      <c r="F1" s="1"/>
      <c r="G1" s="69" t="s">
        <v>541</v>
      </c>
      <c r="H1" s="70"/>
      <c r="I1" s="131"/>
    </row>
    <row r="2" customFormat="false" ht="15.75" hidden="false" customHeight="false" outlineLevel="0" collapsed="false">
      <c r="A2" s="108" t="s">
        <v>0</v>
      </c>
      <c r="B2" s="103" t="s">
        <v>1</v>
      </c>
      <c r="C2" s="109"/>
      <c r="D2" s="109" t="s">
        <v>108</v>
      </c>
      <c r="E2" s="103" t="s">
        <v>3</v>
      </c>
      <c r="F2" s="68" t="s">
        <v>109</v>
      </c>
      <c r="G2" s="71"/>
      <c r="H2" s="71"/>
      <c r="I2" s="71"/>
      <c r="J2" s="101" t="s">
        <v>271</v>
      </c>
      <c r="K2" s="71"/>
      <c r="L2" s="71"/>
      <c r="M2" s="71"/>
      <c r="N2" s="71"/>
      <c r="O2" s="71"/>
      <c r="P2" s="71"/>
      <c r="Q2" s="71"/>
      <c r="R2" s="71"/>
      <c r="S2" s="71"/>
      <c r="T2" s="71"/>
      <c r="U2" s="71"/>
      <c r="V2" s="71"/>
      <c r="W2" s="71"/>
      <c r="X2" s="71"/>
      <c r="Y2" s="71"/>
      <c r="Z2" s="71"/>
    </row>
    <row r="3" customFormat="false" ht="15.75" hidden="false" customHeight="false" outlineLevel="0" collapsed="false">
      <c r="A3" s="110" t="n">
        <v>1</v>
      </c>
      <c r="B3" s="149" t="n">
        <v>44597</v>
      </c>
      <c r="C3" s="80" t="n">
        <v>1</v>
      </c>
      <c r="D3" s="79" t="n">
        <v>1</v>
      </c>
      <c r="E3" s="135" t="s">
        <v>990</v>
      </c>
      <c r="F3" s="1" t="s">
        <v>991</v>
      </c>
      <c r="J3" s="78" t="s">
        <v>469</v>
      </c>
    </row>
    <row r="4" customFormat="false" ht="15.75" hidden="false" customHeight="false" outlineLevel="0" collapsed="false">
      <c r="A4" s="110" t="n">
        <v>2</v>
      </c>
      <c r="B4" s="79"/>
      <c r="C4" s="80" t="n">
        <v>2</v>
      </c>
      <c r="D4" s="79" t="n">
        <v>1</v>
      </c>
      <c r="E4" s="135" t="s">
        <v>992</v>
      </c>
      <c r="F4" s="1" t="s">
        <v>993</v>
      </c>
      <c r="G4" s="1"/>
      <c r="H4" s="1"/>
      <c r="I4" s="1"/>
      <c r="J4" s="78" t="s">
        <v>994</v>
      </c>
    </row>
    <row r="5" customFormat="false" ht="15.75" hidden="false" customHeight="false" outlineLevel="0" collapsed="false">
      <c r="A5" s="120" t="n">
        <v>3</v>
      </c>
      <c r="B5" s="121"/>
      <c r="C5" s="87" t="n">
        <v>3</v>
      </c>
      <c r="D5" s="121"/>
      <c r="E5" s="139" t="s">
        <v>485</v>
      </c>
      <c r="F5" s="123"/>
      <c r="G5" s="89"/>
      <c r="H5" s="89"/>
      <c r="I5" s="89"/>
      <c r="J5" s="85"/>
      <c r="K5" s="89"/>
      <c r="L5" s="89"/>
      <c r="M5" s="89"/>
      <c r="N5" s="89"/>
      <c r="O5" s="89"/>
      <c r="P5" s="89"/>
      <c r="Q5" s="89"/>
      <c r="R5" s="89"/>
      <c r="S5" s="89"/>
      <c r="T5" s="89"/>
      <c r="U5" s="89"/>
      <c r="V5" s="89"/>
      <c r="W5" s="89"/>
      <c r="X5" s="89"/>
      <c r="Y5" s="89"/>
      <c r="Z5" s="89"/>
    </row>
    <row r="6" customFormat="false" ht="15.75" hidden="false" customHeight="false" outlineLevel="0" collapsed="false">
      <c r="A6" s="110" t="n">
        <v>4</v>
      </c>
      <c r="B6" s="150" t="n">
        <v>44625</v>
      </c>
      <c r="C6" s="115" t="n">
        <v>1</v>
      </c>
      <c r="D6" s="114" t="n">
        <v>1</v>
      </c>
      <c r="E6" s="137" t="s">
        <v>995</v>
      </c>
      <c r="F6" s="138" t="s">
        <v>996</v>
      </c>
      <c r="G6" s="117"/>
      <c r="H6" s="117"/>
      <c r="I6" s="117"/>
      <c r="J6" s="78" t="s">
        <v>997</v>
      </c>
      <c r="K6" s="117"/>
      <c r="L6" s="117"/>
      <c r="M6" s="117"/>
      <c r="N6" s="117"/>
      <c r="O6" s="117"/>
      <c r="P6" s="117"/>
      <c r="Q6" s="117"/>
      <c r="R6" s="117"/>
      <c r="S6" s="117"/>
      <c r="T6" s="117"/>
      <c r="U6" s="117"/>
      <c r="V6" s="117"/>
      <c r="W6" s="117"/>
      <c r="X6" s="117"/>
      <c r="Y6" s="117"/>
      <c r="Z6" s="117"/>
    </row>
    <row r="7" customFormat="false" ht="15.75" hidden="false" customHeight="false" outlineLevel="0" collapsed="false">
      <c r="A7" s="110" t="n">
        <v>5</v>
      </c>
      <c r="B7" s="79"/>
      <c r="C7" s="80" t="n">
        <v>2</v>
      </c>
      <c r="D7" s="79"/>
      <c r="E7" s="132" t="s">
        <v>559</v>
      </c>
      <c r="J7" s="78"/>
    </row>
    <row r="8" customFormat="false" ht="15.75" hidden="false" customHeight="false" outlineLevel="0" collapsed="false">
      <c r="A8" s="110" t="n">
        <v>6</v>
      </c>
      <c r="B8" s="79"/>
      <c r="C8" s="80" t="n">
        <v>3</v>
      </c>
      <c r="D8" s="79"/>
      <c r="E8" s="132" t="s">
        <v>998</v>
      </c>
      <c r="J8" s="78"/>
    </row>
    <row r="9" customFormat="false" ht="15.75" hidden="false" customHeight="false" outlineLevel="0" collapsed="false">
      <c r="A9" s="110" t="n">
        <v>7</v>
      </c>
      <c r="B9" s="79"/>
      <c r="C9" s="80" t="n">
        <v>4</v>
      </c>
      <c r="D9" s="79"/>
      <c r="E9" s="133" t="s">
        <v>999</v>
      </c>
      <c r="F9" s="1" t="s">
        <v>1000</v>
      </c>
      <c r="J9" s="78" t="s">
        <v>1001</v>
      </c>
    </row>
    <row r="10" customFormat="false" ht="15.75" hidden="false" customHeight="false" outlineLevel="0" collapsed="false">
      <c r="A10" s="110" t="n">
        <v>8</v>
      </c>
      <c r="B10" s="79"/>
      <c r="C10" s="80" t="n">
        <v>5</v>
      </c>
      <c r="D10" s="79" t="n">
        <v>0</v>
      </c>
      <c r="E10" s="132" t="s">
        <v>1002</v>
      </c>
      <c r="F10" s="134" t="s">
        <v>1003</v>
      </c>
      <c r="G10" s="134"/>
      <c r="H10" s="134"/>
      <c r="I10" s="134"/>
      <c r="J10" s="78" t="s">
        <v>1004</v>
      </c>
    </row>
    <row r="11" customFormat="false" ht="15.75" hidden="false" customHeight="false" outlineLevel="0" collapsed="false">
      <c r="A11" s="110" t="n">
        <v>9</v>
      </c>
      <c r="B11" s="79"/>
      <c r="C11" s="80" t="n">
        <v>6</v>
      </c>
      <c r="D11" s="79"/>
      <c r="E11" s="132" t="s">
        <v>1005</v>
      </c>
      <c r="J11" s="78"/>
    </row>
    <row r="12" customFormat="false" ht="15.75" hidden="false" customHeight="false" outlineLevel="0" collapsed="false">
      <c r="A12" s="120" t="n">
        <v>10</v>
      </c>
      <c r="B12" s="121"/>
      <c r="C12" s="87" t="n">
        <v>7</v>
      </c>
      <c r="D12" s="121" t="n">
        <v>1</v>
      </c>
      <c r="E12" s="144" t="s">
        <v>1006</v>
      </c>
      <c r="F12" s="123" t="s">
        <v>1007</v>
      </c>
      <c r="G12" s="89"/>
      <c r="H12" s="89"/>
      <c r="I12" s="89"/>
      <c r="J12" s="85" t="s">
        <v>1008</v>
      </c>
      <c r="K12" s="89"/>
      <c r="L12" s="89"/>
      <c r="M12" s="89"/>
      <c r="N12" s="89"/>
      <c r="O12" s="89"/>
      <c r="P12" s="89"/>
      <c r="Q12" s="89"/>
      <c r="R12" s="89"/>
      <c r="S12" s="89"/>
      <c r="T12" s="89"/>
      <c r="U12" s="89"/>
      <c r="V12" s="89"/>
      <c r="W12" s="89"/>
      <c r="X12" s="89"/>
      <c r="Y12" s="89"/>
      <c r="Z12" s="89"/>
    </row>
    <row r="13" customFormat="false" ht="15.75" hidden="false" customHeight="false" outlineLevel="0" collapsed="false">
      <c r="A13" s="110" t="n">
        <v>11</v>
      </c>
      <c r="B13" s="149" t="n">
        <v>44656</v>
      </c>
      <c r="C13" s="80" t="n">
        <v>1</v>
      </c>
      <c r="D13" s="79"/>
      <c r="E13" s="132" t="s">
        <v>1009</v>
      </c>
      <c r="J13" s="78"/>
    </row>
    <row r="14" customFormat="false" ht="15.75" hidden="false" customHeight="false" outlineLevel="0" collapsed="false">
      <c r="A14" s="110" t="n">
        <v>12</v>
      </c>
      <c r="B14" s="79"/>
      <c r="C14" s="80" t="n">
        <v>2</v>
      </c>
      <c r="D14" s="79" t="n">
        <v>1</v>
      </c>
      <c r="E14" s="135" t="s">
        <v>1010</v>
      </c>
      <c r="F14" s="1" t="s">
        <v>1011</v>
      </c>
      <c r="J14" s="140" t="s">
        <v>1012</v>
      </c>
      <c r="K14" s="32"/>
      <c r="L14" s="32"/>
      <c r="M14" s="32"/>
      <c r="N14" s="32"/>
      <c r="O14" s="32"/>
      <c r="P14" s="32"/>
    </row>
    <row r="15" customFormat="false" ht="15.75" hidden="false" customHeight="false" outlineLevel="0" collapsed="false">
      <c r="A15" s="141" t="n">
        <v>13</v>
      </c>
      <c r="B15" s="110"/>
      <c r="C15" s="141" t="n">
        <v>3</v>
      </c>
      <c r="D15" s="141"/>
      <c r="E15" s="179" t="s">
        <v>1013</v>
      </c>
      <c r="F15" s="134"/>
      <c r="G15" s="134"/>
      <c r="H15" s="134"/>
      <c r="I15" s="1"/>
      <c r="J15" s="140"/>
      <c r="K15" s="180"/>
      <c r="L15" s="180"/>
      <c r="M15" s="180"/>
      <c r="N15" s="180"/>
      <c r="O15" s="180"/>
      <c r="P15" s="180"/>
      <c r="Q15" s="134"/>
      <c r="R15" s="1"/>
      <c r="S15" s="1"/>
      <c r="T15" s="1"/>
      <c r="U15" s="1"/>
      <c r="V15" s="1"/>
      <c r="W15" s="1"/>
      <c r="X15" s="1"/>
      <c r="Y15" s="1"/>
      <c r="Z15" s="1"/>
    </row>
    <row r="16" customFormat="false" ht="15.75" hidden="false" customHeight="false" outlineLevel="0" collapsed="false">
      <c r="A16" s="141" t="n">
        <v>14</v>
      </c>
      <c r="B16" s="110"/>
      <c r="C16" s="141" t="n">
        <v>4</v>
      </c>
      <c r="D16" s="141"/>
      <c r="E16" s="179" t="s">
        <v>1014</v>
      </c>
      <c r="F16" s="1"/>
      <c r="G16" s="1"/>
      <c r="H16" s="1"/>
      <c r="I16" s="1"/>
      <c r="J16" s="140" t="s">
        <v>1015</v>
      </c>
      <c r="K16" s="24"/>
      <c r="L16" s="24"/>
      <c r="M16" s="24"/>
      <c r="N16" s="24"/>
      <c r="O16" s="24"/>
      <c r="P16" s="24"/>
      <c r="Q16" s="1"/>
      <c r="R16" s="1"/>
      <c r="S16" s="1"/>
      <c r="T16" s="1"/>
      <c r="U16" s="1"/>
      <c r="V16" s="1"/>
      <c r="W16" s="1"/>
      <c r="X16" s="1"/>
      <c r="Y16" s="1"/>
      <c r="Z16" s="1"/>
    </row>
    <row r="17" customFormat="false" ht="15.75" hidden="false" customHeight="false" outlineLevel="0" collapsed="false">
      <c r="A17" s="120" t="n">
        <v>15</v>
      </c>
      <c r="B17" s="121"/>
      <c r="C17" s="87" t="n">
        <v>5</v>
      </c>
      <c r="D17" s="121"/>
      <c r="E17" s="139" t="s">
        <v>1016</v>
      </c>
      <c r="F17" s="123"/>
      <c r="G17" s="89"/>
      <c r="H17" s="89"/>
      <c r="I17" s="89"/>
      <c r="J17" s="85" t="s">
        <v>1017</v>
      </c>
      <c r="K17" s="89"/>
      <c r="L17" s="89"/>
      <c r="M17" s="89"/>
      <c r="N17" s="89"/>
      <c r="O17" s="89"/>
      <c r="P17" s="89"/>
      <c r="Q17" s="89"/>
      <c r="R17" s="89"/>
      <c r="S17" s="89"/>
      <c r="T17" s="89"/>
      <c r="U17" s="89"/>
      <c r="V17" s="89"/>
      <c r="W17" s="89"/>
      <c r="X17" s="89"/>
      <c r="Y17" s="89"/>
      <c r="Z17" s="89"/>
    </row>
    <row r="18" customFormat="false" ht="17.25" hidden="false" customHeight="true" outlineLevel="0" collapsed="false">
      <c r="A18" s="110" t="n">
        <v>16</v>
      </c>
      <c r="B18" s="153" t="n">
        <v>44686</v>
      </c>
      <c r="C18" s="110" t="n">
        <v>1</v>
      </c>
      <c r="D18" s="141"/>
      <c r="E18" s="142" t="s">
        <v>1018</v>
      </c>
      <c r="F18" s="110"/>
      <c r="G18" s="110"/>
      <c r="H18" s="110"/>
      <c r="I18" s="110"/>
    </row>
    <row r="19" customFormat="false" ht="15.75" hidden="false" customHeight="false" outlineLevel="0" collapsed="false">
      <c r="A19" s="110" t="n">
        <v>17</v>
      </c>
      <c r="B19" s="141"/>
      <c r="C19" s="110" t="n">
        <v>2</v>
      </c>
      <c r="D19" s="141"/>
      <c r="E19" s="142" t="s">
        <v>1019</v>
      </c>
      <c r="I19" s="143"/>
    </row>
    <row r="20" customFormat="false" ht="15.75" hidden="false" customHeight="false" outlineLevel="0" collapsed="false">
      <c r="A20" s="110" t="n">
        <v>18</v>
      </c>
      <c r="B20" s="141"/>
      <c r="C20" s="110" t="n">
        <v>3</v>
      </c>
      <c r="D20" s="141" t="n">
        <v>1</v>
      </c>
      <c r="E20" s="99" t="s">
        <v>1020</v>
      </c>
      <c r="F20" s="1" t="s">
        <v>1021</v>
      </c>
      <c r="J20" s="78" t="s">
        <v>1022</v>
      </c>
    </row>
    <row r="21" customFormat="false" ht="15.75" hidden="false" customHeight="false" outlineLevel="0" collapsed="false">
      <c r="A21" s="110" t="n">
        <v>19</v>
      </c>
      <c r="B21" s="141"/>
      <c r="C21" s="110" t="n">
        <v>4</v>
      </c>
      <c r="D21" s="141" t="n">
        <v>1</v>
      </c>
      <c r="E21" s="99" t="s">
        <v>1023</v>
      </c>
      <c r="F21" s="1" t="s">
        <v>1024</v>
      </c>
      <c r="J21" s="78" t="s">
        <v>1025</v>
      </c>
    </row>
    <row r="22" customFormat="false" ht="15.75" hidden="false" customHeight="false" outlineLevel="0" collapsed="false">
      <c r="A22" s="110" t="n">
        <v>20</v>
      </c>
      <c r="B22" s="141"/>
      <c r="C22" s="110" t="n">
        <v>5</v>
      </c>
      <c r="D22" s="141"/>
      <c r="E22" s="142" t="s">
        <v>1026</v>
      </c>
      <c r="J22" s="83"/>
    </row>
    <row r="23" customFormat="false" ht="15.75" hidden="false" customHeight="false" outlineLevel="0" collapsed="false">
      <c r="A23" s="120" t="n">
        <v>21</v>
      </c>
      <c r="B23" s="121"/>
      <c r="C23" s="87" t="n">
        <v>6</v>
      </c>
      <c r="D23" s="121"/>
      <c r="E23" s="139" t="s">
        <v>1027</v>
      </c>
      <c r="F23" s="123"/>
      <c r="G23" s="89"/>
      <c r="H23" s="89"/>
      <c r="I23" s="89"/>
      <c r="J23" s="85"/>
      <c r="K23" s="89"/>
      <c r="L23" s="89"/>
      <c r="M23" s="89"/>
      <c r="N23" s="89"/>
      <c r="O23" s="89"/>
      <c r="P23" s="89"/>
      <c r="Q23" s="89"/>
      <c r="R23" s="89"/>
      <c r="S23" s="89"/>
      <c r="T23" s="89"/>
      <c r="U23" s="89"/>
      <c r="V23" s="89"/>
      <c r="W23" s="89"/>
      <c r="X23" s="89"/>
      <c r="Y23" s="89"/>
      <c r="Z23" s="89"/>
    </row>
    <row r="24" customFormat="false" ht="15.75" hidden="false" customHeight="false" outlineLevel="0" collapsed="false">
      <c r="A24" s="110" t="n">
        <v>22</v>
      </c>
      <c r="B24" s="149" t="n">
        <v>44717</v>
      </c>
      <c r="C24" s="80" t="n">
        <v>1</v>
      </c>
      <c r="D24" s="79"/>
      <c r="E24" s="132" t="s">
        <v>178</v>
      </c>
      <c r="J24" s="78"/>
    </row>
    <row r="25" customFormat="false" ht="15.75" hidden="false" customHeight="false" outlineLevel="0" collapsed="false">
      <c r="A25" s="110" t="n">
        <v>23</v>
      </c>
      <c r="B25" s="107"/>
      <c r="C25" s="80" t="n">
        <v>2</v>
      </c>
      <c r="D25" s="79" t="n">
        <v>1</v>
      </c>
      <c r="E25" s="135" t="s">
        <v>393</v>
      </c>
      <c r="F25" s="1" t="s">
        <v>1028</v>
      </c>
      <c r="J25" s="78" t="s">
        <v>1029</v>
      </c>
    </row>
    <row r="26" customFormat="false" ht="15.75" hidden="false" customHeight="false" outlineLevel="0" collapsed="false">
      <c r="A26" s="110" t="n">
        <v>24</v>
      </c>
      <c r="B26" s="107"/>
      <c r="C26" s="80" t="n">
        <v>3</v>
      </c>
      <c r="D26" s="79" t="n">
        <v>1</v>
      </c>
      <c r="E26" s="135" t="s">
        <v>606</v>
      </c>
      <c r="F26" s="1" t="s">
        <v>1030</v>
      </c>
      <c r="J26" s="181" t="s">
        <v>1031</v>
      </c>
    </row>
    <row r="27" customFormat="false" ht="15.75" hidden="false" customHeight="false" outlineLevel="0" collapsed="false">
      <c r="A27" s="110" t="n">
        <v>25</v>
      </c>
      <c r="B27" s="107"/>
      <c r="C27" s="80" t="n">
        <v>4</v>
      </c>
      <c r="D27" s="79"/>
      <c r="E27" s="182" t="s">
        <v>1010</v>
      </c>
      <c r="F27" s="1" t="s">
        <v>1032</v>
      </c>
      <c r="J27" s="78"/>
    </row>
    <row r="28" customFormat="false" ht="15.75" hidden="false" customHeight="false" outlineLevel="0" collapsed="false">
      <c r="A28" s="110" t="n">
        <v>26</v>
      </c>
      <c r="B28" s="107"/>
      <c r="C28" s="80" t="n">
        <v>5</v>
      </c>
      <c r="D28" s="79"/>
      <c r="E28" s="132" t="s">
        <v>1033</v>
      </c>
      <c r="J28" s="78"/>
    </row>
    <row r="29" customFormat="false" ht="15.75" hidden="false" customHeight="false" outlineLevel="0" collapsed="false">
      <c r="A29" s="110" t="n">
        <v>27</v>
      </c>
      <c r="B29" s="107"/>
      <c r="C29" s="80" t="n">
        <v>6</v>
      </c>
      <c r="D29" s="79"/>
      <c r="E29" s="132" t="s">
        <v>1034</v>
      </c>
      <c r="J29" s="78"/>
    </row>
    <row r="30" customFormat="false" ht="15.75" hidden="false" customHeight="false" outlineLevel="0" collapsed="false">
      <c r="A30" s="110" t="n">
        <v>28</v>
      </c>
      <c r="B30" s="107"/>
      <c r="C30" s="80" t="n">
        <v>7</v>
      </c>
      <c r="D30" s="79" t="n">
        <v>1</v>
      </c>
      <c r="E30" s="135" t="s">
        <v>1035</v>
      </c>
      <c r="F30" s="1" t="s">
        <v>1036</v>
      </c>
      <c r="J30" s="78"/>
    </row>
    <row r="31" customFormat="false" ht="15.75" hidden="false" customHeight="false" outlineLevel="0" collapsed="false">
      <c r="A31" s="108" t="n">
        <v>29</v>
      </c>
      <c r="B31" s="127"/>
      <c r="C31" s="103" t="n">
        <v>8</v>
      </c>
      <c r="D31" s="128"/>
      <c r="E31" s="145" t="s">
        <v>1037</v>
      </c>
      <c r="F31" s="68"/>
      <c r="G31" s="71"/>
      <c r="H31" s="71"/>
      <c r="I31" s="71"/>
      <c r="J31" s="101"/>
      <c r="K31" s="71"/>
      <c r="L31" s="71"/>
      <c r="M31" s="71"/>
      <c r="N31" s="71"/>
      <c r="O31" s="71"/>
      <c r="P31" s="71"/>
      <c r="Q31" s="71"/>
      <c r="R31" s="71"/>
      <c r="S31" s="71"/>
      <c r="T31" s="71"/>
      <c r="U31" s="71"/>
      <c r="V31" s="71"/>
      <c r="W31" s="71"/>
      <c r="X31" s="71"/>
      <c r="Y31" s="71"/>
      <c r="Z31" s="71"/>
    </row>
    <row r="32" customFormat="false" ht="15.75" hidden="false" customHeight="false" outlineLevel="0" collapsed="false">
      <c r="B32" s="107"/>
      <c r="D32" s="107"/>
    </row>
    <row r="33" customFormat="false" ht="15.75" hidden="false" customHeight="false" outlineLevel="0" collapsed="false">
      <c r="B33" s="107"/>
      <c r="E33" s="111" t="s">
        <v>522</v>
      </c>
    </row>
    <row r="34" customFormat="false" ht="15.75" hidden="false" customHeight="false" outlineLevel="0" collapsed="false">
      <c r="B34" s="107"/>
      <c r="E34" s="146" t="s">
        <v>523</v>
      </c>
    </row>
    <row r="35" customFormat="false" ht="15.75" hidden="false" customHeight="false" outlineLevel="0" collapsed="false">
      <c r="B35" s="107"/>
      <c r="E35" s="147" t="s">
        <v>524</v>
      </c>
    </row>
    <row r="36" customFormat="false" ht="15.75" hidden="false" customHeight="false" outlineLevel="0" collapsed="false">
      <c r="B36" s="107"/>
      <c r="E36" s="148" t="s">
        <v>525</v>
      </c>
    </row>
    <row r="1048576" customFormat="false" ht="15.75" hidden="false" customHeight="true" outlineLevel="0" collapsed="false"/>
  </sheetData>
  <mergeCells count="2">
    <mergeCell ref="F10:I10"/>
    <mergeCell ref="F18:I18"/>
  </mergeCells>
  <hyperlinks>
    <hyperlink ref="E3" r:id="rId1" display="https://arxiv.org/pdf/2010.06355.pdf"/>
    <hyperlink ref="E4" r:id="rId2" display="https://arxiv.org/pdf/2112.14124.pdf"/>
    <hyperlink ref="E5" r:id="rId3" display="https://arxiv.org/pdf/2202.08924.pdf"/>
    <hyperlink ref="E6" r:id="rId4" display="https://arxiv.org/pdf/2107.01863.pdf"/>
    <hyperlink ref="E7" r:id="rId5" display="https://arxiv.org/pdf/2109.14612.pdf"/>
    <hyperlink ref="E8" r:id="rId6" display="https://arxiv.org/pdf/2111.01150.pdf"/>
    <hyperlink ref="E9" r:id="rId7" display="https://arxiv.org/pdf/2201.03771.pdf"/>
    <hyperlink ref="E10" r:id="rId8" display="https://arxiv.org/pdf/2204.04374.pdf"/>
    <hyperlink ref="E11" r:id="rId9" display="https://arxiv.org/pdf/2205.00408.pdf"/>
    <hyperlink ref="E12" r:id="rId10" display="https://arxiv.org/pdf/2205.01007.pdf"/>
    <hyperlink ref="E13" r:id="rId11" display="https://arxiv.org/pdf/2103.03225.pdf"/>
    <hyperlink ref="E14" r:id="rId12" display="https://arxiv.org/pdf/2205.01174.pdf"/>
    <hyperlink ref="E15" r:id="rId13" display="https://arxiv.org/pdf/2205.01182.pdf"/>
    <hyperlink ref="E16" r:id="rId14" display="https://arxiv.org/pdf/2205.01434.pdf"/>
    <hyperlink ref="E17" r:id="rId15" display="https://arxiv.org/pdf/2205.01555.pdf"/>
    <hyperlink ref="E18" r:id="rId16" display="https://arxiv.org/pdf/2105.03349.pdf"/>
    <hyperlink ref="E19" r:id="rId17" display="https://arxiv.org/pdf/2205.01693.pdf"/>
    <hyperlink ref="E20" r:id="rId18" display="https://arxiv.org/pdf/2205.01696.pdf"/>
    <hyperlink ref="E21" r:id="rId19" display="https://arxiv.org/pdf/2205.01752.pdf"/>
    <hyperlink ref="E22" r:id="rId20" display="https://arxiv.org/pdf/2205.02081.pdf"/>
    <hyperlink ref="E23" r:id="rId21" display="https://arxiv.org/pdf/2205.02153.pdf"/>
    <hyperlink ref="E24" r:id="rId22" display="https://arxiv.org/pdf/2111.09465.pdf"/>
    <hyperlink ref="E25" r:id="rId23" display="https://arxiv.org/pdf/2201.12824.pdf"/>
    <hyperlink ref="E26" r:id="rId24" display="https://arxiv.org/pdf/2203.05850.pdf"/>
    <hyperlink ref="E27" r:id="rId25" display="https://arxiv.org/pdf/2205.01174.pdf"/>
    <hyperlink ref="E28" r:id="rId26" display="https://arxiv.org/pdf/2205.02384.pdf"/>
    <hyperlink ref="E29" r:id="rId27" display="https://arxiv.org/pdf/2205.02499.pdf"/>
    <hyperlink ref="E30" r:id="rId28" display="https://arxiv.org/pdf/2205.02541.pdf"/>
    <hyperlink ref="E31" r:id="rId29" display="https://arxiv.org/pdf/2205.02639.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M2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
    <col collapsed="false" customWidth="true" hidden="false" outlineLevel="0" max="8" min="6" style="0" width="12.63"/>
    <col collapsed="false" customWidth="true" hidden="false" outlineLevel="0" max="9" min="9" style="0" width="59"/>
    <col collapsed="false" customWidth="true" hidden="false" outlineLevel="0" max="1025" min="10" style="0" width="12.63"/>
  </cols>
  <sheetData>
    <row r="1" customFormat="false" ht="15.75" hidden="false" customHeight="false" outlineLevel="0" collapsed="false">
      <c r="A1" s="168" t="n">
        <f aca="false">MAX(A3:A93)</f>
        <v>19</v>
      </c>
      <c r="B1" s="66" t="s">
        <v>105</v>
      </c>
      <c r="C1" s="66"/>
      <c r="D1" s="66" t="n">
        <f aca="false">SUM(D3:D96)</f>
        <v>4</v>
      </c>
      <c r="E1" s="23" t="s">
        <v>1038</v>
      </c>
      <c r="F1" s="1"/>
      <c r="G1" s="69" t="s">
        <v>595</v>
      </c>
      <c r="H1" s="70"/>
      <c r="I1" s="131"/>
    </row>
    <row r="2" customFormat="false" ht="15.75" hidden="false" customHeight="false" outlineLevel="0" collapsed="false">
      <c r="A2" s="73" t="s">
        <v>0</v>
      </c>
      <c r="B2" s="108" t="s">
        <v>1</v>
      </c>
      <c r="C2" s="109"/>
      <c r="D2" s="109" t="s">
        <v>108</v>
      </c>
      <c r="E2" s="103" t="s">
        <v>3</v>
      </c>
      <c r="F2" s="68" t="s">
        <v>109</v>
      </c>
      <c r="G2" s="71"/>
      <c r="H2" s="71"/>
      <c r="I2" s="71"/>
      <c r="J2" s="101" t="s">
        <v>271</v>
      </c>
      <c r="K2" s="71"/>
      <c r="L2" s="71"/>
      <c r="M2" s="71"/>
    </row>
    <row r="3" customFormat="false" ht="15.75" hidden="false" customHeight="false" outlineLevel="0" collapsed="false">
      <c r="A3" s="68" t="n">
        <v>1</v>
      </c>
      <c r="B3" s="183" t="n">
        <v>44809</v>
      </c>
      <c r="C3" s="101" t="n">
        <v>1</v>
      </c>
      <c r="D3" s="130"/>
      <c r="E3" s="145" t="s">
        <v>1039</v>
      </c>
      <c r="F3" s="71"/>
      <c r="G3" s="71"/>
      <c r="H3" s="71"/>
      <c r="I3" s="71"/>
      <c r="J3" s="130"/>
      <c r="K3" s="71"/>
      <c r="L3" s="71"/>
      <c r="M3" s="71"/>
    </row>
    <row r="4" customFormat="false" ht="15.75" hidden="false" customHeight="false" outlineLevel="0" collapsed="false">
      <c r="A4" s="1" t="n">
        <v>2</v>
      </c>
      <c r="B4" s="184" t="n">
        <v>44839</v>
      </c>
      <c r="C4" s="78" t="n">
        <v>1</v>
      </c>
      <c r="D4" s="83"/>
      <c r="E4" s="132" t="s">
        <v>187</v>
      </c>
      <c r="J4" s="83"/>
    </row>
    <row r="5" customFormat="false" ht="15.75" hidden="false" customHeight="false" outlineLevel="0" collapsed="false">
      <c r="A5" s="1" t="n">
        <v>3</v>
      </c>
      <c r="B5" s="184"/>
      <c r="C5" s="78" t="n">
        <v>2</v>
      </c>
      <c r="D5" s="83"/>
      <c r="E5" s="132" t="s">
        <v>1040</v>
      </c>
      <c r="J5" s="83"/>
    </row>
    <row r="6" customFormat="false" ht="15.75" hidden="false" customHeight="false" outlineLevel="0" collapsed="false">
      <c r="A6" s="68" t="n">
        <v>4</v>
      </c>
      <c r="B6" s="183"/>
      <c r="C6" s="101" t="n">
        <v>3</v>
      </c>
      <c r="D6" s="101" t="n">
        <v>1</v>
      </c>
      <c r="E6" s="156" t="s">
        <v>1041</v>
      </c>
      <c r="F6" s="68" t="s">
        <v>1042</v>
      </c>
      <c r="G6" s="71"/>
      <c r="H6" s="71"/>
      <c r="I6" s="71"/>
      <c r="J6" s="101" t="s">
        <v>1043</v>
      </c>
      <c r="K6" s="71"/>
      <c r="L6" s="71"/>
      <c r="M6" s="71"/>
    </row>
    <row r="7" customFormat="false" ht="15.75" hidden="false" customHeight="false" outlineLevel="0" collapsed="false">
      <c r="A7" s="1" t="n">
        <v>5</v>
      </c>
      <c r="B7" s="184" t="n">
        <v>44870</v>
      </c>
      <c r="C7" s="78" t="n">
        <v>1</v>
      </c>
      <c r="D7" s="83"/>
      <c r="E7" s="132" t="s">
        <v>1044</v>
      </c>
      <c r="J7" s="78" t="s">
        <v>1045</v>
      </c>
    </row>
    <row r="8" customFormat="false" ht="15.75" hidden="false" customHeight="false" outlineLevel="0" collapsed="false">
      <c r="A8" s="1" t="n">
        <v>6</v>
      </c>
      <c r="B8" s="184"/>
      <c r="C8" s="78" t="n">
        <v>2</v>
      </c>
      <c r="D8" s="83"/>
      <c r="E8" s="132" t="s">
        <v>1046</v>
      </c>
      <c r="J8" s="78" t="s">
        <v>1045</v>
      </c>
    </row>
    <row r="9" customFormat="false" ht="15.75" hidden="false" customHeight="false" outlineLevel="0" collapsed="false">
      <c r="A9" s="1" t="n">
        <v>7</v>
      </c>
      <c r="B9" s="184"/>
      <c r="C9" s="78" t="n">
        <v>3</v>
      </c>
      <c r="D9" s="83"/>
      <c r="E9" s="132" t="s">
        <v>1047</v>
      </c>
      <c r="J9" s="83"/>
    </row>
    <row r="10" customFormat="false" ht="15.75" hidden="false" customHeight="false" outlineLevel="0" collapsed="false">
      <c r="A10" s="1" t="n">
        <v>8</v>
      </c>
      <c r="B10" s="184"/>
      <c r="C10" s="78" t="n">
        <v>4</v>
      </c>
      <c r="D10" s="83"/>
      <c r="E10" s="132" t="s">
        <v>1048</v>
      </c>
      <c r="J10" s="83"/>
    </row>
    <row r="11" customFormat="false" ht="15.75" hidden="false" customHeight="false" outlineLevel="0" collapsed="false">
      <c r="A11" s="1" t="n">
        <v>9</v>
      </c>
      <c r="B11" s="184"/>
      <c r="C11" s="78" t="n">
        <v>5</v>
      </c>
      <c r="D11" s="78" t="n">
        <v>1</v>
      </c>
      <c r="E11" s="135" t="s">
        <v>1049</v>
      </c>
      <c r="F11" s="1" t="s">
        <v>1050</v>
      </c>
      <c r="J11" s="78" t="s">
        <v>1051</v>
      </c>
    </row>
    <row r="12" customFormat="false" ht="15.75" hidden="false" customHeight="false" outlineLevel="0" collapsed="false">
      <c r="A12" s="68" t="n">
        <v>10</v>
      </c>
      <c r="B12" s="183"/>
      <c r="C12" s="101" t="n">
        <v>6</v>
      </c>
      <c r="D12" s="130"/>
      <c r="E12" s="145" t="s">
        <v>1052</v>
      </c>
      <c r="F12" s="71"/>
      <c r="G12" s="71"/>
      <c r="H12" s="71"/>
      <c r="I12" s="71"/>
      <c r="J12" s="130"/>
      <c r="K12" s="71"/>
      <c r="L12" s="71"/>
      <c r="M12" s="71"/>
    </row>
    <row r="13" customFormat="false" ht="15.75" hidden="false" customHeight="false" outlineLevel="0" collapsed="false">
      <c r="A13" s="1" t="n">
        <v>11</v>
      </c>
      <c r="B13" s="184" t="n">
        <v>44900</v>
      </c>
      <c r="C13" s="78" t="n">
        <v>1</v>
      </c>
      <c r="D13" s="83"/>
      <c r="E13" s="132" t="s">
        <v>1053</v>
      </c>
      <c r="J13" s="83"/>
    </row>
    <row r="14" customFormat="false" ht="15.75" hidden="false" customHeight="false" outlineLevel="0" collapsed="false">
      <c r="A14" s="1" t="n">
        <v>12</v>
      </c>
      <c r="B14" s="184"/>
      <c r="C14" s="78" t="n">
        <v>2</v>
      </c>
      <c r="D14" s="83"/>
      <c r="E14" s="132" t="s">
        <v>1054</v>
      </c>
      <c r="J14" s="83"/>
    </row>
    <row r="15" customFormat="false" ht="15.75" hidden="false" customHeight="false" outlineLevel="0" collapsed="false">
      <c r="A15" s="1" t="n">
        <v>13</v>
      </c>
      <c r="B15" s="184"/>
      <c r="C15" s="78" t="n">
        <v>3</v>
      </c>
      <c r="D15" s="83"/>
      <c r="E15" s="132" t="s">
        <v>1055</v>
      </c>
      <c r="J15" s="83"/>
    </row>
    <row r="16" customFormat="false" ht="15.75" hidden="false" customHeight="false" outlineLevel="0" collapsed="false">
      <c r="A16" s="1" t="n">
        <v>14</v>
      </c>
      <c r="B16" s="184"/>
      <c r="C16" s="78" t="n">
        <v>4</v>
      </c>
      <c r="D16" s="83"/>
      <c r="E16" s="132" t="s">
        <v>1056</v>
      </c>
      <c r="J16" s="83"/>
    </row>
    <row r="17" customFormat="false" ht="15.75" hidden="false" customHeight="false" outlineLevel="0" collapsed="false">
      <c r="A17" s="68" t="n">
        <v>15</v>
      </c>
      <c r="B17" s="183"/>
      <c r="C17" s="101" t="n">
        <v>5</v>
      </c>
      <c r="D17" s="101" t="n">
        <v>1</v>
      </c>
      <c r="E17" s="156" t="s">
        <v>1057</v>
      </c>
      <c r="F17" s="68" t="s">
        <v>1058</v>
      </c>
      <c r="G17" s="71"/>
      <c r="H17" s="71"/>
      <c r="I17" s="71"/>
      <c r="J17" s="130"/>
      <c r="K17" s="71"/>
      <c r="L17" s="71"/>
      <c r="M17" s="71"/>
    </row>
    <row r="18" customFormat="false" ht="15.75" hidden="false" customHeight="false" outlineLevel="0" collapsed="false">
      <c r="A18" s="1" t="n">
        <v>16</v>
      </c>
      <c r="B18" s="185" t="s">
        <v>1059</v>
      </c>
      <c r="C18" s="78" t="n">
        <v>1</v>
      </c>
      <c r="D18" s="83"/>
      <c r="E18" s="132" t="s">
        <v>1060</v>
      </c>
      <c r="J18" s="83"/>
    </row>
    <row r="19" customFormat="false" ht="15.75" hidden="false" customHeight="false" outlineLevel="0" collapsed="false">
      <c r="A19" s="1" t="n">
        <v>17</v>
      </c>
      <c r="B19" s="184"/>
      <c r="C19" s="78" t="n">
        <v>2</v>
      </c>
      <c r="D19" s="83"/>
      <c r="E19" s="133" t="s">
        <v>1061</v>
      </c>
      <c r="F19" s="1" t="s">
        <v>1062</v>
      </c>
      <c r="J19" s="78" t="s">
        <v>1063</v>
      </c>
    </row>
    <row r="20" customFormat="false" ht="15.75" hidden="false" customHeight="false" outlineLevel="0" collapsed="false">
      <c r="A20" s="1" t="n">
        <v>18</v>
      </c>
      <c r="B20" s="184"/>
      <c r="C20" s="78" t="n">
        <v>3</v>
      </c>
      <c r="D20" s="83"/>
      <c r="E20" s="132" t="s">
        <v>1064</v>
      </c>
      <c r="J20" s="83"/>
    </row>
    <row r="21" customFormat="false" ht="15.75" hidden="false" customHeight="false" outlineLevel="0" collapsed="false">
      <c r="A21" s="68" t="n">
        <v>19</v>
      </c>
      <c r="B21" s="183"/>
      <c r="C21" s="101" t="n">
        <v>4</v>
      </c>
      <c r="D21" s="101" t="n">
        <v>1</v>
      </c>
      <c r="E21" s="156" t="s">
        <v>1065</v>
      </c>
      <c r="F21" s="68" t="s">
        <v>1066</v>
      </c>
      <c r="G21" s="71"/>
      <c r="H21" s="71"/>
      <c r="I21" s="71"/>
      <c r="J21" s="101" t="s">
        <v>1067</v>
      </c>
      <c r="K21" s="71"/>
      <c r="L21" s="71"/>
      <c r="M21" s="71"/>
    </row>
    <row r="22" customFormat="false" ht="15.75" hidden="false" customHeight="false" outlineLevel="0" collapsed="false">
      <c r="B22" s="39"/>
      <c r="E22" s="36"/>
    </row>
    <row r="23" customFormat="false" ht="15.75" hidden="false" customHeight="false" outlineLevel="0" collapsed="false">
      <c r="E23" s="111" t="s">
        <v>522</v>
      </c>
    </row>
    <row r="24" customFormat="false" ht="15.75" hidden="false" customHeight="false" outlineLevel="0" collapsed="false">
      <c r="E24" s="146" t="s">
        <v>523</v>
      </c>
    </row>
    <row r="25" customFormat="false" ht="15.75" hidden="false" customHeight="false" outlineLevel="0" collapsed="false">
      <c r="E25" s="147" t="s">
        <v>524</v>
      </c>
    </row>
    <row r="26" customFormat="false" ht="15.75" hidden="false" customHeight="false" outlineLevel="0" collapsed="false">
      <c r="E26" s="148" t="s">
        <v>525</v>
      </c>
    </row>
  </sheetData>
  <hyperlinks>
    <hyperlink ref="E3" r:id="rId1" display="https://arxiv.org/pdf/2009.14057.pdf"/>
    <hyperlink ref="E4" r:id="rId2" display="https://arxiv.org/pdf/2112.03721.pdf"/>
    <hyperlink ref="E5" r:id="rId3" display="https://arxiv.org/pdf/2204.12874.pdf"/>
    <hyperlink ref="E6" r:id="rId4" display="https://arxiv.org/pdf/2205.03882.pdf"/>
    <hyperlink ref="E7" r:id="rId5" display="https://arxiv.org/pdf/2108.01045.pdf"/>
    <hyperlink ref="E8" r:id="rId6" display="https://arxiv.org/pdf/2111.15507.pdf"/>
    <hyperlink ref="E9" r:id="rId7" display="https://arxiv.org/pdf/2112.07653.pdf"/>
    <hyperlink ref="E10" r:id="rId8" display="https://arxiv.org/pdf/2205.04750.pdf"/>
    <hyperlink ref="E11" r:id="rId9" display="https://arxiv.org/pdf/2205.04957.pdf"/>
    <hyperlink ref="E12" r:id="rId10" display="https://arxiv.org/pdf/2205.04985.pdf"/>
    <hyperlink ref="E13" r:id="rId11" display="https://arxiv.org/pdf/2109.00345.pdf"/>
    <hyperlink ref="E14" r:id="rId12" display="https://arxiv.org/pdf/2110.13115.pdf"/>
    <hyperlink ref="E15" r:id="rId13" display="https://arxiv.org/pdf/2205.05409.pdf"/>
    <hyperlink ref="E16" r:id="rId14" display="https://arxiv.org/pdf/2205.05421.pdf"/>
    <hyperlink ref="E17" r:id="rId15" display="https://arxiv.org/pdf/2205.05667.pdf"/>
    <hyperlink ref="E18" r:id="rId16" display="https://arxiv.org/pdf/2205.05691.pdf"/>
    <hyperlink ref="E19" r:id="rId17" display="https://arxiv.org/pdf/2205.05765.pdf"/>
    <hyperlink ref="E20" r:id="rId18" display="https://arxiv.org/pdf/2205.06023.pdf"/>
    <hyperlink ref="E21" r:id="rId19" display="https://arxiv.org/pdf/2205.06260.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M3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
    <col collapsed="false" customWidth="true" hidden="false" outlineLevel="0" max="8" min="6" style="0" width="12.63"/>
    <col collapsed="false" customWidth="true" hidden="false" outlineLevel="0" max="9" min="9" style="0" width="59"/>
    <col collapsed="false" customWidth="true" hidden="false" outlineLevel="0" max="1025" min="10" style="0" width="12.63"/>
  </cols>
  <sheetData>
    <row r="1" customFormat="false" ht="15.75" hidden="false" customHeight="false" outlineLevel="0" collapsed="false">
      <c r="A1" s="168" t="n">
        <f aca="false">MAX(A3:A102)</f>
        <v>28</v>
      </c>
      <c r="B1" s="66" t="s">
        <v>105</v>
      </c>
      <c r="C1" s="66"/>
      <c r="D1" s="66" t="n">
        <f aca="false">SUM(D3:D105)</f>
        <v>14</v>
      </c>
      <c r="E1" s="23" t="s">
        <v>1068</v>
      </c>
      <c r="F1" s="1"/>
      <c r="G1" s="69" t="s">
        <v>1069</v>
      </c>
      <c r="H1" s="70"/>
      <c r="I1" s="131"/>
    </row>
    <row r="2" customFormat="false" ht="15.75" hidden="false" customHeight="false" outlineLevel="0" collapsed="false">
      <c r="A2" s="73" t="s">
        <v>0</v>
      </c>
      <c r="B2" s="108" t="s">
        <v>1</v>
      </c>
      <c r="C2" s="109"/>
      <c r="D2" s="109" t="s">
        <v>108</v>
      </c>
      <c r="E2" s="103" t="s">
        <v>3</v>
      </c>
      <c r="F2" s="68" t="s">
        <v>109</v>
      </c>
      <c r="G2" s="71"/>
      <c r="H2" s="71"/>
      <c r="I2" s="71"/>
      <c r="J2" s="101" t="s">
        <v>271</v>
      </c>
      <c r="K2" s="71"/>
      <c r="L2" s="71"/>
      <c r="M2" s="71"/>
    </row>
    <row r="3" customFormat="false" ht="15.75" hidden="false" customHeight="false" outlineLevel="0" collapsed="false">
      <c r="A3" s="1" t="n">
        <v>1</v>
      </c>
      <c r="B3" s="78" t="s">
        <v>1070</v>
      </c>
      <c r="C3" s="78" t="n">
        <v>1</v>
      </c>
      <c r="D3" s="78" t="n">
        <v>1</v>
      </c>
      <c r="E3" s="135" t="s">
        <v>1071</v>
      </c>
      <c r="F3" s="1" t="s">
        <v>1072</v>
      </c>
      <c r="J3" s="78" t="s">
        <v>1073</v>
      </c>
    </row>
    <row r="4" customFormat="false" ht="15.75" hidden="false" customHeight="false" outlineLevel="0" collapsed="false">
      <c r="A4" s="68" t="n">
        <v>2</v>
      </c>
      <c r="B4" s="101"/>
      <c r="C4" s="101" t="n">
        <v>2</v>
      </c>
      <c r="D4" s="101" t="n">
        <v>1</v>
      </c>
      <c r="E4" s="186" t="s">
        <v>1074</v>
      </c>
      <c r="F4" s="101" t="s">
        <v>1075</v>
      </c>
      <c r="G4" s="71"/>
      <c r="H4" s="71"/>
      <c r="I4" s="71"/>
      <c r="J4" s="101" t="s">
        <v>1076</v>
      </c>
      <c r="K4" s="71"/>
      <c r="L4" s="71"/>
      <c r="M4" s="71"/>
    </row>
    <row r="5" customFormat="false" ht="15.75" hidden="false" customHeight="false" outlineLevel="0" collapsed="false">
      <c r="A5" s="1" t="n">
        <v>3</v>
      </c>
      <c r="B5" s="78" t="s">
        <v>1077</v>
      </c>
      <c r="C5" s="78" t="n">
        <v>1</v>
      </c>
      <c r="D5" s="78" t="n">
        <v>1</v>
      </c>
      <c r="E5" s="135" t="s">
        <v>1078</v>
      </c>
      <c r="F5" s="1" t="s">
        <v>1079</v>
      </c>
      <c r="J5" s="78" t="s">
        <v>1080</v>
      </c>
    </row>
    <row r="6" customFormat="false" ht="15.75" hidden="false" customHeight="false" outlineLevel="0" collapsed="false">
      <c r="A6" s="1" t="n">
        <v>4</v>
      </c>
      <c r="B6" s="184"/>
      <c r="C6" s="78" t="n">
        <v>2</v>
      </c>
      <c r="D6" s="78" t="n">
        <v>1</v>
      </c>
      <c r="E6" s="135" t="s">
        <v>206</v>
      </c>
      <c r="F6" s="1" t="s">
        <v>1081</v>
      </c>
      <c r="J6" s="78" t="s">
        <v>1082</v>
      </c>
    </row>
    <row r="7" customFormat="false" ht="15.75" hidden="false" customHeight="false" outlineLevel="0" collapsed="false">
      <c r="A7" s="1" t="n">
        <v>5</v>
      </c>
      <c r="B7" s="184"/>
      <c r="C7" s="78" t="n">
        <v>3</v>
      </c>
      <c r="D7" s="78" t="n">
        <v>1</v>
      </c>
      <c r="E7" s="135" t="s">
        <v>1083</v>
      </c>
      <c r="F7" s="1" t="s">
        <v>1084</v>
      </c>
      <c r="J7" s="78" t="s">
        <v>1085</v>
      </c>
    </row>
    <row r="8" customFormat="false" ht="15.75" hidden="false" customHeight="false" outlineLevel="0" collapsed="false">
      <c r="A8" s="1" t="n">
        <v>6</v>
      </c>
      <c r="B8" s="184"/>
      <c r="C8" s="78" t="n">
        <v>4</v>
      </c>
      <c r="D8" s="83"/>
      <c r="E8" s="132" t="s">
        <v>1086</v>
      </c>
      <c r="J8" s="83"/>
    </row>
    <row r="9" customFormat="false" ht="15.75" hidden="false" customHeight="false" outlineLevel="0" collapsed="false">
      <c r="A9" s="1" t="n">
        <v>7</v>
      </c>
      <c r="B9" s="184"/>
      <c r="C9" s="78" t="n">
        <v>5</v>
      </c>
      <c r="D9" s="78" t="n">
        <v>1</v>
      </c>
      <c r="E9" s="135" t="s">
        <v>1087</v>
      </c>
      <c r="F9" s="1" t="s">
        <v>1088</v>
      </c>
      <c r="J9" s="57" t="s">
        <v>1089</v>
      </c>
    </row>
    <row r="10" customFormat="false" ht="15.75" hidden="false" customHeight="false" outlineLevel="0" collapsed="false">
      <c r="A10" s="1" t="n">
        <v>8</v>
      </c>
      <c r="B10" s="184"/>
      <c r="C10" s="78" t="n">
        <v>6</v>
      </c>
      <c r="D10" s="78" t="n">
        <v>1</v>
      </c>
      <c r="E10" s="135" t="s">
        <v>1090</v>
      </c>
      <c r="F10" s="1" t="s">
        <v>1091</v>
      </c>
      <c r="J10" s="57" t="s">
        <v>1089</v>
      </c>
    </row>
    <row r="11" customFormat="false" ht="15.75" hidden="false" customHeight="false" outlineLevel="0" collapsed="false">
      <c r="A11" s="1" t="n">
        <v>9</v>
      </c>
      <c r="B11" s="184"/>
      <c r="C11" s="78" t="n">
        <v>7</v>
      </c>
      <c r="D11" s="78" t="n">
        <v>1</v>
      </c>
      <c r="E11" s="135" t="s">
        <v>1092</v>
      </c>
      <c r="F11" s="1" t="s">
        <v>1093</v>
      </c>
      <c r="J11" s="78" t="s">
        <v>1094</v>
      </c>
    </row>
    <row r="12" customFormat="false" ht="15.75" hidden="false" customHeight="false" outlineLevel="0" collapsed="false">
      <c r="A12" s="1" t="n">
        <v>10</v>
      </c>
      <c r="B12" s="184"/>
      <c r="C12" s="78" t="n">
        <v>8</v>
      </c>
      <c r="D12" s="78" t="n">
        <v>1</v>
      </c>
      <c r="E12" s="135" t="s">
        <v>1095</v>
      </c>
      <c r="F12" s="1" t="s">
        <v>1096</v>
      </c>
      <c r="J12" s="78" t="s">
        <v>1097</v>
      </c>
    </row>
    <row r="13" customFormat="false" ht="15.75" hidden="false" customHeight="false" outlineLevel="0" collapsed="false">
      <c r="A13" s="68" t="n">
        <v>11</v>
      </c>
      <c r="B13" s="183"/>
      <c r="C13" s="101" t="n">
        <v>9</v>
      </c>
      <c r="D13" s="130"/>
      <c r="E13" s="145" t="s">
        <v>1098</v>
      </c>
      <c r="F13" s="68"/>
      <c r="G13" s="71"/>
      <c r="H13" s="71"/>
      <c r="I13" s="71"/>
      <c r="J13" s="101"/>
      <c r="K13" s="71"/>
      <c r="L13" s="71"/>
      <c r="M13" s="71"/>
    </row>
    <row r="14" customFormat="false" ht="15.75" hidden="false" customHeight="false" outlineLevel="0" collapsed="false">
      <c r="A14" s="1" t="n">
        <v>12</v>
      </c>
      <c r="B14" s="78" t="s">
        <v>1099</v>
      </c>
      <c r="C14" s="78" t="n">
        <v>1</v>
      </c>
      <c r="D14" s="78" t="n">
        <v>1</v>
      </c>
      <c r="E14" s="135" t="s">
        <v>1100</v>
      </c>
      <c r="F14" s="1" t="s">
        <v>1101</v>
      </c>
      <c r="J14" s="57" t="s">
        <v>1102</v>
      </c>
    </row>
    <row r="15" customFormat="false" ht="15.75" hidden="false" customHeight="false" outlineLevel="0" collapsed="false">
      <c r="A15" s="1" t="n">
        <v>13</v>
      </c>
      <c r="B15" s="184"/>
      <c r="C15" s="78" t="n">
        <v>2</v>
      </c>
      <c r="D15" s="78" t="n">
        <v>0</v>
      </c>
      <c r="E15" s="135" t="s">
        <v>1074</v>
      </c>
      <c r="F15" s="1" t="s">
        <v>1075</v>
      </c>
      <c r="H15" s="1" t="s">
        <v>1103</v>
      </c>
      <c r="J15" s="78" t="s">
        <v>1104</v>
      </c>
    </row>
    <row r="16" customFormat="false" ht="15.75" hidden="false" customHeight="false" outlineLevel="0" collapsed="false">
      <c r="A16" s="1" t="n">
        <v>14</v>
      </c>
      <c r="B16" s="184"/>
      <c r="C16" s="78" t="n">
        <v>3</v>
      </c>
      <c r="D16" s="83"/>
      <c r="E16" s="132" t="s">
        <v>1105</v>
      </c>
      <c r="J16" s="83"/>
    </row>
    <row r="17" customFormat="false" ht="15.75" hidden="false" customHeight="false" outlineLevel="0" collapsed="false">
      <c r="A17" s="1" t="n">
        <v>15</v>
      </c>
      <c r="B17" s="184"/>
      <c r="C17" s="78" t="n">
        <v>4</v>
      </c>
      <c r="D17" s="83"/>
      <c r="E17" s="132" t="s">
        <v>1106</v>
      </c>
      <c r="J17" s="83"/>
    </row>
    <row r="18" customFormat="false" ht="15.75" hidden="false" customHeight="false" outlineLevel="0" collapsed="false">
      <c r="A18" s="68" t="n">
        <v>16</v>
      </c>
      <c r="B18" s="183"/>
      <c r="C18" s="101" t="n">
        <v>5</v>
      </c>
      <c r="D18" s="130"/>
      <c r="E18" s="145" t="s">
        <v>1107</v>
      </c>
      <c r="F18" s="71"/>
      <c r="G18" s="71"/>
      <c r="H18" s="71"/>
      <c r="I18" s="71"/>
      <c r="J18" s="130"/>
      <c r="K18" s="71"/>
      <c r="L18" s="71"/>
      <c r="M18" s="71"/>
    </row>
    <row r="19" customFormat="false" ht="15.75" hidden="false" customHeight="false" outlineLevel="0" collapsed="false">
      <c r="A19" s="1" t="n">
        <v>17</v>
      </c>
      <c r="B19" s="78" t="s">
        <v>1108</v>
      </c>
      <c r="C19" s="78" t="n">
        <v>1</v>
      </c>
      <c r="D19" s="78" t="n">
        <v>1</v>
      </c>
      <c r="E19" s="177" t="s">
        <v>1109</v>
      </c>
      <c r="F19" s="1" t="s">
        <v>1110</v>
      </c>
      <c r="J19" s="78" t="s">
        <v>1111</v>
      </c>
    </row>
    <row r="20" customFormat="false" ht="15.75" hidden="false" customHeight="false" outlineLevel="0" collapsed="false">
      <c r="A20" s="1" t="n">
        <v>18</v>
      </c>
      <c r="B20" s="184"/>
      <c r="C20" s="78" t="n">
        <v>2</v>
      </c>
      <c r="D20" s="78" t="n">
        <v>1</v>
      </c>
      <c r="E20" s="135" t="s">
        <v>420</v>
      </c>
      <c r="F20" s="1" t="s">
        <v>1112</v>
      </c>
      <c r="J20" s="78" t="s">
        <v>1089</v>
      </c>
    </row>
    <row r="21" customFormat="false" ht="15.75" hidden="false" customHeight="false" outlineLevel="0" collapsed="false">
      <c r="A21" s="1" t="n">
        <v>19</v>
      </c>
      <c r="B21" s="184"/>
      <c r="C21" s="78" t="n">
        <v>3</v>
      </c>
      <c r="D21" s="83"/>
      <c r="E21" s="132" t="s">
        <v>1113</v>
      </c>
      <c r="F21" s="1"/>
      <c r="J21" s="78"/>
    </row>
    <row r="22" customFormat="false" ht="15.75" hidden="false" customHeight="false" outlineLevel="0" collapsed="false">
      <c r="A22" s="1" t="n">
        <v>20</v>
      </c>
      <c r="B22" s="184"/>
      <c r="C22" s="78" t="n">
        <v>4</v>
      </c>
      <c r="D22" s="83"/>
      <c r="E22" s="132" t="s">
        <v>1114</v>
      </c>
      <c r="J22" s="83"/>
    </row>
    <row r="23" customFormat="false" ht="15.75" hidden="false" customHeight="false" outlineLevel="0" collapsed="false">
      <c r="A23" s="1" t="n">
        <v>21</v>
      </c>
      <c r="B23" s="184"/>
      <c r="C23" s="78" t="n">
        <v>5</v>
      </c>
      <c r="D23" s="83"/>
      <c r="E23" s="132" t="s">
        <v>1115</v>
      </c>
      <c r="J23" s="83"/>
    </row>
    <row r="24" customFormat="false" ht="15.75" hidden="false" customHeight="false" outlineLevel="0" collapsed="false">
      <c r="A24" s="68" t="n">
        <v>22</v>
      </c>
      <c r="B24" s="183"/>
      <c r="C24" s="101" t="n">
        <v>6</v>
      </c>
      <c r="D24" s="101"/>
      <c r="E24" s="145" t="s">
        <v>1116</v>
      </c>
      <c r="F24" s="68"/>
      <c r="G24" s="71"/>
      <c r="H24" s="71"/>
      <c r="I24" s="71"/>
      <c r="J24" s="130"/>
      <c r="K24" s="71"/>
      <c r="L24" s="71"/>
      <c r="M24" s="71"/>
    </row>
    <row r="25" customFormat="false" ht="15.75" hidden="false" customHeight="false" outlineLevel="0" collapsed="false">
      <c r="A25" s="1" t="n">
        <v>23</v>
      </c>
      <c r="B25" s="185" t="s">
        <v>1117</v>
      </c>
      <c r="C25" s="78" t="n">
        <v>1</v>
      </c>
      <c r="D25" s="83"/>
      <c r="E25" s="132" t="s">
        <v>500</v>
      </c>
      <c r="J25" s="83"/>
    </row>
    <row r="26" customFormat="false" ht="15.75" hidden="false" customHeight="false" outlineLevel="0" collapsed="false">
      <c r="A26" s="1" t="n">
        <v>24</v>
      </c>
      <c r="B26" s="184"/>
      <c r="C26" s="78" t="n">
        <v>2</v>
      </c>
      <c r="D26" s="83"/>
      <c r="E26" s="132" t="s">
        <v>627</v>
      </c>
      <c r="J26" s="83"/>
    </row>
    <row r="27" customFormat="false" ht="15.75" hidden="false" customHeight="false" outlineLevel="0" collapsed="false">
      <c r="A27" s="1" t="n">
        <v>25</v>
      </c>
      <c r="B27" s="184"/>
      <c r="C27" s="78" t="n">
        <v>3</v>
      </c>
      <c r="D27" s="83"/>
      <c r="E27" s="132" t="s">
        <v>1118</v>
      </c>
      <c r="J27" s="83"/>
    </row>
    <row r="28" customFormat="false" ht="15.75" hidden="false" customHeight="false" outlineLevel="0" collapsed="false">
      <c r="A28" s="1" t="n">
        <v>26</v>
      </c>
      <c r="B28" s="184"/>
      <c r="C28" s="78" t="n">
        <v>4</v>
      </c>
      <c r="D28" s="83"/>
      <c r="E28" s="132" t="s">
        <v>1119</v>
      </c>
      <c r="J28" s="83"/>
    </row>
    <row r="29" customFormat="false" ht="15.75" hidden="false" customHeight="false" outlineLevel="0" collapsed="false">
      <c r="A29" s="1" t="n">
        <v>27</v>
      </c>
      <c r="B29" s="184"/>
      <c r="C29" s="78" t="n">
        <v>5</v>
      </c>
      <c r="D29" s="78" t="n">
        <v>1</v>
      </c>
      <c r="E29" s="135" t="s">
        <v>1120</v>
      </c>
      <c r="F29" s="1" t="s">
        <v>1121</v>
      </c>
      <c r="J29" s="78" t="s">
        <v>1122</v>
      </c>
    </row>
    <row r="30" customFormat="false" ht="15.75" hidden="false" customHeight="false" outlineLevel="0" collapsed="false">
      <c r="A30" s="68" t="n">
        <v>28</v>
      </c>
      <c r="B30" s="183"/>
      <c r="C30" s="101" t="n">
        <v>6</v>
      </c>
      <c r="D30" s="101" t="n">
        <v>1</v>
      </c>
      <c r="E30" s="156" t="s">
        <v>1123</v>
      </c>
      <c r="F30" s="68" t="s">
        <v>1124</v>
      </c>
      <c r="G30" s="71"/>
      <c r="H30" s="71"/>
      <c r="I30" s="71"/>
      <c r="J30" s="101" t="s">
        <v>1125</v>
      </c>
      <c r="K30" s="71"/>
      <c r="L30" s="71"/>
      <c r="M30" s="71"/>
    </row>
    <row r="31" customFormat="false" ht="15.75" hidden="false" customHeight="false" outlineLevel="0" collapsed="false">
      <c r="B31" s="39"/>
      <c r="E31" s="36"/>
    </row>
    <row r="32" customFormat="false" ht="15.75" hidden="false" customHeight="false" outlineLevel="0" collapsed="false">
      <c r="E32" s="111" t="s">
        <v>522</v>
      </c>
    </row>
    <row r="33" customFormat="false" ht="15.75" hidden="false" customHeight="false" outlineLevel="0" collapsed="false">
      <c r="E33" s="146" t="s">
        <v>523</v>
      </c>
    </row>
    <row r="34" customFormat="false" ht="15.75" hidden="false" customHeight="false" outlineLevel="0" collapsed="false">
      <c r="E34" s="147" t="s">
        <v>524</v>
      </c>
    </row>
    <row r="35" customFormat="false" ht="15.75" hidden="false" customHeight="false" outlineLevel="0" collapsed="false">
      <c r="E35" s="148" t="s">
        <v>525</v>
      </c>
    </row>
  </sheetData>
  <hyperlinks>
    <hyperlink ref="E3" r:id="rId1" display="https://arxiv.org/pdf/2205.06386.pdf"/>
    <hyperlink ref="E4" r:id="rId2" display="https://arxiv.org/pdf/2205.06561.pdf"/>
    <hyperlink ref="E5" r:id="rId3" display="https://arxiv.org/pdf/2104.09209.pdf"/>
    <hyperlink ref="E6" r:id="rId4" display="https://arxiv.org/pdf/2107.07310.pdf"/>
    <hyperlink ref="E7" r:id="rId5" display="https://arxiv.org/pdf/2109.10940.pdf"/>
    <hyperlink ref="E8" r:id="rId6" display="https://arxiv.org/pdf/2112.08422.pdf"/>
    <hyperlink ref="E9" r:id="rId7" display="https://arxiv.org/pdf/2112.11227.pdf"/>
    <hyperlink ref="E10" r:id="rId8" display="https://arxiv.org/pdf/2204.11563.pdf"/>
    <hyperlink ref="E11" r:id="rId9" display="https://arxiv.org/pdf/2205.07048.pdf"/>
    <hyperlink ref="E12" r:id="rId10" display="https://arxiv.org/pdf/2205.07809.pdf"/>
    <hyperlink ref="E13" r:id="rId11" display="https://arxiv.org/pdf/2205.07810.pdf"/>
    <hyperlink ref="E14" r:id="rId12" display="https://arxiv.org/pdf/2111.04388.pdf"/>
    <hyperlink ref="E15" r:id="rId13" display="https://arxiv.org/pdf/2205.06561.pdf"/>
    <hyperlink ref="E16" r:id="rId14" display="https://arxiv.org/pdf/2205.07996.pdf"/>
    <hyperlink ref="E17" r:id="rId15" display="https://arxiv.org/pdf/2205.08448.pdf"/>
    <hyperlink ref="E18" r:id="rId16" display="https://arxiv.org/pdf/2205.08513.pdf"/>
    <hyperlink ref="E19" r:id="rId17" display="https://arxiv.org/pdf/2104.00802.pdf"/>
    <hyperlink ref="E20" r:id="rId18" display="https://arxiv.org/pdf/2201.03583.pdf"/>
    <hyperlink ref="E21" r:id="rId19" display="https://arxiv.org/pdf/2205.08574.pdf"/>
    <hyperlink ref="E22" r:id="rId20" display="https://arxiv.org/pdf/2205.08767.pdf"/>
    <hyperlink ref="E23" r:id="rId21" display="https://arxiv.org/pdf/2205.08881.pdf"/>
    <hyperlink ref="E24" r:id="rId22" display="https://arxiv.org/pdf/2205.09062.pdf"/>
    <hyperlink ref="E25" r:id="rId23" display="https://arxiv.org/pdf/2202.10063.pdf"/>
    <hyperlink ref="E26" r:id="rId24" display="https://arxiv.org/pdf/2203.06494.pdf"/>
    <hyperlink ref="E27" r:id="rId25" display="https://arxiv.org/pdf/2205.09145.pdf"/>
    <hyperlink ref="E28" r:id="rId26" display="https://arxiv.org/pdf/2205.09204.pdf"/>
    <hyperlink ref="E29" r:id="rId27" display="https://arxiv.org/pdf/2205.09280.pdf"/>
    <hyperlink ref="E30" r:id="rId28" display="https://arxiv.org/pdf/2205.09502.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M3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
    <col collapsed="false" customWidth="true" hidden="false" outlineLevel="0" max="8" min="6" style="0" width="12.63"/>
    <col collapsed="false" customWidth="true" hidden="false" outlineLevel="0" max="9" min="9" style="0" width="59"/>
    <col collapsed="false" customWidth="true" hidden="false" outlineLevel="0" max="1025" min="10" style="0" width="12.63"/>
  </cols>
  <sheetData>
    <row r="1" customFormat="false" ht="15.75" hidden="false" customHeight="false" outlineLevel="0" collapsed="false">
      <c r="A1" s="168" t="n">
        <f aca="false">MAX(A3:A102)</f>
        <v>28</v>
      </c>
      <c r="B1" s="66" t="s">
        <v>105</v>
      </c>
      <c r="C1" s="66"/>
      <c r="D1" s="66" t="n">
        <f aca="false">SUM(D3:D105)</f>
        <v>10</v>
      </c>
      <c r="E1" s="23" t="s">
        <v>1126</v>
      </c>
      <c r="F1" s="1"/>
      <c r="G1" s="69" t="s">
        <v>1127</v>
      </c>
      <c r="H1" s="70"/>
      <c r="I1" s="131"/>
    </row>
    <row r="2" customFormat="false" ht="15.75" hidden="false" customHeight="false" outlineLevel="0" collapsed="false">
      <c r="A2" s="73" t="s">
        <v>0</v>
      </c>
      <c r="B2" s="108" t="s">
        <v>1</v>
      </c>
      <c r="C2" s="109"/>
      <c r="D2" s="109" t="s">
        <v>108</v>
      </c>
      <c r="E2" s="103" t="s">
        <v>3</v>
      </c>
      <c r="F2" s="68" t="s">
        <v>109</v>
      </c>
      <c r="G2" s="71"/>
      <c r="H2" s="71"/>
      <c r="I2" s="71"/>
      <c r="J2" s="101" t="s">
        <v>271</v>
      </c>
      <c r="K2" s="71"/>
      <c r="L2" s="71"/>
      <c r="M2" s="71"/>
    </row>
    <row r="3" customFormat="false" ht="15.75" hidden="false" customHeight="false" outlineLevel="0" collapsed="false">
      <c r="A3" s="1" t="n">
        <v>1</v>
      </c>
      <c r="B3" s="78" t="s">
        <v>1128</v>
      </c>
      <c r="C3" s="78" t="n">
        <v>1</v>
      </c>
      <c r="D3" s="78"/>
      <c r="E3" s="132" t="s">
        <v>1129</v>
      </c>
      <c r="J3" s="78"/>
    </row>
    <row r="4" customFormat="false" ht="15.75" hidden="false" customHeight="false" outlineLevel="0" collapsed="false">
      <c r="A4" s="68" t="n">
        <v>2</v>
      </c>
      <c r="B4" s="101"/>
      <c r="C4" s="101" t="n">
        <v>2</v>
      </c>
      <c r="D4" s="101" t="n">
        <v>1</v>
      </c>
      <c r="E4" s="186" t="s">
        <v>1130</v>
      </c>
      <c r="F4" s="101" t="s">
        <v>1131</v>
      </c>
      <c r="G4" s="71"/>
      <c r="H4" s="71"/>
      <c r="I4" s="71"/>
      <c r="J4" s="101" t="s">
        <v>1132</v>
      </c>
      <c r="K4" s="71"/>
      <c r="L4" s="71"/>
      <c r="M4" s="71"/>
    </row>
    <row r="5" customFormat="false" ht="15.75" hidden="false" customHeight="false" outlineLevel="0" collapsed="false">
      <c r="A5" s="1" t="n">
        <v>3</v>
      </c>
      <c r="B5" s="78" t="s">
        <v>1133</v>
      </c>
      <c r="C5" s="78" t="n">
        <v>1</v>
      </c>
      <c r="D5" s="83"/>
      <c r="E5" s="132" t="s">
        <v>1134</v>
      </c>
      <c r="J5" s="78"/>
    </row>
    <row r="6" customFormat="false" ht="15.75" hidden="false" customHeight="false" outlineLevel="0" collapsed="false">
      <c r="A6" s="1" t="n">
        <v>4</v>
      </c>
      <c r="B6" s="184"/>
      <c r="C6" s="78" t="n">
        <v>2</v>
      </c>
      <c r="D6" s="83"/>
      <c r="E6" s="133" t="s">
        <v>1135</v>
      </c>
      <c r="F6" s="1" t="s">
        <v>1136</v>
      </c>
      <c r="J6" s="78" t="s">
        <v>1137</v>
      </c>
    </row>
    <row r="7" customFormat="false" ht="15.75" hidden="false" customHeight="false" outlineLevel="0" collapsed="false">
      <c r="A7" s="1" t="n">
        <v>5</v>
      </c>
      <c r="B7" s="184"/>
      <c r="C7" s="78" t="n">
        <v>3</v>
      </c>
      <c r="D7" s="78" t="n">
        <v>1</v>
      </c>
      <c r="E7" s="135" t="s">
        <v>1138</v>
      </c>
      <c r="F7" s="1" t="s">
        <v>1139</v>
      </c>
      <c r="J7" s="78"/>
    </row>
    <row r="8" customFormat="false" ht="15.75" hidden="false" customHeight="false" outlineLevel="0" collapsed="false">
      <c r="A8" s="1" t="n">
        <v>6</v>
      </c>
      <c r="B8" s="184"/>
      <c r="C8" s="78" t="n">
        <v>4</v>
      </c>
      <c r="D8" s="83"/>
      <c r="E8" s="132" t="s">
        <v>610</v>
      </c>
      <c r="J8" s="83"/>
    </row>
    <row r="9" customFormat="false" ht="15.75" hidden="false" customHeight="false" outlineLevel="0" collapsed="false">
      <c r="A9" s="1" t="n">
        <v>7</v>
      </c>
      <c r="B9" s="184"/>
      <c r="C9" s="78" t="n">
        <v>5</v>
      </c>
      <c r="D9" s="83"/>
      <c r="E9" s="132" t="s">
        <v>1140</v>
      </c>
      <c r="I9" s="143"/>
      <c r="J9" s="57"/>
    </row>
    <row r="10" customFormat="false" ht="15.75" hidden="false" customHeight="false" outlineLevel="0" collapsed="false">
      <c r="A10" s="1" t="n">
        <v>8</v>
      </c>
      <c r="B10" s="184"/>
      <c r="C10" s="78" t="n">
        <v>6</v>
      </c>
      <c r="D10" s="78"/>
      <c r="E10" s="133" t="s">
        <v>1141</v>
      </c>
      <c r="F10" s="1" t="s">
        <v>1142</v>
      </c>
      <c r="I10" s="143"/>
      <c r="J10" s="57"/>
    </row>
    <row r="11" customFormat="false" ht="15.75" hidden="false" customHeight="false" outlineLevel="0" collapsed="false">
      <c r="A11" s="1" t="n">
        <v>9</v>
      </c>
      <c r="B11" s="184"/>
      <c r="C11" s="78" t="n">
        <v>7</v>
      </c>
      <c r="D11" s="83"/>
      <c r="E11" s="132" t="s">
        <v>1143</v>
      </c>
      <c r="I11" s="143"/>
      <c r="J11" s="57"/>
    </row>
    <row r="12" customFormat="false" ht="15.75" hidden="false" customHeight="false" outlineLevel="0" collapsed="false">
      <c r="A12" s="1" t="n">
        <v>10</v>
      </c>
      <c r="B12" s="184"/>
      <c r="C12" s="78" t="n">
        <v>8</v>
      </c>
      <c r="D12" s="78" t="n">
        <v>1</v>
      </c>
      <c r="E12" s="135" t="s">
        <v>1144</v>
      </c>
      <c r="F12" s="1" t="s">
        <v>1145</v>
      </c>
      <c r="I12" s="143"/>
      <c r="J12" s="57" t="s">
        <v>1146</v>
      </c>
    </row>
    <row r="13" customFormat="false" ht="15.75" hidden="false" customHeight="false" outlineLevel="0" collapsed="false">
      <c r="A13" s="1" t="n">
        <v>11</v>
      </c>
      <c r="B13" s="184"/>
      <c r="C13" s="78" t="n">
        <v>9</v>
      </c>
      <c r="D13" s="78" t="n">
        <v>1</v>
      </c>
      <c r="E13" s="135" t="s">
        <v>1147</v>
      </c>
      <c r="F13" s="1" t="s">
        <v>1148</v>
      </c>
      <c r="J13" s="78"/>
    </row>
    <row r="14" customFormat="false" ht="15.75" hidden="false" customHeight="false" outlineLevel="0" collapsed="false">
      <c r="A14" s="1" t="n">
        <v>12</v>
      </c>
      <c r="B14" s="184"/>
      <c r="C14" s="78" t="n">
        <v>10</v>
      </c>
      <c r="D14" s="83"/>
      <c r="E14" s="132" t="s">
        <v>1149</v>
      </c>
      <c r="J14" s="78"/>
    </row>
    <row r="15" customFormat="false" ht="15.75" hidden="false" customHeight="false" outlineLevel="0" collapsed="false">
      <c r="A15" s="68" t="n">
        <v>13</v>
      </c>
      <c r="B15" s="183"/>
      <c r="C15" s="101" t="n">
        <v>11</v>
      </c>
      <c r="D15" s="130"/>
      <c r="E15" s="145" t="s">
        <v>1150</v>
      </c>
      <c r="F15" s="68"/>
      <c r="G15" s="71"/>
      <c r="H15" s="71"/>
      <c r="I15" s="71"/>
      <c r="J15" s="101"/>
      <c r="K15" s="71"/>
      <c r="L15" s="71"/>
      <c r="M15" s="71"/>
    </row>
    <row r="16" customFormat="false" ht="15.75" hidden="false" customHeight="false" outlineLevel="0" collapsed="false">
      <c r="A16" s="1" t="n">
        <v>14</v>
      </c>
      <c r="B16" s="184" t="s">
        <v>1151</v>
      </c>
      <c r="C16" s="78" t="n">
        <v>1</v>
      </c>
      <c r="D16" s="83"/>
      <c r="E16" s="132" t="s">
        <v>1152</v>
      </c>
      <c r="J16" s="83"/>
    </row>
    <row r="17" customFormat="false" ht="15.75" hidden="false" customHeight="false" outlineLevel="0" collapsed="false">
      <c r="A17" s="1" t="n">
        <v>15</v>
      </c>
      <c r="B17" s="184"/>
      <c r="C17" s="78" t="n">
        <v>2</v>
      </c>
      <c r="D17" s="83"/>
      <c r="E17" s="132" t="s">
        <v>1153</v>
      </c>
      <c r="J17" s="83"/>
    </row>
    <row r="18" customFormat="false" ht="15.75" hidden="false" customHeight="false" outlineLevel="0" collapsed="false">
      <c r="A18" s="1" t="n">
        <v>16</v>
      </c>
      <c r="B18" s="184"/>
      <c r="C18" s="78" t="n">
        <v>3</v>
      </c>
      <c r="D18" s="83"/>
      <c r="E18" s="132" t="s">
        <v>1154</v>
      </c>
      <c r="J18" s="83"/>
    </row>
    <row r="19" customFormat="false" ht="15.75" hidden="false" customHeight="false" outlineLevel="0" collapsed="false">
      <c r="A19" s="1" t="n">
        <v>17</v>
      </c>
      <c r="B19" s="184"/>
      <c r="C19" s="78" t="n">
        <v>4</v>
      </c>
      <c r="D19" s="83"/>
      <c r="E19" s="133" t="s">
        <v>678</v>
      </c>
      <c r="J19" s="78" t="s">
        <v>1155</v>
      </c>
    </row>
    <row r="20" customFormat="false" ht="15.75" hidden="false" customHeight="false" outlineLevel="0" collapsed="false">
      <c r="A20" s="1" t="n">
        <v>18</v>
      </c>
      <c r="B20" s="184"/>
      <c r="C20" s="78" t="n">
        <v>5</v>
      </c>
      <c r="D20" s="78" t="n">
        <v>1</v>
      </c>
      <c r="E20" s="135" t="s">
        <v>1156</v>
      </c>
      <c r="F20" s="1" t="s">
        <v>1157</v>
      </c>
      <c r="J20" s="83"/>
    </row>
    <row r="21" customFormat="false" ht="15.75" hidden="false" customHeight="false" outlineLevel="0" collapsed="false">
      <c r="A21" s="1" t="n">
        <v>19</v>
      </c>
      <c r="B21" s="184"/>
      <c r="C21" s="78" t="n">
        <v>6</v>
      </c>
      <c r="D21" s="78" t="n">
        <v>1</v>
      </c>
      <c r="E21" s="135" t="s">
        <v>1158</v>
      </c>
      <c r="F21" s="1" t="s">
        <v>1159</v>
      </c>
      <c r="J21" s="83"/>
    </row>
    <row r="22" customFormat="false" ht="15.75" hidden="false" customHeight="false" outlineLevel="0" collapsed="false">
      <c r="A22" s="68" t="n">
        <v>20</v>
      </c>
      <c r="B22" s="183"/>
      <c r="C22" s="101" t="n">
        <v>7</v>
      </c>
      <c r="D22" s="101" t="n">
        <v>1</v>
      </c>
      <c r="E22" s="156" t="s">
        <v>1160</v>
      </c>
      <c r="F22" s="68" t="s">
        <v>1161</v>
      </c>
      <c r="G22" s="71"/>
      <c r="H22" s="71"/>
      <c r="I22" s="71"/>
      <c r="J22" s="130"/>
      <c r="K22" s="71"/>
      <c r="L22" s="71"/>
      <c r="M22" s="71"/>
    </row>
    <row r="23" customFormat="false" ht="15.75" hidden="false" customHeight="false" outlineLevel="0" collapsed="false">
      <c r="A23" s="1" t="n">
        <v>21</v>
      </c>
      <c r="B23" s="78" t="s">
        <v>1162</v>
      </c>
      <c r="C23" s="78" t="n">
        <v>1</v>
      </c>
      <c r="D23" s="78"/>
      <c r="E23" s="132" t="s">
        <v>1163</v>
      </c>
      <c r="J23" s="78"/>
    </row>
    <row r="24" customFormat="false" ht="15.75" hidden="false" customHeight="false" outlineLevel="0" collapsed="false">
      <c r="A24" s="1" t="n">
        <v>22</v>
      </c>
      <c r="B24" s="184"/>
      <c r="C24" s="78" t="n">
        <v>2</v>
      </c>
      <c r="D24" s="78" t="n">
        <v>1</v>
      </c>
      <c r="E24" s="135" t="s">
        <v>1164</v>
      </c>
      <c r="F24" s="134" t="s">
        <v>1165</v>
      </c>
      <c r="G24" s="134"/>
      <c r="H24" s="134"/>
      <c r="I24" s="134"/>
      <c r="J24" s="78" t="s">
        <v>1166</v>
      </c>
    </row>
    <row r="25" customFormat="false" ht="15.75" hidden="false" customHeight="false" outlineLevel="0" collapsed="false">
      <c r="A25" s="1" t="n">
        <v>23</v>
      </c>
      <c r="B25" s="184"/>
      <c r="C25" s="78" t="n">
        <v>3</v>
      </c>
      <c r="D25" s="83"/>
      <c r="E25" s="132" t="s">
        <v>557</v>
      </c>
      <c r="F25" s="1"/>
      <c r="J25" s="78"/>
    </row>
    <row r="26" customFormat="false" ht="15.75" hidden="false" customHeight="false" outlineLevel="0" collapsed="false">
      <c r="A26" s="1" t="n">
        <v>24</v>
      </c>
      <c r="B26" s="184"/>
      <c r="C26" s="78" t="n">
        <v>4</v>
      </c>
      <c r="D26" s="83"/>
      <c r="E26" s="132" t="s">
        <v>1167</v>
      </c>
      <c r="J26" s="83"/>
    </row>
    <row r="27" customFormat="false" ht="15.75" hidden="false" customHeight="false" outlineLevel="0" collapsed="false">
      <c r="A27" s="68" t="n">
        <v>25</v>
      </c>
      <c r="B27" s="183"/>
      <c r="C27" s="101" t="n">
        <v>5</v>
      </c>
      <c r="D27" s="101" t="n">
        <v>1</v>
      </c>
      <c r="E27" s="156" t="s">
        <v>1168</v>
      </c>
      <c r="F27" s="68" t="s">
        <v>1169</v>
      </c>
      <c r="G27" s="71"/>
      <c r="H27" s="71"/>
      <c r="I27" s="71"/>
      <c r="J27" s="130"/>
      <c r="K27" s="71"/>
      <c r="L27" s="71"/>
      <c r="M27" s="71"/>
    </row>
    <row r="28" customFormat="false" ht="15.75" hidden="false" customHeight="false" outlineLevel="0" collapsed="false">
      <c r="A28" s="1" t="n">
        <v>26</v>
      </c>
      <c r="B28" s="187" t="s">
        <v>1170</v>
      </c>
      <c r="C28" s="78" t="n">
        <v>1</v>
      </c>
      <c r="D28" s="83"/>
      <c r="E28" s="132" t="s">
        <v>1171</v>
      </c>
      <c r="J28" s="83"/>
    </row>
    <row r="29" customFormat="false" ht="15.75" hidden="false" customHeight="false" outlineLevel="0" collapsed="false">
      <c r="A29" s="1" t="n">
        <v>27</v>
      </c>
      <c r="B29" s="184"/>
      <c r="C29" s="78" t="n">
        <v>2</v>
      </c>
      <c r="D29" s="83"/>
      <c r="E29" s="132" t="s">
        <v>1172</v>
      </c>
      <c r="J29" s="83"/>
    </row>
    <row r="30" customFormat="false" ht="15.75" hidden="false" customHeight="false" outlineLevel="0" collapsed="false">
      <c r="A30" s="68" t="n">
        <v>28</v>
      </c>
      <c r="B30" s="183"/>
      <c r="C30" s="101" t="n">
        <v>3</v>
      </c>
      <c r="D30" s="101" t="n">
        <v>1</v>
      </c>
      <c r="E30" s="156" t="s">
        <v>1173</v>
      </c>
      <c r="F30" s="68" t="s">
        <v>1174</v>
      </c>
      <c r="G30" s="71"/>
      <c r="H30" s="71"/>
      <c r="I30" s="188" t="s">
        <v>1175</v>
      </c>
      <c r="J30" s="101" t="s">
        <v>1176</v>
      </c>
      <c r="K30" s="71"/>
      <c r="L30" s="71"/>
      <c r="M30" s="71"/>
    </row>
    <row r="31" customFormat="false" ht="15.75" hidden="false" customHeight="false" outlineLevel="0" collapsed="false">
      <c r="B31" s="39"/>
      <c r="E31" s="36"/>
    </row>
    <row r="32" customFormat="false" ht="15.75" hidden="false" customHeight="false" outlineLevel="0" collapsed="false">
      <c r="E32" s="111" t="s">
        <v>522</v>
      </c>
    </row>
    <row r="33" customFormat="false" ht="15.75" hidden="false" customHeight="false" outlineLevel="0" collapsed="false">
      <c r="E33" s="146" t="s">
        <v>523</v>
      </c>
    </row>
    <row r="34" customFormat="false" ht="15.75" hidden="false" customHeight="false" outlineLevel="0" collapsed="false">
      <c r="E34" s="147" t="s">
        <v>524</v>
      </c>
    </row>
    <row r="35" customFormat="false" ht="15.75" hidden="false" customHeight="false" outlineLevel="0" collapsed="false">
      <c r="E35" s="148" t="s">
        <v>525</v>
      </c>
    </row>
  </sheetData>
  <mergeCells count="1">
    <mergeCell ref="F24:I24"/>
  </mergeCells>
  <hyperlinks>
    <hyperlink ref="E3" r:id="rId1" display="https://arxiv.org/pdf/2112.01119.pdf"/>
    <hyperlink ref="E4" r:id="rId2" display="https://arxiv.org/pdf/2205.10267.pdf"/>
    <hyperlink ref="E5" r:id="rId3" display="https://arxiv.org/pdf/2107.02208.pdf"/>
    <hyperlink ref="E6" r:id="rId4" display="https://arxiv.org/pdf/2201.01217.pdf"/>
    <hyperlink ref="E7" r:id="rId5" display="https://arxiv.org/pdf/2201.03154.pdf"/>
    <hyperlink ref="E8" r:id="rId6" display="https://arxiv.org/pdf/2203.05907.pdf"/>
    <hyperlink ref="E9" r:id="rId7" display="https://arxiv.org/pdf/2205.10359.pdf"/>
    <hyperlink ref="E10" r:id="rId8" display="https://arxiv.org/pdf/2205.10527.pdf"/>
    <hyperlink ref="E11" r:id="rId9" display="https://arxiv.org/pdf/2205.10631.pdf"/>
    <hyperlink ref="E12" r:id="rId10" display="https://arxiv.org/pdf/2205.10792.pdf"/>
    <hyperlink ref="E13" r:id="rId11" display="https://arxiv.org/pdf/2205.11241.pdf"/>
    <hyperlink ref="E14" r:id="rId12" display="https://arxiv.org/pdf/2205.11278.pdf"/>
    <hyperlink ref="E15" r:id="rId13" display="https://arxiv.org/pdf/2205.11499.pdf"/>
    <hyperlink ref="E16" r:id="rId14" display="https://arxiv.org/pdf/2105.11481.pdf"/>
    <hyperlink ref="E17" r:id="rId15" display="https://arxiv.org/pdf/2112.11982.pdf"/>
    <hyperlink ref="E18" r:id="rId16" display="https://arxiv.org/pdf/2202.00344.pdf"/>
    <hyperlink ref="E19" r:id="rId17" display="https://arxiv.org/pdf/2203.08998.pdf"/>
    <hyperlink ref="E20" r:id="rId18" display="https://arxiv.org/pdf/2204.06330.pdf"/>
    <hyperlink ref="E21" r:id="rId19" display="https://arxiv.org/pdf/2205.11559.pdf"/>
    <hyperlink ref="E22" r:id="rId20" display="https://arxiv.org/pdf/2205.11701.pdf"/>
    <hyperlink ref="E23" r:id="rId21" display="https://arxiv.org/pdf/2112.12659.pdf"/>
    <hyperlink ref="E24" r:id="rId22" display="https://arxiv.org/pdf/2201.13296.pdf"/>
    <hyperlink ref="E25" r:id="rId23" display="https://arxiv.org/pdf/2203.03449.pdf"/>
    <hyperlink ref="E26" r:id="rId24" display="https://arxiv.org/pdf/2205.12531.pdf"/>
    <hyperlink ref="E27" r:id="rId25" display="https://arxiv.org/pdf/2205.12852.pdf"/>
    <hyperlink ref="E28" r:id="rId26" display="https://arxiv.org/pdf/2205.13513.pdf"/>
    <hyperlink ref="E29" r:id="rId27" display="https://arxiv.org/pdf/2205.13540.pdf"/>
    <hyperlink ref="E30" r:id="rId28" display="https://arxiv.org/pdf/2205.13541.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0" width="10.5"/>
    <col collapsed="false" customWidth="true" hidden="false" outlineLevel="0" max="2" min="2" style="0" width="12.63"/>
    <col collapsed="false" customWidth="true" hidden="false" outlineLevel="0" max="3" min="3" style="0" width="14.75"/>
    <col collapsed="false" customWidth="true" hidden="false" outlineLevel="0" max="4" min="4" style="0" width="12.63"/>
    <col collapsed="false" customWidth="true" hidden="false" outlineLevel="0" max="5" min="5" style="0" width="27.88"/>
    <col collapsed="false" customWidth="true" hidden="false" outlineLevel="0" max="8" min="6" style="0" width="12.63"/>
    <col collapsed="false" customWidth="true" hidden="false" outlineLevel="0" max="9" min="9" style="0" width="34.25"/>
    <col collapsed="false" customWidth="true" hidden="false" outlineLevel="0" max="1025" min="10" style="0" width="12.63"/>
  </cols>
  <sheetData>
    <row r="1" customFormat="false" ht="15.75" hidden="false" customHeight="false" outlineLevel="0" collapsed="false">
      <c r="A1" s="64" t="n">
        <f aca="false">MAX(A3:A82)</f>
        <v>33</v>
      </c>
      <c r="B1" s="65" t="s">
        <v>105</v>
      </c>
      <c r="C1" s="66"/>
      <c r="D1" s="66" t="n">
        <f aca="false">SUM(D3:D85)</f>
        <v>13</v>
      </c>
      <c r="E1" s="165" t="s">
        <v>1177</v>
      </c>
      <c r="F1" s="1"/>
      <c r="G1" s="69" t="s">
        <v>541</v>
      </c>
      <c r="H1" s="70"/>
      <c r="I1" s="131"/>
    </row>
    <row r="2" customFormat="false" ht="15.75" hidden="false" customHeight="false" outlineLevel="0" collapsed="false">
      <c r="A2" s="108" t="s">
        <v>0</v>
      </c>
      <c r="B2" s="103" t="s">
        <v>1</v>
      </c>
      <c r="C2" s="109"/>
      <c r="D2" s="109" t="s">
        <v>108</v>
      </c>
      <c r="E2" s="103" t="s">
        <v>3</v>
      </c>
      <c r="F2" s="68" t="s">
        <v>109</v>
      </c>
      <c r="G2" s="71"/>
      <c r="H2" s="71"/>
      <c r="I2" s="71"/>
      <c r="J2" s="101" t="s">
        <v>271</v>
      </c>
      <c r="K2" s="71"/>
      <c r="L2" s="71"/>
      <c r="M2" s="71"/>
      <c r="N2" s="71"/>
      <c r="O2" s="71"/>
      <c r="P2" s="71"/>
      <c r="Q2" s="71"/>
      <c r="R2" s="71"/>
      <c r="S2" s="71"/>
      <c r="T2" s="71"/>
      <c r="U2" s="71"/>
      <c r="V2" s="71"/>
      <c r="W2" s="71"/>
      <c r="X2" s="71"/>
      <c r="Y2" s="71"/>
      <c r="Z2" s="71"/>
    </row>
    <row r="3" customFormat="false" ht="15.75" hidden="false" customHeight="false" outlineLevel="0" collapsed="false">
      <c r="A3" s="110" t="n">
        <v>1</v>
      </c>
      <c r="B3" s="79" t="s">
        <v>1178</v>
      </c>
      <c r="C3" s="80" t="n">
        <v>1</v>
      </c>
      <c r="D3" s="79"/>
      <c r="E3" s="132" t="s">
        <v>1179</v>
      </c>
      <c r="J3" s="78"/>
    </row>
    <row r="4" customFormat="false" ht="15.75" hidden="false" customHeight="false" outlineLevel="0" collapsed="false">
      <c r="A4" s="110" t="n">
        <v>2</v>
      </c>
      <c r="B4" s="79"/>
      <c r="C4" s="80" t="n">
        <v>2</v>
      </c>
      <c r="D4" s="79"/>
      <c r="E4" s="132" t="s">
        <v>1180</v>
      </c>
      <c r="G4" s="1"/>
      <c r="H4" s="1"/>
      <c r="I4" s="1"/>
      <c r="J4" s="78" t="s">
        <v>1181</v>
      </c>
    </row>
    <row r="5" customFormat="false" ht="15.75" hidden="false" customHeight="false" outlineLevel="0" collapsed="false">
      <c r="A5" s="110" t="n">
        <v>3</v>
      </c>
      <c r="B5" s="79"/>
      <c r="C5" s="80" t="n">
        <v>3</v>
      </c>
      <c r="D5" s="79"/>
      <c r="E5" s="132" t="s">
        <v>1182</v>
      </c>
      <c r="G5" s="1"/>
      <c r="H5" s="1"/>
      <c r="I5" s="1"/>
      <c r="J5" s="78" t="s">
        <v>1183</v>
      </c>
    </row>
    <row r="6" customFormat="false" ht="15.75" hidden="false" customHeight="false" outlineLevel="0" collapsed="false">
      <c r="A6" s="110" t="n">
        <v>4</v>
      </c>
      <c r="B6" s="79"/>
      <c r="C6" s="80" t="n">
        <v>4</v>
      </c>
      <c r="D6" s="79" t="n">
        <v>1</v>
      </c>
      <c r="E6" s="135" t="s">
        <v>1184</v>
      </c>
      <c r="F6" s="154" t="s">
        <v>1185</v>
      </c>
      <c r="G6" s="1"/>
      <c r="H6" s="1"/>
      <c r="I6" s="1"/>
      <c r="J6" s="78" t="s">
        <v>1186</v>
      </c>
    </row>
    <row r="7" customFormat="false" ht="15.75" hidden="false" customHeight="false" outlineLevel="0" collapsed="false">
      <c r="A7" s="120" t="n">
        <v>5</v>
      </c>
      <c r="B7" s="121"/>
      <c r="C7" s="87" t="n">
        <v>5</v>
      </c>
      <c r="D7" s="121" t="n">
        <v>1</v>
      </c>
      <c r="E7" s="144" t="s">
        <v>1187</v>
      </c>
      <c r="F7" s="189" t="s">
        <v>1188</v>
      </c>
      <c r="G7" s="89"/>
      <c r="H7" s="89"/>
      <c r="I7" s="89"/>
      <c r="J7" s="85" t="s">
        <v>1189</v>
      </c>
      <c r="K7" s="89"/>
      <c r="L7" s="89"/>
      <c r="M7" s="89"/>
      <c r="N7" s="89"/>
      <c r="O7" s="89"/>
      <c r="P7" s="89"/>
      <c r="Q7" s="89"/>
      <c r="R7" s="89"/>
      <c r="S7" s="89"/>
      <c r="T7" s="89"/>
      <c r="U7" s="89"/>
      <c r="V7" s="89"/>
      <c r="W7" s="89"/>
      <c r="X7" s="89"/>
      <c r="Y7" s="89"/>
      <c r="Z7" s="89"/>
    </row>
    <row r="8" customFormat="false" ht="15.75" hidden="false" customHeight="false" outlineLevel="0" collapsed="false">
      <c r="A8" s="110" t="n">
        <v>6</v>
      </c>
      <c r="B8" s="114" t="s">
        <v>1190</v>
      </c>
      <c r="C8" s="115" t="n">
        <v>1</v>
      </c>
      <c r="D8" s="114"/>
      <c r="E8" s="151" t="s">
        <v>1191</v>
      </c>
      <c r="F8" s="138"/>
      <c r="G8" s="117"/>
      <c r="H8" s="117"/>
      <c r="I8" s="117"/>
      <c r="J8" s="78"/>
      <c r="K8" s="117"/>
      <c r="L8" s="117"/>
      <c r="M8" s="117"/>
      <c r="N8" s="117"/>
      <c r="O8" s="117"/>
      <c r="P8" s="117"/>
      <c r="Q8" s="117"/>
      <c r="R8" s="117"/>
      <c r="S8" s="117"/>
      <c r="T8" s="117"/>
      <c r="U8" s="117"/>
      <c r="V8" s="117"/>
      <c r="W8" s="117"/>
      <c r="X8" s="117"/>
      <c r="Y8" s="117"/>
      <c r="Z8" s="117"/>
    </row>
    <row r="9" customFormat="false" ht="15.75" hidden="false" customHeight="false" outlineLevel="0" collapsed="false">
      <c r="A9" s="110" t="n">
        <v>7</v>
      </c>
      <c r="B9" s="79"/>
      <c r="C9" s="80" t="n">
        <v>2</v>
      </c>
      <c r="D9" s="79"/>
      <c r="E9" s="132" t="s">
        <v>1192</v>
      </c>
      <c r="J9" s="78"/>
    </row>
    <row r="10" customFormat="false" ht="15.75" hidden="false" customHeight="false" outlineLevel="0" collapsed="false">
      <c r="A10" s="110" t="n">
        <v>8</v>
      </c>
      <c r="B10" s="79"/>
      <c r="C10" s="80" t="n">
        <v>3</v>
      </c>
      <c r="D10" s="79" t="s">
        <v>1193</v>
      </c>
      <c r="E10" s="133" t="s">
        <v>344</v>
      </c>
      <c r="J10" s="78" t="s">
        <v>1194</v>
      </c>
    </row>
    <row r="11" customFormat="false" ht="15.75" hidden="false" customHeight="false" outlineLevel="0" collapsed="false">
      <c r="A11" s="110" t="n">
        <v>9</v>
      </c>
      <c r="B11" s="79"/>
      <c r="C11" s="80" t="n">
        <v>4</v>
      </c>
      <c r="D11" s="79"/>
      <c r="E11" s="132" t="s">
        <v>1195</v>
      </c>
      <c r="J11" s="78"/>
    </row>
    <row r="12" customFormat="false" ht="15.75" hidden="false" customHeight="false" outlineLevel="0" collapsed="false">
      <c r="A12" s="110" t="n">
        <v>10</v>
      </c>
      <c r="B12" s="79"/>
      <c r="C12" s="80" t="n">
        <v>5</v>
      </c>
      <c r="D12" s="79" t="n">
        <v>1</v>
      </c>
      <c r="E12" s="135" t="s">
        <v>1196</v>
      </c>
      <c r="F12" s="190" t="s">
        <v>1197</v>
      </c>
      <c r="G12" s="190"/>
      <c r="H12" s="190"/>
      <c r="I12" s="190"/>
      <c r="J12" s="78" t="s">
        <v>1198</v>
      </c>
    </row>
    <row r="13" customFormat="false" ht="15.75" hidden="false" customHeight="false" outlineLevel="0" collapsed="false">
      <c r="A13" s="110" t="n">
        <v>11</v>
      </c>
      <c r="B13" s="79"/>
      <c r="C13" s="80" t="n">
        <v>6</v>
      </c>
      <c r="D13" s="79" t="n">
        <v>1</v>
      </c>
      <c r="E13" s="132" t="s">
        <v>678</v>
      </c>
      <c r="F13" s="191" t="s">
        <v>1199</v>
      </c>
      <c r="J13" s="78" t="s">
        <v>1200</v>
      </c>
    </row>
    <row r="14" customFormat="false" ht="15.75" hidden="false" customHeight="false" outlineLevel="0" collapsed="false">
      <c r="A14" s="110" t="n">
        <v>12</v>
      </c>
      <c r="B14" s="79"/>
      <c r="C14" s="80" t="n">
        <v>7</v>
      </c>
      <c r="D14" s="79"/>
      <c r="E14" s="132" t="s">
        <v>1065</v>
      </c>
      <c r="J14" s="78"/>
    </row>
    <row r="15" customFormat="false" ht="15.75" hidden="false" customHeight="false" outlineLevel="0" collapsed="false">
      <c r="A15" s="110" t="n">
        <v>13</v>
      </c>
      <c r="B15" s="79"/>
      <c r="C15" s="80" t="n">
        <v>8</v>
      </c>
      <c r="D15" s="79" t="n">
        <v>1</v>
      </c>
      <c r="E15" s="135" t="s">
        <v>1201</v>
      </c>
      <c r="F15" s="191" t="s">
        <v>1202</v>
      </c>
      <c r="J15" s="78" t="s">
        <v>1203</v>
      </c>
    </row>
    <row r="16" customFormat="false" ht="15.75" hidden="false" customHeight="false" outlineLevel="0" collapsed="false">
      <c r="A16" s="110" t="n">
        <v>14</v>
      </c>
      <c r="B16" s="79"/>
      <c r="C16" s="80" t="n">
        <v>9</v>
      </c>
      <c r="D16" s="79" t="s">
        <v>1193</v>
      </c>
      <c r="E16" s="132" t="s">
        <v>1204</v>
      </c>
      <c r="F16" s="191" t="s">
        <v>1205</v>
      </c>
      <c r="J16" s="78" t="s">
        <v>1206</v>
      </c>
    </row>
    <row r="17" customFormat="false" ht="15.75" hidden="false" customHeight="false" outlineLevel="0" collapsed="false">
      <c r="A17" s="110" t="n">
        <v>15</v>
      </c>
      <c r="B17" s="79"/>
      <c r="C17" s="80" t="n">
        <v>10</v>
      </c>
      <c r="D17" s="79"/>
      <c r="E17" s="132" t="s">
        <v>1207</v>
      </c>
      <c r="J17" s="78" t="s">
        <v>1208</v>
      </c>
    </row>
    <row r="18" customFormat="false" ht="15.75" hidden="false" customHeight="false" outlineLevel="0" collapsed="false">
      <c r="A18" s="110" t="n">
        <v>16</v>
      </c>
      <c r="B18" s="79"/>
      <c r="C18" s="80" t="n">
        <v>11</v>
      </c>
      <c r="D18" s="79" t="n">
        <v>1</v>
      </c>
      <c r="E18" s="135" t="s">
        <v>1209</v>
      </c>
      <c r="F18" s="191" t="s">
        <v>1210</v>
      </c>
      <c r="J18" s="78" t="s">
        <v>1203</v>
      </c>
    </row>
    <row r="19" customFormat="false" ht="15.75" hidden="false" customHeight="false" outlineLevel="0" collapsed="false">
      <c r="A19" s="110" t="n">
        <v>17</v>
      </c>
      <c r="B19" s="79"/>
      <c r="C19" s="80" t="n">
        <v>12</v>
      </c>
      <c r="D19" s="79" t="n">
        <v>1</v>
      </c>
      <c r="E19" s="135" t="s">
        <v>1211</v>
      </c>
      <c r="F19" s="191" t="s">
        <v>1212</v>
      </c>
      <c r="J19" s="78" t="s">
        <v>1203</v>
      </c>
    </row>
    <row r="20" customFormat="false" ht="15.75" hidden="false" customHeight="false" outlineLevel="0" collapsed="false">
      <c r="A20" s="110" t="n">
        <v>18</v>
      </c>
      <c r="B20" s="79"/>
      <c r="C20" s="80" t="n">
        <v>13</v>
      </c>
      <c r="D20" s="79" t="n">
        <v>1</v>
      </c>
      <c r="E20" s="135" t="s">
        <v>1213</v>
      </c>
      <c r="F20" s="154" t="s">
        <v>1214</v>
      </c>
      <c r="J20" s="78" t="s">
        <v>1215</v>
      </c>
    </row>
    <row r="21" customFormat="false" ht="15.75" hidden="false" customHeight="false" outlineLevel="0" collapsed="false">
      <c r="A21" s="110" t="n">
        <v>19</v>
      </c>
      <c r="B21" s="79"/>
      <c r="C21" s="80" t="n">
        <v>14</v>
      </c>
      <c r="D21" s="79"/>
      <c r="E21" s="132" t="s">
        <v>1216</v>
      </c>
      <c r="J21" s="78"/>
    </row>
    <row r="22" customFormat="false" ht="15.75" hidden="false" customHeight="false" outlineLevel="0" collapsed="false">
      <c r="A22" s="110" t="n">
        <v>20</v>
      </c>
      <c r="B22" s="79"/>
      <c r="C22" s="80" t="n">
        <v>15</v>
      </c>
      <c r="D22" s="79" t="n">
        <v>1</v>
      </c>
      <c r="E22" s="135" t="s">
        <v>1217</v>
      </c>
      <c r="F22" s="154" t="s">
        <v>1218</v>
      </c>
      <c r="J22" s="78" t="s">
        <v>1219</v>
      </c>
    </row>
    <row r="23" customFormat="false" ht="15.75" hidden="false" customHeight="false" outlineLevel="0" collapsed="false">
      <c r="A23" s="120" t="n">
        <v>21</v>
      </c>
      <c r="B23" s="121"/>
      <c r="C23" s="87" t="n">
        <v>16</v>
      </c>
      <c r="D23" s="121"/>
      <c r="E23" s="139" t="s">
        <v>1220</v>
      </c>
      <c r="F23" s="123"/>
      <c r="G23" s="89"/>
      <c r="H23" s="89"/>
      <c r="I23" s="89"/>
      <c r="J23" s="85"/>
      <c r="K23" s="89"/>
      <c r="L23" s="89"/>
      <c r="M23" s="89"/>
      <c r="N23" s="89"/>
      <c r="O23" s="89"/>
      <c r="P23" s="89"/>
      <c r="Q23" s="89"/>
      <c r="R23" s="89"/>
      <c r="S23" s="89"/>
      <c r="T23" s="89"/>
      <c r="U23" s="89"/>
      <c r="V23" s="89"/>
      <c r="W23" s="89"/>
      <c r="X23" s="89"/>
      <c r="Y23" s="89"/>
      <c r="Z23" s="89"/>
    </row>
    <row r="24" customFormat="false" ht="15.75" hidden="false" customHeight="false" outlineLevel="0" collapsed="false">
      <c r="A24" s="110" t="n">
        <v>22</v>
      </c>
      <c r="B24" s="149" t="n">
        <v>44567</v>
      </c>
      <c r="C24" s="80" t="n">
        <v>1</v>
      </c>
      <c r="D24" s="79" t="n">
        <v>1</v>
      </c>
      <c r="E24" s="135" t="s">
        <v>1221</v>
      </c>
      <c r="F24" s="191" t="s">
        <v>1222</v>
      </c>
      <c r="J24" s="78" t="s">
        <v>1223</v>
      </c>
    </row>
    <row r="25" customFormat="false" ht="15.75" hidden="false" customHeight="false" outlineLevel="0" collapsed="false">
      <c r="A25" s="110" t="n">
        <v>23</v>
      </c>
      <c r="B25" s="79"/>
      <c r="C25" s="80" t="n">
        <v>2</v>
      </c>
      <c r="D25" s="79"/>
      <c r="E25" s="132" t="s">
        <v>1224</v>
      </c>
      <c r="J25" s="140"/>
      <c r="K25" s="32"/>
      <c r="L25" s="32"/>
      <c r="M25" s="32"/>
      <c r="N25" s="32"/>
      <c r="O25" s="32"/>
      <c r="P25" s="32"/>
    </row>
    <row r="26" customFormat="false" ht="15.75" hidden="false" customHeight="false" outlineLevel="0" collapsed="false">
      <c r="A26" s="141" t="n">
        <v>24</v>
      </c>
      <c r="B26" s="110"/>
      <c r="C26" s="141" t="n">
        <v>3</v>
      </c>
      <c r="D26" s="141"/>
      <c r="E26" s="179" t="s">
        <v>1225</v>
      </c>
      <c r="F26" s="134"/>
      <c r="G26" s="134"/>
      <c r="H26" s="134"/>
      <c r="I26" s="1"/>
      <c r="J26" s="140" t="s">
        <v>1226</v>
      </c>
      <c r="K26" s="180"/>
      <c r="L26" s="180"/>
      <c r="M26" s="180"/>
      <c r="N26" s="180"/>
      <c r="O26" s="180"/>
      <c r="P26" s="180"/>
      <c r="Q26" s="134"/>
      <c r="R26" s="1"/>
      <c r="S26" s="1"/>
      <c r="T26" s="1"/>
      <c r="U26" s="1"/>
      <c r="V26" s="1"/>
      <c r="W26" s="1"/>
      <c r="X26" s="1"/>
      <c r="Y26" s="1"/>
      <c r="Z26" s="1"/>
    </row>
    <row r="27" customFormat="false" ht="15.75" hidden="false" customHeight="false" outlineLevel="0" collapsed="false">
      <c r="A27" s="141" t="n">
        <v>25</v>
      </c>
      <c r="B27" s="110"/>
      <c r="C27" s="141" t="n">
        <v>4</v>
      </c>
      <c r="D27" s="141" t="n">
        <v>1</v>
      </c>
      <c r="E27" s="192" t="s">
        <v>1227</v>
      </c>
      <c r="F27" s="191" t="s">
        <v>1228</v>
      </c>
      <c r="G27" s="1"/>
      <c r="H27" s="1"/>
      <c r="I27" s="1"/>
      <c r="J27" s="140" t="s">
        <v>1229</v>
      </c>
      <c r="K27" s="24"/>
      <c r="L27" s="24"/>
      <c r="M27" s="24"/>
      <c r="N27" s="24"/>
      <c r="O27" s="24"/>
      <c r="P27" s="24"/>
      <c r="Q27" s="1"/>
      <c r="R27" s="1"/>
      <c r="S27" s="1"/>
      <c r="T27" s="1"/>
      <c r="U27" s="1"/>
      <c r="V27" s="1"/>
      <c r="W27" s="1"/>
      <c r="X27" s="1"/>
      <c r="Y27" s="1"/>
      <c r="Z27" s="1"/>
    </row>
    <row r="28" customFormat="false" ht="15.75" hidden="false" customHeight="false" outlineLevel="0" collapsed="false">
      <c r="A28" s="120" t="n">
        <v>26</v>
      </c>
      <c r="B28" s="121"/>
      <c r="C28" s="87" t="n">
        <v>5</v>
      </c>
      <c r="D28" s="121"/>
      <c r="E28" s="139" t="s">
        <v>1230</v>
      </c>
      <c r="F28" s="123"/>
      <c r="G28" s="89"/>
      <c r="H28" s="89"/>
      <c r="I28" s="89"/>
      <c r="J28" s="85" t="s">
        <v>1231</v>
      </c>
      <c r="K28" s="89"/>
      <c r="L28" s="89"/>
      <c r="M28" s="89"/>
      <c r="N28" s="89"/>
      <c r="O28" s="89"/>
      <c r="P28" s="89"/>
      <c r="Q28" s="89"/>
      <c r="R28" s="89"/>
      <c r="S28" s="89"/>
      <c r="T28" s="89"/>
      <c r="U28" s="89"/>
      <c r="V28" s="89"/>
      <c r="W28" s="89"/>
      <c r="X28" s="89"/>
      <c r="Y28" s="89"/>
      <c r="Z28" s="89"/>
    </row>
    <row r="29" customFormat="false" ht="17.25" hidden="false" customHeight="true" outlineLevel="0" collapsed="false">
      <c r="A29" s="110" t="n">
        <v>27</v>
      </c>
      <c r="B29" s="153" t="n">
        <v>44598</v>
      </c>
      <c r="C29" s="110" t="n">
        <v>1</v>
      </c>
      <c r="D29" s="141" t="n">
        <v>1</v>
      </c>
      <c r="E29" s="99" t="s">
        <v>457</v>
      </c>
      <c r="F29" s="193" t="s">
        <v>1232</v>
      </c>
      <c r="G29" s="193"/>
      <c r="H29" s="193"/>
      <c r="I29" s="193"/>
    </row>
    <row r="30" customFormat="false" ht="15.75" hidden="false" customHeight="false" outlineLevel="0" collapsed="false">
      <c r="A30" s="110" t="n">
        <v>28</v>
      </c>
      <c r="B30" s="141"/>
      <c r="C30" s="110" t="n">
        <v>2</v>
      </c>
      <c r="D30" s="141" t="s">
        <v>1193</v>
      </c>
      <c r="E30" s="92" t="s">
        <v>1006</v>
      </c>
      <c r="F30" s="191" t="s">
        <v>1233</v>
      </c>
      <c r="I30" s="143"/>
      <c r="J30" s="1" t="s">
        <v>1234</v>
      </c>
    </row>
    <row r="31" customFormat="false" ht="15.75" hidden="false" customHeight="false" outlineLevel="0" collapsed="false">
      <c r="A31" s="120" t="n">
        <v>29</v>
      </c>
      <c r="B31" s="121"/>
      <c r="C31" s="87" t="n">
        <v>3</v>
      </c>
      <c r="D31" s="121" t="s">
        <v>1193</v>
      </c>
      <c r="E31" s="144" t="s">
        <v>1235</v>
      </c>
      <c r="F31" s="189" t="s">
        <v>1236</v>
      </c>
      <c r="G31" s="89"/>
      <c r="H31" s="89"/>
      <c r="I31" s="89"/>
      <c r="J31" s="85" t="s">
        <v>1237</v>
      </c>
      <c r="K31" s="89"/>
      <c r="L31" s="89"/>
      <c r="M31" s="89"/>
      <c r="N31" s="89"/>
      <c r="O31" s="89"/>
      <c r="P31" s="89"/>
      <c r="Q31" s="89"/>
      <c r="R31" s="89"/>
      <c r="S31" s="89"/>
      <c r="T31" s="89"/>
      <c r="U31" s="89"/>
      <c r="V31" s="89"/>
      <c r="W31" s="89"/>
      <c r="X31" s="89"/>
      <c r="Y31" s="89"/>
      <c r="Z31" s="89"/>
    </row>
    <row r="32" customFormat="false" ht="15.75" hidden="false" customHeight="false" outlineLevel="0" collapsed="false">
      <c r="A32" s="110" t="n">
        <v>30</v>
      </c>
      <c r="B32" s="149" t="n">
        <v>44626</v>
      </c>
      <c r="C32" s="80" t="n">
        <v>1</v>
      </c>
      <c r="D32" s="79"/>
      <c r="E32" s="132" t="s">
        <v>1238</v>
      </c>
      <c r="J32" s="78"/>
    </row>
    <row r="33" customFormat="false" ht="15.75" hidden="false" customHeight="false" outlineLevel="0" collapsed="false">
      <c r="A33" s="110" t="n">
        <v>31</v>
      </c>
      <c r="B33" s="107"/>
      <c r="C33" s="80" t="n">
        <v>2</v>
      </c>
      <c r="D33" s="79" t="s">
        <v>1193</v>
      </c>
      <c r="E33" s="135" t="s">
        <v>1239</v>
      </c>
      <c r="F33" s="154" t="s">
        <v>1240</v>
      </c>
      <c r="J33" s="78" t="s">
        <v>1241</v>
      </c>
    </row>
    <row r="34" customFormat="false" ht="15.75" hidden="false" customHeight="false" outlineLevel="0" collapsed="false">
      <c r="A34" s="110" t="n">
        <v>32</v>
      </c>
      <c r="B34" s="107"/>
      <c r="C34" s="80" t="n">
        <v>3</v>
      </c>
      <c r="D34" s="79"/>
      <c r="E34" s="132" t="s">
        <v>1242</v>
      </c>
      <c r="J34" s="78"/>
    </row>
    <row r="35" customFormat="false" ht="15.75" hidden="false" customHeight="false" outlineLevel="0" collapsed="false">
      <c r="A35" s="108" t="n">
        <v>33</v>
      </c>
      <c r="B35" s="127"/>
      <c r="C35" s="103" t="n">
        <v>4</v>
      </c>
      <c r="D35" s="128" t="n">
        <v>1</v>
      </c>
      <c r="E35" s="156" t="s">
        <v>1243</v>
      </c>
      <c r="F35" s="194" t="s">
        <v>1244</v>
      </c>
      <c r="G35" s="71"/>
      <c r="H35" s="71"/>
      <c r="I35" s="71"/>
      <c r="J35" s="101" t="s">
        <v>1245</v>
      </c>
      <c r="K35" s="71"/>
      <c r="L35" s="71"/>
      <c r="M35" s="71"/>
      <c r="N35" s="71"/>
      <c r="O35" s="71"/>
      <c r="P35" s="71"/>
      <c r="Q35" s="71"/>
      <c r="R35" s="71"/>
      <c r="S35" s="71"/>
      <c r="T35" s="71"/>
      <c r="U35" s="71"/>
      <c r="V35" s="71"/>
      <c r="W35" s="71"/>
      <c r="X35" s="71"/>
      <c r="Y35" s="71"/>
      <c r="Z35" s="71"/>
    </row>
    <row r="36" customFormat="false" ht="15.75" hidden="false" customHeight="false" outlineLevel="0" collapsed="false">
      <c r="B36" s="107"/>
      <c r="D36" s="107"/>
    </row>
    <row r="37" customFormat="false" ht="15.75" hidden="false" customHeight="false" outlineLevel="0" collapsed="false">
      <c r="B37" s="107"/>
      <c r="E37" s="111" t="s">
        <v>522</v>
      </c>
    </row>
    <row r="38" customFormat="false" ht="15.75" hidden="false" customHeight="false" outlineLevel="0" collapsed="false">
      <c r="B38" s="107"/>
      <c r="E38" s="146" t="s">
        <v>523</v>
      </c>
    </row>
    <row r="39" customFormat="false" ht="15.75" hidden="false" customHeight="false" outlineLevel="0" collapsed="false">
      <c r="B39" s="107"/>
      <c r="E39" s="147" t="s">
        <v>524</v>
      </c>
    </row>
    <row r="40" customFormat="false" ht="15.75" hidden="false" customHeight="false" outlineLevel="0" collapsed="false">
      <c r="B40" s="107"/>
      <c r="E40" s="148" t="s">
        <v>525</v>
      </c>
    </row>
    <row r="1048576" customFormat="false" ht="15.75" hidden="false" customHeight="true" outlineLevel="0" collapsed="false"/>
  </sheetData>
  <mergeCells count="2">
    <mergeCell ref="F12:I12"/>
    <mergeCell ref="F29:I29"/>
  </mergeCells>
  <hyperlinks>
    <hyperlink ref="E3" r:id="rId1" display="https://arxiv.org/pdf/2204.06869.pdf"/>
    <hyperlink ref="E4" r:id="rId2" display="https://arxiv.org/pdf/2205.13580.pdf"/>
    <hyperlink ref="E5" r:id="rId3" display="https://arxiv.org/pdf/2205.13672.pdf"/>
    <hyperlink ref="E6" r:id="rId4" display="https://arxiv.org/pdf/2205.13736.pdf"/>
    <hyperlink ref="E7" r:id="rId5" display="https://arxiv.org/pdf/2205.14066.pdf"/>
    <hyperlink ref="E8" r:id="rId6" display="https://arxiv.org/pdf/2102.03972.pdf"/>
    <hyperlink ref="E9" r:id="rId7" display="https://arxiv.org/pdf/2110.14730.pdf"/>
    <hyperlink ref="E10" r:id="rId8" display="https://arxiv.org/pdf/2201.09482.pdf"/>
    <hyperlink ref="E11" r:id="rId9" display="https://arxiv.org/pdf/2202.01088.pdf"/>
    <hyperlink ref="E12" r:id="rId10" display="https://arxiv.org/pdf/2203.07984"/>
    <hyperlink ref="E13" r:id="rId11" display="https://arxiv.org/pdf/2203.08998.pdf"/>
    <hyperlink ref="E14" r:id="rId12" display="https://arxiv.org/pdf/2205.06260.pdf"/>
    <hyperlink ref="E15" r:id="rId13" display="https://arxiv.org/pdf/2205.14154.pdf"/>
    <hyperlink ref="E16" r:id="rId14" display="https://arxiv.org/pdf/2205.14159.pdf"/>
    <hyperlink ref="E17" r:id="rId15" display="https://arxiv.org/pdf/2205.14197.pdf"/>
    <hyperlink ref="E18" r:id="rId16" display="https://arxiv.org/pdf/2205.14382.pdf"/>
    <hyperlink ref="E19" r:id="rId17" display="https://arxiv.org/pdf/2205.14644.pdf"/>
    <hyperlink ref="E20" r:id="rId18" display="https://arxiv.org/pdf/2205.14722.pdf"/>
    <hyperlink ref="E21" r:id="rId19" display="https://arxiv.org/pdf/2205.14742.pdf"/>
    <hyperlink ref="E22" r:id="rId20" display="https://arxiv.org/pdf/2205.15026.pdf"/>
    <hyperlink ref="E23" r:id="rId21" display="https://arxiv.org/pdf/2205.15029.pdf"/>
    <hyperlink ref="E24" r:id="rId22" display="https://arxiv.org/pdf/2109.09769.pdf"/>
    <hyperlink ref="E25" r:id="rId23" display="https://arxiv.org/pdf/2205.15340.pdf"/>
    <hyperlink ref="E26" r:id="rId24" display="https://arxiv.org/pdf/2205.15396.pdf"/>
    <hyperlink ref="E27" r:id="rId25" display="https://arxiv.org/pdf/2205.15515.pdf"/>
    <hyperlink ref="E28" r:id="rId26" display="https://arxiv.org/pdf/2205.15724.pdf"/>
    <hyperlink ref="E29" r:id="rId27" display="https://arxiv.org/pdf/2202.07386.pdf"/>
    <hyperlink ref="E30" r:id="rId28" display="https://arxiv.org/pdf/2205.01007.pdf"/>
    <hyperlink ref="E31" r:id="rId29" display="https://arxiv.org/pdf/2206.00603.pdf"/>
    <hyperlink ref="E32" r:id="rId30" display="https://arxiv.org/pdf/2109.13351.pdf"/>
    <hyperlink ref="E33" r:id="rId31" display="https://arxiv.org/pdf/2206.00882.pdf"/>
    <hyperlink ref="E34" r:id="rId32" display="https://arxiv.org/pdf/2206.00977.pdf"/>
    <hyperlink ref="E35" r:id="rId33" display="https://arxiv.org/pdf/2206.01168.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Z20"/>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99"/>
    <col collapsed="false" customWidth="true" hidden="false" outlineLevel="0" max="1025" min="6" style="0" width="12.63"/>
  </cols>
  <sheetData>
    <row r="1" customFormat="false" ht="15.75" hidden="false" customHeight="false" outlineLevel="0" collapsed="false">
      <c r="A1" s="64" t="n">
        <f aca="false">MAX(A3:A78)</f>
        <v>18</v>
      </c>
      <c r="B1" s="65" t="s">
        <v>105</v>
      </c>
      <c r="C1" s="66"/>
      <c r="D1" s="66" t="n">
        <f aca="false">SUM(D3:D81)</f>
        <v>9</v>
      </c>
      <c r="E1" s="165" t="s">
        <v>1246</v>
      </c>
      <c r="F1" s="1"/>
      <c r="G1" s="69" t="s">
        <v>107</v>
      </c>
      <c r="H1" s="70"/>
      <c r="I1" s="131"/>
    </row>
    <row r="2" customFormat="false" ht="15.75" hidden="false" customHeight="false" outlineLevel="0" collapsed="false">
      <c r="A2" s="108" t="s">
        <v>0</v>
      </c>
      <c r="B2" s="103" t="s">
        <v>1</v>
      </c>
      <c r="C2" s="109"/>
      <c r="D2" s="109" t="s">
        <v>108</v>
      </c>
      <c r="E2" s="103" t="s">
        <v>3</v>
      </c>
      <c r="F2" s="68" t="s">
        <v>109</v>
      </c>
      <c r="G2" s="71"/>
      <c r="H2" s="71"/>
      <c r="I2" s="71"/>
      <c r="J2" s="101" t="s">
        <v>271</v>
      </c>
      <c r="K2" s="71"/>
      <c r="L2" s="71"/>
      <c r="M2" s="71"/>
      <c r="N2" s="71"/>
      <c r="O2" s="71"/>
      <c r="P2" s="71"/>
      <c r="Q2" s="71"/>
      <c r="R2" s="71"/>
      <c r="S2" s="71"/>
      <c r="T2" s="71"/>
      <c r="U2" s="71"/>
      <c r="V2" s="71"/>
      <c r="W2" s="71"/>
      <c r="X2" s="71"/>
      <c r="Y2" s="71"/>
      <c r="Z2" s="71"/>
    </row>
    <row r="3" customFormat="false" ht="15.75" hidden="false" customHeight="false" outlineLevel="0" collapsed="false">
      <c r="A3" s="120" t="n">
        <v>1</v>
      </c>
      <c r="B3" s="149" t="n">
        <v>44718</v>
      </c>
      <c r="C3" s="80" t="n">
        <v>1</v>
      </c>
      <c r="D3" s="79"/>
      <c r="E3" s="29" t="s">
        <v>1247</v>
      </c>
      <c r="J3" s="78"/>
    </row>
    <row r="4" customFormat="false" ht="15.75" hidden="false" customHeight="false" outlineLevel="0" collapsed="false">
      <c r="A4" s="110" t="n">
        <f aca="false">A3+1</f>
        <v>2</v>
      </c>
      <c r="B4" s="150" t="n">
        <v>44748</v>
      </c>
      <c r="C4" s="115" t="n">
        <v>1</v>
      </c>
      <c r="D4" s="114" t="n">
        <v>1</v>
      </c>
      <c r="E4" s="137" t="s">
        <v>1144</v>
      </c>
      <c r="F4" s="138" t="s">
        <v>1248</v>
      </c>
      <c r="G4" s="117"/>
      <c r="H4" s="117"/>
      <c r="I4" s="117"/>
      <c r="J4" s="78"/>
      <c r="K4" s="117"/>
      <c r="L4" s="117"/>
      <c r="M4" s="117"/>
      <c r="N4" s="117"/>
      <c r="O4" s="117"/>
      <c r="P4" s="117"/>
      <c r="Q4" s="117"/>
      <c r="R4" s="117"/>
      <c r="S4" s="117"/>
      <c r="T4" s="117"/>
      <c r="U4" s="117"/>
      <c r="V4" s="117"/>
      <c r="W4" s="117"/>
      <c r="X4" s="117"/>
      <c r="Y4" s="117"/>
      <c r="Z4" s="117"/>
    </row>
    <row r="5" customFormat="false" ht="15.75" hidden="false" customHeight="false" outlineLevel="0" collapsed="false">
      <c r="A5" s="110" t="n">
        <f aca="false">A4+1</f>
        <v>3</v>
      </c>
      <c r="B5" s="79"/>
      <c r="C5" s="80" t="n">
        <v>2</v>
      </c>
      <c r="D5" s="79"/>
      <c r="E5" s="132" t="s">
        <v>1249</v>
      </c>
      <c r="J5" s="78"/>
    </row>
    <row r="6" customFormat="false" ht="15.75" hidden="false" customHeight="false" outlineLevel="0" collapsed="false">
      <c r="A6" s="110" t="n">
        <f aca="false">A5+1</f>
        <v>4</v>
      </c>
      <c r="C6" s="80" t="n">
        <v>3</v>
      </c>
      <c r="D6" s="1" t="n">
        <v>1</v>
      </c>
      <c r="E6" s="33" t="s">
        <v>1250</v>
      </c>
      <c r="F6" s="1" t="s">
        <v>1251</v>
      </c>
    </row>
    <row r="7" customFormat="false" ht="15.75" hidden="false" customHeight="false" outlineLevel="0" collapsed="false">
      <c r="A7" s="110" t="n">
        <f aca="false">A6+1</f>
        <v>5</v>
      </c>
      <c r="C7" s="80" t="n">
        <v>4</v>
      </c>
      <c r="E7" s="29" t="s">
        <v>1252</v>
      </c>
      <c r="F7" s="1" t="s">
        <v>1253</v>
      </c>
    </row>
    <row r="8" customFormat="false" ht="15.75" hidden="false" customHeight="false" outlineLevel="0" collapsed="false">
      <c r="A8" s="110" t="n">
        <f aca="false">A7+1</f>
        <v>6</v>
      </c>
      <c r="C8" s="80" t="n">
        <v>5</v>
      </c>
      <c r="E8" s="43" t="s">
        <v>1254</v>
      </c>
      <c r="F8" s="1" t="s">
        <v>1255</v>
      </c>
      <c r="J8" s="1" t="s">
        <v>1256</v>
      </c>
    </row>
    <row r="9" customFormat="false" ht="15.75" hidden="false" customHeight="false" outlineLevel="0" collapsed="false">
      <c r="A9" s="113" t="n">
        <f aca="false">A8+1</f>
        <v>7</v>
      </c>
      <c r="B9" s="195" t="n">
        <v>44779</v>
      </c>
      <c r="C9" s="138" t="n">
        <v>1</v>
      </c>
      <c r="D9" s="117"/>
      <c r="E9" s="196" t="s">
        <v>873</v>
      </c>
    </row>
    <row r="10" customFormat="false" ht="15.75" hidden="false" customHeight="false" outlineLevel="0" collapsed="false">
      <c r="A10" s="110" t="n">
        <f aca="false">A9+1</f>
        <v>8</v>
      </c>
      <c r="C10" s="1" t="n">
        <v>2</v>
      </c>
      <c r="D10" s="1" t="n">
        <v>1</v>
      </c>
      <c r="E10" s="33" t="s">
        <v>972</v>
      </c>
      <c r="F10" s="1" t="s">
        <v>1257</v>
      </c>
    </row>
    <row r="11" customFormat="false" ht="15.75" hidden="false" customHeight="false" outlineLevel="0" collapsed="false">
      <c r="A11" s="110" t="n">
        <f aca="false">A10+1</f>
        <v>9</v>
      </c>
      <c r="C11" s="1" t="n">
        <v>3</v>
      </c>
      <c r="E11" s="31" t="s">
        <v>1172</v>
      </c>
    </row>
    <row r="12" customFormat="false" ht="15.75" hidden="false" customHeight="false" outlineLevel="0" collapsed="false">
      <c r="A12" s="110" t="n">
        <f aca="false">A11+1</f>
        <v>10</v>
      </c>
      <c r="C12" s="1" t="n">
        <v>4</v>
      </c>
      <c r="E12" s="31" t="s">
        <v>1258</v>
      </c>
    </row>
    <row r="13" customFormat="false" ht="15.75" hidden="false" customHeight="false" outlineLevel="0" collapsed="false">
      <c r="A13" s="110" t="n">
        <f aca="false">A12+1</f>
        <v>11</v>
      </c>
      <c r="C13" s="1" t="n">
        <v>5</v>
      </c>
      <c r="E13" s="31" t="s">
        <v>1259</v>
      </c>
    </row>
    <row r="14" customFormat="false" ht="15.75" hidden="false" customHeight="false" outlineLevel="0" collapsed="false">
      <c r="A14" s="110" t="n">
        <f aca="false">A13+1</f>
        <v>12</v>
      </c>
      <c r="C14" s="1" t="n">
        <v>6</v>
      </c>
      <c r="D14" s="1" t="n">
        <v>1</v>
      </c>
      <c r="E14" s="33" t="s">
        <v>1260</v>
      </c>
      <c r="F14" s="1" t="s">
        <v>1261</v>
      </c>
    </row>
    <row r="15" customFormat="false" ht="15.75" hidden="false" customHeight="false" outlineLevel="0" collapsed="false">
      <c r="A15" s="110" t="n">
        <f aca="false">A14+1</f>
        <v>13</v>
      </c>
      <c r="C15" s="1" t="n">
        <v>7</v>
      </c>
      <c r="D15" s="1" t="n">
        <v>1</v>
      </c>
      <c r="E15" s="33" t="s">
        <v>1262</v>
      </c>
      <c r="F15" s="1" t="s">
        <v>1263</v>
      </c>
    </row>
    <row r="16" customFormat="false" ht="15.75" hidden="false" customHeight="false" outlineLevel="0" collapsed="false">
      <c r="A16" s="110" t="n">
        <f aca="false">A15+1</f>
        <v>14</v>
      </c>
      <c r="C16" s="1" t="n">
        <v>8</v>
      </c>
      <c r="D16" s="1" t="n">
        <v>1</v>
      </c>
      <c r="E16" s="33" t="s">
        <v>1264</v>
      </c>
      <c r="F16" s="1" t="s">
        <v>1265</v>
      </c>
    </row>
    <row r="17" customFormat="false" ht="15.75" hidden="false" customHeight="false" outlineLevel="0" collapsed="false">
      <c r="A17" s="110" t="n">
        <f aca="false">A16+1</f>
        <v>15</v>
      </c>
      <c r="B17" s="195" t="n">
        <v>44810</v>
      </c>
      <c r="C17" s="138" t="n">
        <v>1</v>
      </c>
      <c r="D17" s="138" t="n">
        <v>1</v>
      </c>
      <c r="E17" s="33" t="s">
        <v>390</v>
      </c>
      <c r="F17" s="1" t="s">
        <v>1266</v>
      </c>
    </row>
    <row r="18" customFormat="false" ht="15.75" hidden="false" customHeight="false" outlineLevel="0" collapsed="false">
      <c r="A18" s="110" t="n">
        <f aca="false">A17+1</f>
        <v>16</v>
      </c>
      <c r="C18" s="1" t="n">
        <v>2</v>
      </c>
      <c r="D18" s="1" t="n">
        <v>1</v>
      </c>
      <c r="E18" s="37" t="s">
        <v>1267</v>
      </c>
      <c r="F18" s="1" t="s">
        <v>1268</v>
      </c>
    </row>
    <row r="19" customFormat="false" ht="15.75" hidden="false" customHeight="false" outlineLevel="0" collapsed="false">
      <c r="A19" s="110" t="n">
        <f aca="false">A18+1</f>
        <v>17</v>
      </c>
      <c r="B19" s="195" t="n">
        <v>44840</v>
      </c>
      <c r="C19" s="138" t="n">
        <v>1</v>
      </c>
      <c r="D19" s="117"/>
      <c r="E19" s="29" t="s">
        <v>1269</v>
      </c>
      <c r="F19" s="1" t="s">
        <v>1270</v>
      </c>
    </row>
    <row r="20" customFormat="false" ht="15.75" hidden="false" customHeight="false" outlineLevel="0" collapsed="false">
      <c r="A20" s="110" t="n">
        <f aca="false">A19+1</f>
        <v>18</v>
      </c>
      <c r="C20" s="1" t="n">
        <v>2</v>
      </c>
      <c r="D20" s="1" t="n">
        <v>1</v>
      </c>
      <c r="E20" s="33" t="s">
        <v>1271</v>
      </c>
      <c r="F20" s="1" t="s">
        <v>1272</v>
      </c>
    </row>
  </sheetData>
  <hyperlinks>
    <hyperlink ref="E3" r:id="rId1" location="page=14&amp;search=ligo%20virgo" display="https://arxiv.org/pdf/2112.09147.pdf"/>
    <hyperlink ref="E4" r:id="rId2" display="https://arxiv.org/pdf/2205.10792.pdf"/>
    <hyperlink ref="E5" r:id="rId3" display="https://arxiv.org/pdf/2206.02202.pdf"/>
    <hyperlink ref="E6" r:id="rId4" display="https://arxiv.org/pdf/2206.02453.pdf"/>
    <hyperlink ref="E7" r:id="rId5" display="https://arxiv.org/pdf/2206.02672.pdf"/>
    <hyperlink ref="E8" r:id="rId6" display="https://arxiv.org/pdf/2206.02747.pdf"/>
    <hyperlink ref="E9" r:id="rId7" display="https://arxiv.org/pdf/2204.03745.pdf"/>
    <hyperlink ref="E10" r:id="rId8" display="https://arxiv.org/pdf/2204.12567.pdf"/>
    <hyperlink ref="E11" r:id="rId9" display="https://arxiv.org/pdf/2205.13540.pdf"/>
    <hyperlink ref="E12" r:id="rId10" display="https://arxiv.org/pdf/2206.02264.pdf"/>
    <hyperlink ref="E13" r:id="rId11" display="https://arxiv.org/pdf/2206.02814.pdf"/>
    <hyperlink ref="E14" r:id="rId12" display="https://arxiv.org/pdf/2206.02815.pdf"/>
    <hyperlink ref="E15" r:id="rId13" display="https://arxiv.org/pdf/2206.03170.pdf"/>
    <hyperlink ref="E16" r:id="rId14" display="https://arxiv.org/pdf/2206.03338.pdf"/>
    <hyperlink ref="E17" r:id="rId15" display="https://arxiv.org/pdf/2201.12774.pdf"/>
    <hyperlink ref="E18" r:id="rId16" location="page=2&amp;search=ligo%20virgo" display="https://arxiv.org/pdf/2206.03667.pdf"/>
    <hyperlink ref="E19" r:id="rId17" display="https://arxiv.org/pdf/2202.10465.pdf"/>
    <hyperlink ref="E20" r:id="rId18" display="https://arxiv.org/pdf/2206.04062.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Z3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
    <col collapsed="false" customWidth="true" hidden="false" outlineLevel="0" max="8" min="6" style="0" width="12.63"/>
    <col collapsed="false" customWidth="true" hidden="false" outlineLevel="0" max="9" min="9" style="0" width="59"/>
    <col collapsed="false" customWidth="true" hidden="false" outlineLevel="0" max="1025" min="10" style="0" width="12.63"/>
  </cols>
  <sheetData>
    <row r="1" customFormat="false" ht="15.75" hidden="false" customHeight="false" outlineLevel="0" collapsed="false">
      <c r="A1" s="168" t="n">
        <f aca="false">MAX(A3:A99)</f>
        <v>24</v>
      </c>
      <c r="B1" s="66" t="s">
        <v>105</v>
      </c>
      <c r="C1" s="66"/>
      <c r="D1" s="66" t="n">
        <f aca="false">SUM(D3:D102)</f>
        <v>8</v>
      </c>
      <c r="E1" s="197" t="s">
        <v>1273</v>
      </c>
      <c r="F1" s="1"/>
      <c r="G1" s="69" t="s">
        <v>1069</v>
      </c>
      <c r="H1" s="70"/>
      <c r="I1" s="131"/>
    </row>
    <row r="2" customFormat="false" ht="15.75" hidden="false" customHeight="false" outlineLevel="0" collapsed="false">
      <c r="A2" s="73" t="s">
        <v>0</v>
      </c>
      <c r="B2" s="108" t="s">
        <v>1</v>
      </c>
      <c r="C2" s="109"/>
      <c r="D2" s="109" t="s">
        <v>108</v>
      </c>
      <c r="E2" s="103" t="s">
        <v>3</v>
      </c>
      <c r="F2" s="68" t="s">
        <v>109</v>
      </c>
      <c r="G2" s="71"/>
      <c r="H2" s="71"/>
      <c r="I2" s="71"/>
      <c r="J2" s="101" t="s">
        <v>271</v>
      </c>
      <c r="K2" s="71"/>
      <c r="L2" s="71"/>
      <c r="M2" s="71"/>
    </row>
    <row r="3" customFormat="false" ht="15.75" hidden="false" customHeight="false" outlineLevel="0" collapsed="false">
      <c r="A3" s="1" t="n">
        <v>1</v>
      </c>
      <c r="B3" s="78" t="s">
        <v>1274</v>
      </c>
      <c r="C3" s="78" t="n">
        <v>1</v>
      </c>
      <c r="D3" s="78"/>
      <c r="E3" s="133" t="s">
        <v>1275</v>
      </c>
      <c r="F3" s="1" t="s">
        <v>1276</v>
      </c>
      <c r="J3" s="78" t="s">
        <v>1277</v>
      </c>
    </row>
    <row r="4" customFormat="false" ht="15.75" hidden="false" customHeight="false" outlineLevel="0" collapsed="false">
      <c r="A4" s="1" t="n">
        <v>2</v>
      </c>
      <c r="B4" s="78"/>
      <c r="C4" s="78" t="n">
        <v>2</v>
      </c>
      <c r="D4" s="78" t="n">
        <v>1</v>
      </c>
      <c r="E4" s="135" t="s">
        <v>761</v>
      </c>
      <c r="F4" s="1" t="s">
        <v>1278</v>
      </c>
      <c r="J4" s="78" t="s">
        <v>1279</v>
      </c>
    </row>
    <row r="5" customFormat="false" ht="15.75" hidden="false" customHeight="false" outlineLevel="0" collapsed="false">
      <c r="A5" s="1" t="n">
        <v>3</v>
      </c>
      <c r="B5" s="78"/>
      <c r="C5" s="78" t="n">
        <v>3</v>
      </c>
      <c r="D5" s="78"/>
      <c r="E5" s="132" t="s">
        <v>872</v>
      </c>
      <c r="F5" s="1"/>
      <c r="J5" s="78"/>
    </row>
    <row r="6" customFormat="false" ht="15.75" hidden="false" customHeight="false" outlineLevel="0" collapsed="false">
      <c r="A6" s="1" t="n">
        <v>4</v>
      </c>
      <c r="B6" s="78"/>
      <c r="C6" s="78" t="n">
        <v>4</v>
      </c>
      <c r="D6" s="78"/>
      <c r="E6" s="132" t="s">
        <v>1167</v>
      </c>
      <c r="F6" s="1"/>
      <c r="J6" s="78"/>
    </row>
    <row r="7" customFormat="false" ht="15.75" hidden="false" customHeight="false" outlineLevel="0" collapsed="false">
      <c r="A7" s="1" t="n">
        <v>5</v>
      </c>
      <c r="B7" s="78"/>
      <c r="C7" s="78" t="n">
        <v>5</v>
      </c>
      <c r="D7" s="78"/>
      <c r="E7" s="132" t="s">
        <v>1280</v>
      </c>
      <c r="F7" s="1"/>
      <c r="J7" s="78"/>
    </row>
    <row r="8" customFormat="false" ht="15.75" hidden="false" customHeight="false" outlineLevel="0" collapsed="false">
      <c r="A8" s="68" t="n">
        <v>6</v>
      </c>
      <c r="B8" s="101"/>
      <c r="C8" s="101" t="n">
        <v>6</v>
      </c>
      <c r="D8" s="101"/>
      <c r="E8" s="198" t="s">
        <v>1281</v>
      </c>
      <c r="F8" s="101"/>
      <c r="G8" s="71"/>
      <c r="H8" s="71"/>
      <c r="I8" s="71"/>
      <c r="J8" s="101"/>
      <c r="K8" s="71"/>
      <c r="L8" s="71"/>
      <c r="M8" s="71"/>
    </row>
    <row r="9" customFormat="false" ht="15.75" hidden="false" customHeight="false" outlineLevel="0" collapsed="false">
      <c r="A9" s="68" t="n">
        <v>6</v>
      </c>
      <c r="B9" s="101" t="s">
        <v>1282</v>
      </c>
      <c r="C9" s="101" t="n">
        <v>0</v>
      </c>
      <c r="D9" s="101"/>
      <c r="E9" s="199"/>
      <c r="F9" s="71"/>
      <c r="G9" s="71"/>
      <c r="H9" s="71"/>
      <c r="I9" s="71"/>
      <c r="J9" s="101"/>
      <c r="K9" s="71"/>
      <c r="L9" s="71"/>
      <c r="M9" s="71"/>
      <c r="N9" s="71"/>
      <c r="O9" s="71"/>
      <c r="P9" s="71"/>
      <c r="Q9" s="71"/>
      <c r="R9" s="71"/>
      <c r="S9" s="71"/>
      <c r="T9" s="71"/>
      <c r="U9" s="71"/>
      <c r="V9" s="71"/>
      <c r="W9" s="71"/>
      <c r="X9" s="71"/>
      <c r="Y9" s="71"/>
      <c r="Z9" s="71"/>
    </row>
    <row r="10" customFormat="false" ht="15.75" hidden="false" customHeight="false" outlineLevel="0" collapsed="false">
      <c r="A10" s="1" t="n">
        <v>7</v>
      </c>
      <c r="B10" s="78" t="s">
        <v>1283</v>
      </c>
      <c r="C10" s="78" t="n">
        <v>1</v>
      </c>
      <c r="D10" s="78" t="n">
        <v>1</v>
      </c>
      <c r="E10" s="135" t="s">
        <v>1284</v>
      </c>
      <c r="F10" s="1" t="s">
        <v>1285</v>
      </c>
      <c r="J10" s="200" t="s">
        <v>1286</v>
      </c>
    </row>
    <row r="11" customFormat="false" ht="15.75" hidden="false" customHeight="false" outlineLevel="0" collapsed="false">
      <c r="A11" s="1" t="n">
        <v>8</v>
      </c>
      <c r="B11" s="184"/>
      <c r="C11" s="78" t="n">
        <v>2</v>
      </c>
      <c r="D11" s="78" t="n">
        <v>1</v>
      </c>
      <c r="E11" s="135" t="s">
        <v>1287</v>
      </c>
      <c r="F11" s="1" t="s">
        <v>1288</v>
      </c>
      <c r="J11" s="78" t="s">
        <v>1289</v>
      </c>
    </row>
    <row r="12" customFormat="false" ht="15.75" hidden="false" customHeight="false" outlineLevel="0" collapsed="false">
      <c r="A12" s="1" t="n">
        <v>9</v>
      </c>
      <c r="B12" s="184"/>
      <c r="C12" s="78" t="n">
        <v>3</v>
      </c>
      <c r="D12" s="83"/>
      <c r="E12" s="132" t="s">
        <v>559</v>
      </c>
      <c r="J12" s="83"/>
    </row>
    <row r="13" customFormat="false" ht="15.75" hidden="false" customHeight="false" outlineLevel="0" collapsed="false">
      <c r="A13" s="1" t="n">
        <v>10</v>
      </c>
      <c r="B13" s="184"/>
      <c r="C13" s="78" t="n">
        <v>4</v>
      </c>
      <c r="D13" s="83"/>
      <c r="E13" s="132" t="s">
        <v>1258</v>
      </c>
      <c r="J13" s="83"/>
    </row>
    <row r="14" customFormat="false" ht="15.75" hidden="false" customHeight="false" outlineLevel="0" collapsed="false">
      <c r="A14" s="1" t="n">
        <v>11</v>
      </c>
      <c r="B14" s="184"/>
      <c r="C14" s="78" t="n">
        <v>5</v>
      </c>
      <c r="D14" s="83"/>
      <c r="E14" s="132" t="s">
        <v>1290</v>
      </c>
      <c r="J14" s="83"/>
    </row>
    <row r="15" customFormat="false" ht="15.75" hidden="false" customHeight="false" outlineLevel="0" collapsed="false">
      <c r="A15" s="1" t="n">
        <v>12</v>
      </c>
      <c r="B15" s="184"/>
      <c r="C15" s="78" t="n">
        <v>6</v>
      </c>
      <c r="D15" s="83"/>
      <c r="E15" s="132" t="s">
        <v>1291</v>
      </c>
      <c r="J15" s="83"/>
    </row>
    <row r="16" customFormat="false" ht="15.75" hidden="false" customHeight="false" outlineLevel="0" collapsed="false">
      <c r="A16" s="1" t="n">
        <v>13</v>
      </c>
      <c r="B16" s="184"/>
      <c r="C16" s="78" t="n">
        <v>7</v>
      </c>
      <c r="D16" s="78" t="n">
        <v>1</v>
      </c>
      <c r="E16" s="135" t="s">
        <v>1292</v>
      </c>
      <c r="F16" s="1" t="s">
        <v>1293</v>
      </c>
      <c r="J16" s="78" t="s">
        <v>1294</v>
      </c>
    </row>
    <row r="17" customFormat="false" ht="15.75" hidden="false" customHeight="false" outlineLevel="0" collapsed="false">
      <c r="A17" s="1" t="n">
        <v>14</v>
      </c>
      <c r="B17" s="184"/>
      <c r="C17" s="78" t="n">
        <v>8</v>
      </c>
      <c r="D17" s="83"/>
      <c r="E17" s="132" t="s">
        <v>1295</v>
      </c>
      <c r="J17" s="83"/>
    </row>
    <row r="18" customFormat="false" ht="15.75" hidden="false" customHeight="false" outlineLevel="0" collapsed="false">
      <c r="A18" s="68" t="n">
        <v>15</v>
      </c>
      <c r="B18" s="183"/>
      <c r="C18" s="101" t="n">
        <v>9</v>
      </c>
      <c r="D18" s="101" t="n">
        <v>1</v>
      </c>
      <c r="E18" s="156" t="s">
        <v>1296</v>
      </c>
      <c r="F18" s="68" t="s">
        <v>1297</v>
      </c>
      <c r="G18" s="71"/>
      <c r="H18" s="71"/>
      <c r="I18" s="71"/>
      <c r="J18" s="101" t="s">
        <v>1298</v>
      </c>
      <c r="K18" s="71"/>
      <c r="L18" s="71"/>
      <c r="M18" s="71"/>
    </row>
    <row r="19" customFormat="false" ht="15.75" hidden="false" customHeight="false" outlineLevel="0" collapsed="false">
      <c r="A19" s="1" t="n">
        <v>16</v>
      </c>
      <c r="B19" s="78" t="s">
        <v>1299</v>
      </c>
      <c r="C19" s="78" t="n">
        <v>1</v>
      </c>
      <c r="D19" s="78"/>
      <c r="E19" s="133" t="s">
        <v>1300</v>
      </c>
      <c r="F19" s="1" t="s">
        <v>1301</v>
      </c>
      <c r="J19" s="78" t="s">
        <v>1302</v>
      </c>
    </row>
    <row r="20" customFormat="false" ht="15.75" hidden="false" customHeight="false" outlineLevel="0" collapsed="false">
      <c r="A20" s="1" t="n">
        <v>17</v>
      </c>
      <c r="B20" s="184"/>
      <c r="C20" s="78" t="n">
        <v>2</v>
      </c>
      <c r="D20" s="78"/>
      <c r="E20" s="132" t="s">
        <v>1303</v>
      </c>
      <c r="J20" s="78"/>
    </row>
    <row r="21" customFormat="false" ht="15.75" hidden="false" customHeight="false" outlineLevel="0" collapsed="false">
      <c r="A21" s="1" t="n">
        <v>18</v>
      </c>
      <c r="B21" s="184"/>
      <c r="C21" s="78" t="n">
        <v>3</v>
      </c>
      <c r="D21" s="78" t="n">
        <v>1</v>
      </c>
      <c r="E21" s="177" t="s">
        <v>1304</v>
      </c>
      <c r="F21" s="1" t="s">
        <v>1305</v>
      </c>
      <c r="J21" s="78"/>
    </row>
    <row r="22" customFormat="false" ht="15.75" hidden="false" customHeight="false" outlineLevel="0" collapsed="false">
      <c r="A22" s="1" t="n">
        <v>19</v>
      </c>
      <c r="B22" s="184"/>
      <c r="C22" s="78" t="n">
        <v>4</v>
      </c>
      <c r="D22" s="78" t="n">
        <v>1</v>
      </c>
      <c r="E22" s="135" t="s">
        <v>1306</v>
      </c>
      <c r="F22" s="1" t="s">
        <v>1307</v>
      </c>
      <c r="J22" s="78" t="s">
        <v>1308</v>
      </c>
    </row>
    <row r="23" customFormat="false" ht="15.75" hidden="false" customHeight="false" outlineLevel="0" collapsed="false">
      <c r="A23" s="68" t="n">
        <v>20</v>
      </c>
      <c r="B23" s="183"/>
      <c r="C23" s="101" t="n">
        <v>5</v>
      </c>
      <c r="D23" s="101"/>
      <c r="E23" s="145" t="s">
        <v>1309</v>
      </c>
      <c r="F23" s="68"/>
      <c r="G23" s="71"/>
      <c r="H23" s="71"/>
      <c r="I23" s="71"/>
      <c r="J23" s="130"/>
      <c r="K23" s="71"/>
      <c r="L23" s="71"/>
      <c r="M23" s="71"/>
    </row>
    <row r="24" customFormat="false" ht="15.75" hidden="false" customHeight="false" outlineLevel="0" collapsed="false">
      <c r="A24" s="1" t="n">
        <v>21</v>
      </c>
      <c r="B24" s="185" t="s">
        <v>1310</v>
      </c>
      <c r="C24" s="78" t="n">
        <v>1</v>
      </c>
      <c r="D24" s="83"/>
      <c r="E24" s="132" t="s">
        <v>1311</v>
      </c>
      <c r="J24" s="83"/>
    </row>
    <row r="25" customFormat="false" ht="15.75" hidden="false" customHeight="false" outlineLevel="0" collapsed="false">
      <c r="A25" s="1" t="n">
        <v>22</v>
      </c>
      <c r="B25" s="184"/>
      <c r="C25" s="78" t="n">
        <v>2</v>
      </c>
      <c r="D25" s="83"/>
      <c r="E25" s="132" t="s">
        <v>1312</v>
      </c>
      <c r="J25" s="83"/>
    </row>
    <row r="26" customFormat="false" ht="15.75" hidden="false" customHeight="false" outlineLevel="0" collapsed="false">
      <c r="A26" s="1" t="n">
        <v>23</v>
      </c>
      <c r="B26" s="184"/>
      <c r="C26" s="78" t="n">
        <v>3</v>
      </c>
      <c r="D26" s="78" t="n">
        <v>1</v>
      </c>
      <c r="E26" s="135" t="s">
        <v>1313</v>
      </c>
      <c r="F26" s="1" t="s">
        <v>1314</v>
      </c>
      <c r="J26" s="78" t="s">
        <v>1315</v>
      </c>
    </row>
    <row r="27" customFormat="false" ht="15.75" hidden="false" customHeight="false" outlineLevel="0" collapsed="false">
      <c r="A27" s="68" t="n">
        <v>24</v>
      </c>
      <c r="B27" s="183"/>
      <c r="C27" s="101" t="n">
        <v>4</v>
      </c>
      <c r="D27" s="101"/>
      <c r="E27" s="145" t="s">
        <v>1316</v>
      </c>
      <c r="F27" s="68"/>
      <c r="G27" s="71"/>
      <c r="H27" s="71"/>
      <c r="I27" s="71"/>
      <c r="J27" s="101"/>
      <c r="K27" s="71"/>
      <c r="L27" s="71"/>
      <c r="M27" s="71"/>
    </row>
    <row r="28" customFormat="false" ht="15.75" hidden="false" customHeight="false" outlineLevel="0" collapsed="false">
      <c r="B28" s="39"/>
      <c r="E28" s="36"/>
    </row>
    <row r="29" customFormat="false" ht="15.75" hidden="false" customHeight="false" outlineLevel="0" collapsed="false">
      <c r="E29" s="111" t="s">
        <v>522</v>
      </c>
    </row>
    <row r="30" customFormat="false" ht="15.75" hidden="false" customHeight="false" outlineLevel="0" collapsed="false">
      <c r="E30" s="146" t="s">
        <v>523</v>
      </c>
    </row>
    <row r="31" customFormat="false" ht="15.75" hidden="false" customHeight="false" outlineLevel="0" collapsed="false">
      <c r="E31" s="147" t="s">
        <v>524</v>
      </c>
    </row>
    <row r="32" customFormat="false" ht="15.75" hidden="false" customHeight="false" outlineLevel="0" collapsed="false">
      <c r="E32" s="148" t="s">
        <v>525</v>
      </c>
    </row>
  </sheetData>
  <hyperlinks>
    <hyperlink ref="E3" r:id="rId1" display="https://arxiv.org/pdf/2111.03686.pdf"/>
    <hyperlink ref="E4" r:id="rId2" display="https://arxiv.org/pdf/2203.13842.pdf"/>
    <hyperlink ref="E5" r:id="rId3" display="https://arxiv.org/pdf/2204.03661.pdf"/>
    <hyperlink ref="E6" r:id="rId4" display="https://arxiv.org/pdf/2205.12531.pdf"/>
    <hyperlink ref="E7" r:id="rId5" display="https://arxiv.org/pdf/2206.04691.pdf"/>
    <hyperlink ref="E8" r:id="rId6" display="https://arxiv.org/pdf/2206.04905.pdf"/>
    <hyperlink ref="E10" r:id="rId7" display="https://arxiv.org/pdf/2012.07136.pdf"/>
    <hyperlink ref="E11" r:id="rId8" display="https://arxiv.org/pdf/2108.00005.pdf"/>
    <hyperlink ref="E12" r:id="rId9" display="https://arxiv.org/pdf/2109.14612.pdf"/>
    <hyperlink ref="E13" r:id="rId10" display="https://arxiv.org/pdf/2206.02264.pdf"/>
    <hyperlink ref="E14" r:id="rId11" display="https://arxiv.org/pdf/2206.06447.pdf"/>
    <hyperlink ref="E15" r:id="rId12" display="https://arxiv.org/pdf/2206.06529.pdf"/>
    <hyperlink ref="E16" r:id="rId13" display="https://arxiv.org/pdf/2206.06693.pdf"/>
    <hyperlink ref="E17" r:id="rId14" display="https://arxiv.org/pdf/2206.06809.pdf"/>
    <hyperlink ref="E18" r:id="rId15" display="https://arxiv.org/pdf/2206.07032.pdf"/>
    <hyperlink ref="E19" r:id="rId16" display="https://arxiv.org/pdf/2101.09615.pdf"/>
    <hyperlink ref="E20" r:id="rId17" display="https://arxiv.org/pdf/2111.10053.pdf"/>
    <hyperlink ref="E21" r:id="rId18" display="https://arxiv.org/pdf/2201.01650.pdf"/>
    <hyperlink ref="E22" r:id="rId19" display="https://arxiv.org/pdf/2201.04552.pdf"/>
    <hyperlink ref="E23" r:id="rId20" display="https://arxiv.org/pdf/2206.07603.pdf"/>
    <hyperlink ref="E24" r:id="rId21" display="https://arxiv.org/pdf/2106.03786.pdf"/>
    <hyperlink ref="E25" r:id="rId22" display="https://arxiv.org/pdf/2201.01905.pdf"/>
    <hyperlink ref="E26" r:id="rId23" display="https://arxiv.org/pdf/2206.08179.pdf"/>
    <hyperlink ref="E27" r:id="rId24" display="https://arxiv.org/pdf/2206.08234.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M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8.5"/>
    <col collapsed="false" customWidth="true" hidden="false" outlineLevel="0" max="8" min="6" style="0" width="12.63"/>
    <col collapsed="false" customWidth="true" hidden="false" outlineLevel="0" max="9" min="9" style="0" width="50.38"/>
    <col collapsed="false" customWidth="true" hidden="false" outlineLevel="0" max="1025" min="10" style="0" width="12.63"/>
  </cols>
  <sheetData>
    <row r="1" customFormat="false" ht="15.75" hidden="false" customHeight="false" outlineLevel="0" collapsed="false">
      <c r="A1" s="201" t="n">
        <f aca="false">MAX(A3:A87)</f>
        <v>13</v>
      </c>
      <c r="B1" s="66" t="s">
        <v>105</v>
      </c>
      <c r="C1" s="66"/>
      <c r="D1" s="202" t="n">
        <f aca="false">SUM(D3:D90)</f>
        <v>1</v>
      </c>
      <c r="E1" s="23" t="s">
        <v>1317</v>
      </c>
      <c r="F1" s="203"/>
      <c r="G1" s="204" t="s">
        <v>1318</v>
      </c>
      <c r="H1" s="204"/>
      <c r="I1" s="205"/>
      <c r="J1" s="1"/>
      <c r="K1" s="1"/>
      <c r="L1" s="1"/>
      <c r="M1" s="1"/>
    </row>
    <row r="2" customFormat="false" ht="15.75" hidden="false" customHeight="false" outlineLevel="0" collapsed="false">
      <c r="A2" s="103" t="s">
        <v>0</v>
      </c>
      <c r="B2" s="108" t="s">
        <v>1</v>
      </c>
      <c r="C2" s="206"/>
      <c r="D2" s="206" t="s">
        <v>108</v>
      </c>
      <c r="E2" s="108" t="s">
        <v>3</v>
      </c>
      <c r="F2" s="68" t="s">
        <v>109</v>
      </c>
      <c r="G2" s="68"/>
      <c r="H2" s="68"/>
      <c r="I2" s="108"/>
      <c r="J2" s="68" t="s">
        <v>271</v>
      </c>
      <c r="K2" s="68"/>
      <c r="L2" s="68"/>
      <c r="M2" s="68"/>
    </row>
    <row r="3" customFormat="false" ht="15.75" hidden="false" customHeight="false" outlineLevel="0" collapsed="false">
      <c r="A3" s="110" t="n">
        <v>1</v>
      </c>
      <c r="B3" s="110" t="s">
        <v>1319</v>
      </c>
      <c r="C3" s="110" t="n">
        <v>1</v>
      </c>
      <c r="D3" s="110"/>
      <c r="E3" s="207" t="s">
        <v>556</v>
      </c>
      <c r="F3" s="1"/>
      <c r="G3" s="1"/>
      <c r="H3" s="1"/>
      <c r="I3" s="110"/>
      <c r="J3" s="1"/>
      <c r="K3" s="1"/>
      <c r="L3" s="1"/>
      <c r="M3" s="1"/>
    </row>
    <row r="4" customFormat="false" ht="15.75" hidden="false" customHeight="false" outlineLevel="0" collapsed="false">
      <c r="A4" s="110" t="n">
        <v>2</v>
      </c>
      <c r="B4" s="110"/>
      <c r="C4" s="110" t="n">
        <v>2</v>
      </c>
      <c r="D4" s="110"/>
      <c r="E4" s="207" t="s">
        <v>1065</v>
      </c>
      <c r="F4" s="1"/>
      <c r="G4" s="1"/>
      <c r="H4" s="1"/>
      <c r="I4" s="110"/>
      <c r="J4" s="1"/>
      <c r="K4" s="1"/>
      <c r="L4" s="1"/>
      <c r="M4" s="1"/>
    </row>
    <row r="5" customFormat="false" ht="15.75" hidden="false" customHeight="false" outlineLevel="0" collapsed="false">
      <c r="A5" s="110" t="n">
        <v>3</v>
      </c>
      <c r="B5" s="110"/>
      <c r="C5" s="110" t="n">
        <v>3</v>
      </c>
      <c r="D5" s="110"/>
      <c r="E5" s="207" t="s">
        <v>1320</v>
      </c>
      <c r="F5" s="1"/>
      <c r="G5" s="1"/>
      <c r="H5" s="1"/>
      <c r="I5" s="110"/>
      <c r="J5" s="1"/>
      <c r="K5" s="1"/>
      <c r="L5" s="1"/>
      <c r="M5" s="1"/>
    </row>
    <row r="6" customFormat="false" ht="15.75" hidden="false" customHeight="false" outlineLevel="0" collapsed="false">
      <c r="A6" s="110" t="n">
        <v>4</v>
      </c>
      <c r="B6" s="110"/>
      <c r="C6" s="110" t="n">
        <v>4</v>
      </c>
      <c r="D6" s="110"/>
      <c r="E6" s="207" t="s">
        <v>1321</v>
      </c>
      <c r="F6" s="1"/>
      <c r="G6" s="1"/>
      <c r="H6" s="1"/>
      <c r="I6" s="110"/>
      <c r="J6" s="1"/>
      <c r="K6" s="1"/>
      <c r="L6" s="1"/>
      <c r="M6" s="1"/>
    </row>
    <row r="7" customFormat="false" ht="15.75" hidden="false" customHeight="false" outlineLevel="0" collapsed="false">
      <c r="A7" s="110" t="n">
        <v>5</v>
      </c>
      <c r="B7" s="110"/>
      <c r="C7" s="110" t="n">
        <v>5</v>
      </c>
      <c r="D7" s="110"/>
      <c r="E7" s="207" t="s">
        <v>1322</v>
      </c>
      <c r="F7" s="1"/>
      <c r="G7" s="1"/>
      <c r="H7" s="1"/>
      <c r="I7" s="110"/>
      <c r="J7" s="1" t="s">
        <v>1323</v>
      </c>
      <c r="K7" s="1"/>
      <c r="L7" s="1"/>
      <c r="M7" s="1"/>
    </row>
    <row r="8" customFormat="false" ht="15.75" hidden="false" customHeight="false" outlineLevel="0" collapsed="false">
      <c r="A8" s="108" t="n">
        <v>6</v>
      </c>
      <c r="B8" s="108"/>
      <c r="C8" s="108" t="n">
        <v>6</v>
      </c>
      <c r="D8" s="108"/>
      <c r="E8" s="208" t="s">
        <v>1324</v>
      </c>
      <c r="F8" s="68" t="s">
        <v>1325</v>
      </c>
      <c r="G8" s="68"/>
      <c r="H8" s="68"/>
      <c r="I8" s="108"/>
      <c r="J8" s="1"/>
      <c r="K8" s="1"/>
      <c r="L8" s="1"/>
      <c r="M8" s="1"/>
    </row>
    <row r="9" customFormat="false" ht="15.75" hidden="false" customHeight="false" outlineLevel="0" collapsed="false">
      <c r="A9" s="110" t="n">
        <v>7</v>
      </c>
      <c r="B9" s="110" t="s">
        <v>1326</v>
      </c>
      <c r="C9" s="110" t="n">
        <v>1</v>
      </c>
      <c r="D9" s="110"/>
      <c r="E9" s="207" t="s">
        <v>1258</v>
      </c>
      <c r="F9" s="1"/>
      <c r="G9" s="1"/>
      <c r="H9" s="1"/>
      <c r="I9" s="110"/>
      <c r="J9" s="1"/>
      <c r="K9" s="1"/>
      <c r="L9" s="1"/>
      <c r="M9" s="1"/>
    </row>
    <row r="10" customFormat="false" ht="15.75" hidden="false" customHeight="false" outlineLevel="0" collapsed="false">
      <c r="A10" s="110" t="n">
        <v>8</v>
      </c>
      <c r="B10" s="110"/>
      <c r="C10" s="110" t="n">
        <v>2</v>
      </c>
      <c r="D10" s="110"/>
      <c r="E10" s="207" t="s">
        <v>1327</v>
      </c>
      <c r="F10" s="1"/>
      <c r="G10" s="1"/>
      <c r="H10" s="1"/>
      <c r="I10" s="110"/>
      <c r="J10" s="1"/>
      <c r="K10" s="1"/>
      <c r="L10" s="1"/>
      <c r="M10" s="1"/>
    </row>
    <row r="11" customFormat="false" ht="15.75" hidden="false" customHeight="false" outlineLevel="0" collapsed="false">
      <c r="A11" s="110" t="n">
        <v>9</v>
      </c>
      <c r="B11" s="110"/>
      <c r="C11" s="110" t="n">
        <v>3</v>
      </c>
      <c r="D11" s="110" t="n">
        <v>1</v>
      </c>
      <c r="E11" s="209" t="s">
        <v>1328</v>
      </c>
      <c r="F11" s="1" t="s">
        <v>1329</v>
      </c>
      <c r="G11" s="1"/>
      <c r="H11" s="1"/>
      <c r="I11" s="110"/>
      <c r="J11" s="1"/>
      <c r="K11" s="1"/>
      <c r="L11" s="1"/>
      <c r="M11" s="1"/>
    </row>
    <row r="12" customFormat="false" ht="15.75" hidden="false" customHeight="false" outlineLevel="0" collapsed="false">
      <c r="A12" s="108" t="n">
        <v>10</v>
      </c>
      <c r="B12" s="108"/>
      <c r="C12" s="108" t="n">
        <v>4</v>
      </c>
      <c r="D12" s="108"/>
      <c r="E12" s="210" t="s">
        <v>1330</v>
      </c>
      <c r="F12" s="68"/>
      <c r="G12" s="68"/>
      <c r="H12" s="68"/>
      <c r="I12" s="108"/>
      <c r="J12" s="1"/>
      <c r="K12" s="1"/>
      <c r="L12" s="1"/>
      <c r="M12" s="1"/>
    </row>
    <row r="13" customFormat="false" ht="15.75" hidden="false" customHeight="false" outlineLevel="0" collapsed="false">
      <c r="A13" s="110" t="n">
        <v>11</v>
      </c>
      <c r="B13" s="110" t="s">
        <v>1331</v>
      </c>
      <c r="C13" s="110" t="n">
        <v>1</v>
      </c>
      <c r="D13" s="110"/>
      <c r="E13" s="207" t="s">
        <v>1221</v>
      </c>
      <c r="F13" s="1"/>
      <c r="G13" s="1"/>
      <c r="H13" s="1"/>
      <c r="I13" s="110"/>
      <c r="J13" s="1"/>
      <c r="K13" s="1"/>
      <c r="L13" s="1"/>
      <c r="M13" s="1"/>
    </row>
    <row r="14" customFormat="false" ht="15.75" hidden="false" customHeight="false" outlineLevel="0" collapsed="false">
      <c r="A14" s="110" t="n">
        <v>12</v>
      </c>
      <c r="B14" s="110"/>
      <c r="C14" s="110" t="n">
        <v>2</v>
      </c>
      <c r="D14" s="110"/>
      <c r="E14" s="207" t="s">
        <v>876</v>
      </c>
      <c r="F14" s="1"/>
      <c r="G14" s="1"/>
      <c r="H14" s="1"/>
      <c r="I14" s="110"/>
      <c r="J14" s="1"/>
      <c r="K14" s="1"/>
      <c r="L14" s="1"/>
      <c r="M14" s="1"/>
    </row>
    <row r="15" customFormat="false" ht="15.75" hidden="false" customHeight="false" outlineLevel="0" collapsed="false">
      <c r="A15" s="108" t="n">
        <v>13</v>
      </c>
      <c r="B15" s="108"/>
      <c r="C15" s="108" t="n">
        <v>3</v>
      </c>
      <c r="D15" s="108"/>
      <c r="E15" s="210" t="s">
        <v>1332</v>
      </c>
      <c r="F15" s="68"/>
      <c r="G15" s="68"/>
      <c r="H15" s="68"/>
      <c r="I15" s="108"/>
      <c r="J15" s="68"/>
      <c r="K15" s="68"/>
      <c r="L15" s="68"/>
      <c r="M15" s="68"/>
    </row>
    <row r="16" customFormat="false" ht="15.75" hidden="false" customHeight="false" outlineLevel="0" collapsed="false">
      <c r="A16" s="1"/>
      <c r="B16" s="1"/>
      <c r="C16" s="1"/>
      <c r="D16" s="1"/>
      <c r="E16" s="36"/>
      <c r="F16" s="1"/>
      <c r="G16" s="1"/>
      <c r="H16" s="1"/>
      <c r="I16" s="1"/>
      <c r="J16" s="1"/>
      <c r="K16" s="1"/>
      <c r="L16" s="1"/>
      <c r="M16" s="1"/>
    </row>
    <row r="17" customFormat="false" ht="15.75" hidden="false" customHeight="false" outlineLevel="0" collapsed="false">
      <c r="A17" s="1"/>
      <c r="B17" s="1"/>
      <c r="C17" s="1"/>
      <c r="D17" s="110"/>
      <c r="E17" s="211" t="s">
        <v>522</v>
      </c>
      <c r="F17" s="24"/>
      <c r="G17" s="1"/>
      <c r="H17" s="1"/>
      <c r="I17" s="1"/>
      <c r="J17" s="1"/>
      <c r="K17" s="1"/>
      <c r="L17" s="1"/>
      <c r="M17" s="1"/>
    </row>
    <row r="18" customFormat="false" ht="15.75" hidden="false" customHeight="false" outlineLevel="0" collapsed="false">
      <c r="A18" s="1"/>
      <c r="B18" s="1"/>
      <c r="C18" s="1"/>
      <c r="D18" s="110"/>
      <c r="E18" s="212" t="s">
        <v>523</v>
      </c>
      <c r="F18" s="24"/>
      <c r="G18" s="1"/>
      <c r="H18" s="1"/>
      <c r="I18" s="1"/>
      <c r="J18" s="1"/>
      <c r="K18" s="1"/>
      <c r="L18" s="1"/>
      <c r="M18" s="1"/>
    </row>
    <row r="19" customFormat="false" ht="15.75" hidden="false" customHeight="false" outlineLevel="0" collapsed="false">
      <c r="A19" s="1"/>
      <c r="B19" s="1"/>
      <c r="C19" s="1"/>
      <c r="D19" s="110"/>
      <c r="E19" s="174" t="s">
        <v>524</v>
      </c>
      <c r="F19" s="24"/>
      <c r="G19" s="1"/>
      <c r="H19" s="1"/>
      <c r="I19" s="1"/>
      <c r="J19" s="1"/>
      <c r="K19" s="1"/>
      <c r="L19" s="1"/>
      <c r="M19" s="1"/>
    </row>
    <row r="20" customFormat="false" ht="15.75" hidden="false" customHeight="false" outlineLevel="0" collapsed="false">
      <c r="A20" s="1"/>
      <c r="B20" s="1"/>
      <c r="C20" s="1"/>
      <c r="D20" s="110"/>
      <c r="E20" s="213" t="s">
        <v>525</v>
      </c>
      <c r="F20" s="24"/>
      <c r="G20" s="1"/>
      <c r="H20" s="1"/>
      <c r="I20" s="1"/>
      <c r="J20" s="1"/>
      <c r="K20" s="1"/>
      <c r="L20" s="1"/>
      <c r="M20" s="1"/>
    </row>
    <row r="1048576" customFormat="false" ht="15.75" hidden="false" customHeight="true" outlineLevel="0" collapsed="false"/>
  </sheetData>
  <hyperlinks>
    <hyperlink ref="E3" r:id="rId1" display="https://arxiv.org/pdf/2203.03141.pdf"/>
    <hyperlink ref="E4" r:id="rId2" display="https://arxiv.org/pdf/2205.06260.pdf"/>
    <hyperlink ref="E5" r:id="rId3" display="https://arxiv.org/pdf/2206.08983.pdf"/>
    <hyperlink ref="E6" r:id="rId4" display="https://arxiv.org/pdf/2206.09936.pdf"/>
    <hyperlink ref="E7" r:id="rId5" display="https://arxiv.org/pdf/2206.09984.pdf"/>
    <hyperlink ref="E8" r:id="rId6" display="https://arxiv.org/pdf/2206.10486.pdf"/>
    <hyperlink ref="E9" r:id="rId7" display="https://arxiv.org/pdf/2206.02264.pdf"/>
    <hyperlink ref="E10" r:id="rId8" display="https://arxiv.org/pdf/2206.10664.pdf"/>
    <hyperlink ref="E11" r:id="rId9" display="https://arxiv.org/pdf/2206.10710.pdf"/>
    <hyperlink ref="E12" r:id="rId10" display="https://arxiv.org/pdf/2206.11152.pdf"/>
    <hyperlink ref="E13" r:id="rId11" display="https://arxiv.org/pdf/2109.09769.pdf"/>
    <hyperlink ref="E14" r:id="rId12" display="https://arxiv.org/pdf/2204.04131.pdf"/>
    <hyperlink ref="E15" r:id="rId13" display="https://arxiv.org/pdf/2206.11274.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T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
    <col collapsed="false" customWidth="true" hidden="false" outlineLevel="0" max="8" min="6" style="0" width="12.63"/>
    <col collapsed="false" customWidth="true" hidden="false" outlineLevel="0" max="9" min="9" style="0" width="59"/>
    <col collapsed="false" customWidth="true" hidden="false" outlineLevel="0" max="1025" min="10" style="0" width="12.63"/>
  </cols>
  <sheetData>
    <row r="1" customFormat="false" ht="15.75" hidden="false" customHeight="false" outlineLevel="0" collapsed="false">
      <c r="A1" s="168" t="n">
        <f aca="false">MAX(A3:A106)</f>
        <v>32</v>
      </c>
      <c r="B1" s="66" t="s">
        <v>105</v>
      </c>
      <c r="C1" s="66"/>
      <c r="D1" s="66" t="n">
        <f aca="false">SUM(D3:D109)</f>
        <v>3</v>
      </c>
      <c r="E1" s="1" t="s">
        <v>1317</v>
      </c>
      <c r="F1" s="1"/>
      <c r="G1" s="69" t="s">
        <v>1333</v>
      </c>
      <c r="H1" s="70"/>
      <c r="I1" s="131"/>
      <c r="M1" s="214"/>
      <c r="P1" s="44"/>
      <c r="Q1" s="45"/>
      <c r="R1" s="46"/>
      <c r="S1" s="46"/>
    </row>
    <row r="2" customFormat="false" ht="15.75" hidden="false" customHeight="false" outlineLevel="0" collapsed="false">
      <c r="A2" s="73" t="s">
        <v>0</v>
      </c>
      <c r="B2" s="108" t="s">
        <v>1</v>
      </c>
      <c r="C2" s="109"/>
      <c r="D2" s="109" t="s">
        <v>108</v>
      </c>
      <c r="E2" s="103" t="s">
        <v>3</v>
      </c>
      <c r="F2" s="68" t="s">
        <v>109</v>
      </c>
      <c r="G2" s="71"/>
      <c r="H2" s="71"/>
      <c r="I2" s="71"/>
      <c r="J2" s="101" t="s">
        <v>271</v>
      </c>
      <c r="K2" s="71"/>
      <c r="L2" s="71"/>
      <c r="M2" s="215"/>
      <c r="P2" s="47"/>
      <c r="Q2" s="46"/>
      <c r="R2" s="46"/>
      <c r="S2" s="46"/>
      <c r="T2" s="46"/>
    </row>
    <row r="3" customFormat="false" ht="15.75" hidden="false" customHeight="false" outlineLevel="0" collapsed="false">
      <c r="A3" s="1" t="n">
        <v>1</v>
      </c>
      <c r="B3" s="78" t="s">
        <v>1334</v>
      </c>
      <c r="C3" s="78" t="n">
        <v>1</v>
      </c>
      <c r="D3" s="78"/>
      <c r="E3" s="132" t="s">
        <v>1335</v>
      </c>
      <c r="J3" s="78"/>
      <c r="M3" s="214"/>
      <c r="P3" s="44"/>
      <c r="Q3" s="48"/>
      <c r="R3" s="24"/>
      <c r="S3" s="24"/>
      <c r="T3" s="24"/>
    </row>
    <row r="4" customFormat="false" ht="15.75" hidden="false" customHeight="false" outlineLevel="0" collapsed="false">
      <c r="A4" s="1" t="n">
        <v>2</v>
      </c>
      <c r="B4" s="78"/>
      <c r="C4" s="78" t="n">
        <v>2</v>
      </c>
      <c r="D4" s="78" t="n">
        <v>1</v>
      </c>
      <c r="E4" s="135" t="s">
        <v>1336</v>
      </c>
      <c r="F4" s="1" t="s">
        <v>1337</v>
      </c>
      <c r="J4" s="78" t="s">
        <v>1338</v>
      </c>
      <c r="M4" s="214"/>
      <c r="P4" s="44"/>
      <c r="Q4" s="48"/>
      <c r="R4" s="24"/>
      <c r="S4" s="24"/>
      <c r="T4" s="24"/>
    </row>
    <row r="5" customFormat="false" ht="15.75" hidden="false" customHeight="false" outlineLevel="0" collapsed="false">
      <c r="A5" s="1" t="n">
        <v>3</v>
      </c>
      <c r="B5" s="78"/>
      <c r="C5" s="78" t="n">
        <v>3</v>
      </c>
      <c r="D5" s="78"/>
      <c r="E5" s="132" t="s">
        <v>1339</v>
      </c>
      <c r="F5" s="1"/>
      <c r="J5" s="78"/>
      <c r="M5" s="214"/>
      <c r="P5" s="44"/>
      <c r="Q5" s="48"/>
      <c r="R5" s="24"/>
      <c r="S5" s="24"/>
      <c r="T5" s="24"/>
    </row>
    <row r="6" customFormat="false" ht="15.75" hidden="false" customHeight="false" outlineLevel="0" collapsed="false">
      <c r="A6" s="1" t="n">
        <v>4</v>
      </c>
      <c r="B6" s="78"/>
      <c r="C6" s="78" t="n">
        <v>4</v>
      </c>
      <c r="D6" s="78"/>
      <c r="E6" s="132" t="s">
        <v>1340</v>
      </c>
      <c r="F6" s="1"/>
      <c r="J6" s="78"/>
      <c r="P6" s="44"/>
      <c r="Q6" s="48"/>
      <c r="R6" s="49"/>
      <c r="S6" s="50"/>
      <c r="T6" s="50"/>
    </row>
    <row r="7" customFormat="false" ht="15.75" hidden="false" customHeight="false" outlineLevel="0" collapsed="false">
      <c r="A7" s="157" t="n">
        <v>5</v>
      </c>
      <c r="B7" s="216" t="s">
        <v>1341</v>
      </c>
      <c r="C7" s="216" t="n">
        <v>1</v>
      </c>
      <c r="D7" s="216"/>
      <c r="E7" s="217" t="s">
        <v>1342</v>
      </c>
      <c r="F7" s="218"/>
      <c r="G7" s="218"/>
      <c r="H7" s="218"/>
      <c r="I7" s="219"/>
      <c r="J7" s="220"/>
      <c r="K7" s="218"/>
      <c r="L7" s="218"/>
      <c r="M7" s="221"/>
      <c r="P7" s="44"/>
      <c r="Q7" s="48"/>
      <c r="R7" s="50"/>
      <c r="S7" s="50"/>
      <c r="T7" s="50"/>
    </row>
    <row r="8" customFormat="false" ht="15.75" hidden="false" customHeight="false" outlineLevel="0" collapsed="false">
      <c r="A8" s="1" t="n">
        <v>6</v>
      </c>
      <c r="B8" s="78"/>
      <c r="C8" s="78" t="n">
        <v>2</v>
      </c>
      <c r="D8" s="78"/>
      <c r="E8" s="132" t="s">
        <v>1343</v>
      </c>
      <c r="J8" s="78"/>
      <c r="M8" s="214"/>
    </row>
    <row r="9" customFormat="false" ht="15.75" hidden="false" customHeight="false" outlineLevel="0" collapsed="false">
      <c r="A9" s="1" t="n">
        <v>7</v>
      </c>
      <c r="B9" s="78"/>
      <c r="C9" s="78" t="n">
        <v>3</v>
      </c>
      <c r="D9" s="78"/>
      <c r="E9" s="132" t="s">
        <v>1344</v>
      </c>
      <c r="J9" s="78"/>
      <c r="M9" s="214"/>
    </row>
    <row r="10" customFormat="false" ht="15.75" hidden="false" customHeight="false" outlineLevel="0" collapsed="false">
      <c r="A10" s="1" t="n">
        <v>8</v>
      </c>
      <c r="B10" s="78"/>
      <c r="C10" s="78" t="n">
        <v>4</v>
      </c>
      <c r="D10" s="78"/>
      <c r="E10" s="132" t="s">
        <v>1339</v>
      </c>
      <c r="J10" s="78" t="s">
        <v>1345</v>
      </c>
      <c r="M10" s="214"/>
    </row>
    <row r="11" customFormat="false" ht="15.75" hidden="false" customHeight="false" outlineLevel="0" collapsed="false">
      <c r="A11" s="1" t="n">
        <v>9</v>
      </c>
      <c r="B11" s="78"/>
      <c r="C11" s="78" t="n">
        <v>5</v>
      </c>
      <c r="D11" s="78"/>
      <c r="E11" s="132" t="s">
        <v>1346</v>
      </c>
      <c r="J11" s="78"/>
      <c r="M11" s="214"/>
    </row>
    <row r="12" customFormat="false" ht="15.75" hidden="false" customHeight="false" outlineLevel="0" collapsed="false">
      <c r="A12" s="1" t="n">
        <v>10</v>
      </c>
      <c r="B12" s="78"/>
      <c r="C12" s="78" t="n">
        <v>6</v>
      </c>
      <c r="D12" s="78"/>
      <c r="E12" s="132" t="s">
        <v>1347</v>
      </c>
      <c r="J12" s="78"/>
      <c r="M12" s="214"/>
    </row>
    <row r="13" customFormat="false" ht="15.75" hidden="false" customHeight="false" outlineLevel="0" collapsed="false">
      <c r="A13" s="1" t="n">
        <v>11</v>
      </c>
      <c r="B13" s="78"/>
      <c r="C13" s="78" t="n">
        <v>7</v>
      </c>
      <c r="D13" s="78"/>
      <c r="E13" s="132" t="s">
        <v>1348</v>
      </c>
      <c r="J13" s="78"/>
      <c r="M13" s="214"/>
    </row>
    <row r="14" customFormat="false" ht="15.75" hidden="false" customHeight="false" outlineLevel="0" collapsed="false">
      <c r="A14" s="1" t="n">
        <v>12</v>
      </c>
      <c r="B14" s="78"/>
      <c r="C14" s="78" t="n">
        <v>8</v>
      </c>
      <c r="D14" s="78"/>
      <c r="E14" s="132" t="s">
        <v>1349</v>
      </c>
      <c r="J14" s="78"/>
    </row>
    <row r="15" customFormat="false" ht="15.75" hidden="false" customHeight="false" outlineLevel="0" collapsed="false">
      <c r="A15" s="157" t="n">
        <v>13</v>
      </c>
      <c r="B15" s="216" t="s">
        <v>1350</v>
      </c>
      <c r="C15" s="216" t="n">
        <v>1</v>
      </c>
      <c r="D15" s="216"/>
      <c r="E15" s="217" t="s">
        <v>1351</v>
      </c>
      <c r="F15" s="218"/>
      <c r="G15" s="218"/>
      <c r="H15" s="218"/>
      <c r="I15" s="219"/>
      <c r="J15" s="222"/>
      <c r="K15" s="218"/>
      <c r="L15" s="218"/>
      <c r="M15" s="221"/>
    </row>
    <row r="16" customFormat="false" ht="15.75" hidden="false" customHeight="false" outlineLevel="0" collapsed="false">
      <c r="A16" s="1" t="n">
        <v>14</v>
      </c>
      <c r="B16" s="184"/>
      <c r="C16" s="78" t="n">
        <v>2</v>
      </c>
      <c r="D16" s="78"/>
      <c r="E16" s="133" t="s">
        <v>1352</v>
      </c>
      <c r="F16" s="223" t="s">
        <v>1353</v>
      </c>
      <c r="J16" s="78" t="s">
        <v>1354</v>
      </c>
      <c r="M16" s="214"/>
    </row>
    <row r="17" customFormat="false" ht="15.75" hidden="false" customHeight="false" outlineLevel="0" collapsed="false">
      <c r="A17" s="1" t="n">
        <v>15</v>
      </c>
      <c r="B17" s="184"/>
      <c r="C17" s="78" t="n">
        <v>3</v>
      </c>
      <c r="D17" s="78" t="n">
        <v>1</v>
      </c>
      <c r="E17" s="135" t="s">
        <v>1355</v>
      </c>
      <c r="F17" s="1" t="s">
        <v>1356</v>
      </c>
      <c r="J17" s="78" t="s">
        <v>1357</v>
      </c>
      <c r="M17" s="214"/>
    </row>
    <row r="18" customFormat="false" ht="15.75" hidden="false" customHeight="false" outlineLevel="0" collapsed="false">
      <c r="A18" s="1" t="n">
        <v>16</v>
      </c>
      <c r="B18" s="184"/>
      <c r="C18" s="78" t="n">
        <v>4</v>
      </c>
      <c r="D18" s="83"/>
      <c r="E18" s="132" t="s">
        <v>1358</v>
      </c>
      <c r="J18" s="83"/>
      <c r="M18" s="214"/>
    </row>
    <row r="19" customFormat="false" ht="15.75" hidden="false" customHeight="false" outlineLevel="0" collapsed="false">
      <c r="A19" s="1" t="n">
        <v>17</v>
      </c>
      <c r="B19" s="184"/>
      <c r="C19" s="78" t="n">
        <v>5</v>
      </c>
      <c r="D19" s="83"/>
      <c r="E19" s="132" t="s">
        <v>1359</v>
      </c>
      <c r="J19" s="83"/>
      <c r="M19" s="214"/>
    </row>
    <row r="20" customFormat="false" ht="15.75" hidden="false" customHeight="false" outlineLevel="0" collapsed="false">
      <c r="A20" s="1" t="n">
        <v>18</v>
      </c>
      <c r="B20" s="184"/>
      <c r="C20" s="78" t="n">
        <v>6</v>
      </c>
      <c r="D20" s="83"/>
      <c r="E20" s="132" t="s">
        <v>1360</v>
      </c>
      <c r="J20" s="83"/>
      <c r="M20" s="214"/>
    </row>
    <row r="21" customFormat="false" ht="15.75" hidden="false" customHeight="false" outlineLevel="0" collapsed="false">
      <c r="A21" s="1" t="n">
        <v>19</v>
      </c>
      <c r="B21" s="184"/>
      <c r="C21" s="78" t="n">
        <v>7</v>
      </c>
      <c r="D21" s="78"/>
      <c r="E21" s="132" t="s">
        <v>1361</v>
      </c>
      <c r="J21" s="78"/>
      <c r="M21" s="214"/>
    </row>
    <row r="22" customFormat="false" ht="15.75" hidden="false" customHeight="false" outlineLevel="0" collapsed="false">
      <c r="A22" s="1" t="n">
        <v>20</v>
      </c>
      <c r="B22" s="184"/>
      <c r="C22" s="78" t="n">
        <v>8</v>
      </c>
      <c r="D22" s="83"/>
      <c r="E22" s="132" t="s">
        <v>1362</v>
      </c>
      <c r="J22" s="83"/>
      <c r="M22" s="214"/>
    </row>
    <row r="23" customFormat="false" ht="15.75" hidden="false" customHeight="false" outlineLevel="0" collapsed="false">
      <c r="A23" s="1" t="n">
        <v>21</v>
      </c>
      <c r="B23" s="183"/>
      <c r="C23" s="101" t="n">
        <v>9</v>
      </c>
      <c r="D23" s="101"/>
      <c r="E23" s="145" t="s">
        <v>1363</v>
      </c>
      <c r="F23" s="68"/>
      <c r="G23" s="71"/>
      <c r="H23" s="71"/>
      <c r="I23" s="71"/>
      <c r="J23" s="101"/>
      <c r="K23" s="71"/>
      <c r="L23" s="71"/>
      <c r="M23" s="215"/>
    </row>
    <row r="24" customFormat="false" ht="15.75" hidden="false" customHeight="false" outlineLevel="0" collapsed="false">
      <c r="A24" s="163" t="n">
        <v>22</v>
      </c>
      <c r="B24" s="78" t="s">
        <v>1364</v>
      </c>
      <c r="C24" s="78" t="n">
        <v>1</v>
      </c>
      <c r="D24" s="78"/>
      <c r="E24" s="132" t="s">
        <v>1365</v>
      </c>
      <c r="J24" s="78"/>
      <c r="M24" s="214"/>
    </row>
    <row r="25" customFormat="false" ht="15.75" hidden="false" customHeight="false" outlineLevel="0" collapsed="false">
      <c r="A25" s="1" t="n">
        <v>23</v>
      </c>
      <c r="B25" s="184"/>
      <c r="C25" s="78" t="n">
        <v>2</v>
      </c>
      <c r="D25" s="78"/>
      <c r="E25" s="132" t="s">
        <v>1366</v>
      </c>
      <c r="J25" s="78"/>
      <c r="M25" s="214"/>
    </row>
    <row r="26" customFormat="false" ht="15.75" hidden="false" customHeight="false" outlineLevel="0" collapsed="false">
      <c r="A26" s="1" t="n">
        <v>24</v>
      </c>
      <c r="B26" s="184"/>
      <c r="C26" s="78" t="n">
        <v>3</v>
      </c>
      <c r="D26" s="78" t="n">
        <v>1</v>
      </c>
      <c r="E26" s="135" t="s">
        <v>1367</v>
      </c>
      <c r="F26" s="1" t="s">
        <v>1368</v>
      </c>
      <c r="J26" s="78" t="s">
        <v>1369</v>
      </c>
      <c r="M26" s="214"/>
    </row>
    <row r="27" customFormat="false" ht="15.75" hidden="false" customHeight="false" outlineLevel="0" collapsed="false">
      <c r="A27" s="1" t="n">
        <v>25</v>
      </c>
      <c r="B27" s="184"/>
      <c r="C27" s="78" t="n">
        <v>4</v>
      </c>
      <c r="D27" s="78"/>
      <c r="E27" s="132" t="s">
        <v>1370</v>
      </c>
      <c r="J27" s="78"/>
      <c r="M27" s="214"/>
    </row>
    <row r="28" customFormat="false" ht="15.75" hidden="false" customHeight="false" outlineLevel="0" collapsed="false">
      <c r="A28" s="1" t="n">
        <v>26</v>
      </c>
      <c r="B28" s="184"/>
      <c r="C28" s="78" t="n">
        <v>5</v>
      </c>
      <c r="D28" s="78"/>
      <c r="E28" s="133" t="s">
        <v>1371</v>
      </c>
      <c r="F28" s="1" t="s">
        <v>1372</v>
      </c>
      <c r="J28" s="78" t="s">
        <v>1373</v>
      </c>
      <c r="M28" s="214"/>
    </row>
    <row r="29" customFormat="false" ht="15.75" hidden="false" customHeight="false" outlineLevel="0" collapsed="false">
      <c r="A29" s="1" t="n">
        <v>27</v>
      </c>
      <c r="B29" s="184"/>
      <c r="C29" s="78" t="n">
        <v>6</v>
      </c>
      <c r="D29" s="78"/>
      <c r="E29" s="132" t="s">
        <v>1374</v>
      </c>
      <c r="J29" s="78"/>
      <c r="M29" s="214"/>
    </row>
    <row r="30" customFormat="false" ht="15.75" hidden="false" customHeight="false" outlineLevel="0" collapsed="false">
      <c r="A30" s="1" t="n">
        <v>28</v>
      </c>
      <c r="B30" s="183"/>
      <c r="C30" s="78" t="n">
        <v>7</v>
      </c>
      <c r="D30" s="101"/>
      <c r="E30" s="145" t="s">
        <v>1375</v>
      </c>
      <c r="F30" s="68"/>
      <c r="G30" s="71"/>
      <c r="H30" s="71"/>
      <c r="I30" s="71"/>
      <c r="J30" s="130"/>
      <c r="K30" s="71"/>
      <c r="L30" s="71"/>
      <c r="M30" s="215"/>
    </row>
    <row r="31" customFormat="false" ht="15.75" hidden="false" customHeight="false" outlineLevel="0" collapsed="false">
      <c r="A31" s="163" t="n">
        <v>29</v>
      </c>
      <c r="B31" s="224" t="n">
        <v>44568</v>
      </c>
      <c r="C31" s="225" t="n">
        <v>1</v>
      </c>
      <c r="D31" s="83"/>
      <c r="E31" s="132" t="s">
        <v>1374</v>
      </c>
      <c r="J31" s="78" t="s">
        <v>1376</v>
      </c>
      <c r="M31" s="214"/>
    </row>
    <row r="32" customFormat="false" ht="15.75" hidden="false" customHeight="false" outlineLevel="0" collapsed="false">
      <c r="A32" s="1" t="n">
        <v>30</v>
      </c>
      <c r="B32" s="184"/>
      <c r="C32" s="78" t="n">
        <v>2</v>
      </c>
      <c r="D32" s="83"/>
      <c r="E32" s="133" t="s">
        <v>1377</v>
      </c>
      <c r="F32" s="1" t="s">
        <v>1378</v>
      </c>
      <c r="J32" s="78" t="s">
        <v>1379</v>
      </c>
      <c r="M32" s="214"/>
    </row>
    <row r="33" customFormat="false" ht="15.75" hidden="false" customHeight="false" outlineLevel="0" collapsed="false">
      <c r="A33" s="1" t="n">
        <v>31</v>
      </c>
      <c r="B33" s="184"/>
      <c r="C33" s="78" t="n">
        <v>3</v>
      </c>
      <c r="D33" s="78"/>
      <c r="E33" s="132" t="s">
        <v>1380</v>
      </c>
      <c r="J33" s="78"/>
      <c r="M33" s="214"/>
    </row>
    <row r="34" customFormat="false" ht="15.75" hidden="false" customHeight="false" outlineLevel="0" collapsed="false">
      <c r="A34" s="68" t="n">
        <v>32</v>
      </c>
      <c r="B34" s="183"/>
      <c r="C34" s="101" t="n">
        <v>4</v>
      </c>
      <c r="D34" s="101"/>
      <c r="E34" s="145" t="s">
        <v>1380</v>
      </c>
      <c r="F34" s="68"/>
      <c r="G34" s="71"/>
      <c r="H34" s="71"/>
      <c r="I34" s="71"/>
      <c r="J34" s="101"/>
      <c r="K34" s="71"/>
      <c r="L34" s="71"/>
      <c r="M34" s="215"/>
    </row>
    <row r="35" customFormat="false" ht="15.75" hidden="false" customHeight="false" outlineLevel="0" collapsed="false">
      <c r="B35" s="39"/>
      <c r="E35" s="36"/>
      <c r="M35" s="214"/>
    </row>
    <row r="36" customFormat="false" ht="15.75" hidden="false" customHeight="false" outlineLevel="0" collapsed="false">
      <c r="E36" s="111" t="s">
        <v>522</v>
      </c>
      <c r="M36" s="214"/>
    </row>
    <row r="37" customFormat="false" ht="15.75" hidden="false" customHeight="false" outlineLevel="0" collapsed="false">
      <c r="E37" s="146" t="s">
        <v>523</v>
      </c>
      <c r="M37" s="214"/>
    </row>
    <row r="38" customFormat="false" ht="15.75" hidden="false" customHeight="false" outlineLevel="0" collapsed="false">
      <c r="E38" s="147" t="s">
        <v>524</v>
      </c>
      <c r="M38" s="214"/>
    </row>
    <row r="39" customFormat="false" ht="15.75" hidden="false" customHeight="false" outlineLevel="0" collapsed="false">
      <c r="E39" s="148" t="s">
        <v>525</v>
      </c>
      <c r="M39" s="214"/>
    </row>
    <row r="1048576" customFormat="false" ht="15.75" hidden="false" customHeight="true" outlineLevel="0" collapsed="false"/>
  </sheetData>
  <hyperlinks>
    <hyperlink ref="E3" r:id="rId1" location="page=8&amp;search=ligo%20virgo" display="https://arxiv.org/pdf/2107.06229.pdf#page=8&amp;search=ligo%20virgo"/>
    <hyperlink ref="E4" r:id="rId2" location="page=2&amp;search=ligo%20virgo" display="https://arxiv.org/pdf/2109.08055.pdf#page=2&amp;search=ligo%20virgo"/>
    <hyperlink ref="E5" r:id="rId3" location="page=2&amp;search=ligo%20virgo" display="https://arxiv.org/pdf/2206.11932.pdf#page=2&amp;search=ligo%20virgo"/>
    <hyperlink ref="E6" r:id="rId4" location="page=1&amp;search=ligo%20virgo" display="https://arxiv.org/pdf/2206.12083.pdf#page=1&amp;search=ligo%20virgo"/>
    <hyperlink ref="E7" r:id="rId5" location="page=1&amp;search=ligo%20virgo" display="https://arxiv.org/pdf/2105.11279.pdf#page=1&amp;search=ligo%20virgo"/>
    <hyperlink ref="E8" r:id="rId6" location="page=6&amp;search=ligo%20virgo" display="https://arxiv.org/pdf/2112.02299.pdf#page=6&amp;search=ligo%20virgo"/>
    <hyperlink ref="E9" r:id="rId7" location="page=5&amp;search=ligo%20virgo" display="https://arxiv.org/pdf/2204.02619.pdf#page=5&amp;search=ligo%20virgo"/>
    <hyperlink ref="E10" r:id="rId8" location="page=2&amp;search=ligo%20virgo" display="https://arxiv.org/pdf/2206.11932.pdf#page=2&amp;search=ligo%20virgo"/>
    <hyperlink ref="E11" r:id="rId9" location="page=6&amp;search=ligo%20virgo" display="https://arxiv.org/pdf/2206.12673.pdf#page=6&amp;search=ligo%20virgo"/>
    <hyperlink ref="E12" r:id="rId10" location="page=1&amp;search=ligo%20virgo" display="https://arxiv.org/pdf/2206.12874.pdf#page=1&amp;search=ligo%20virgo"/>
    <hyperlink ref="E13" r:id="rId11" location="page=2&amp;search=ligo%20virgo" display="https://arxiv.org/pdf/2206.13128.pdf#page=2&amp;search=ligo%20virgo"/>
    <hyperlink ref="E14" r:id="rId12" location="page=2&amp;search=ligo%20virgo" display="https://arxiv.org/pdf/2206.13224.pdf#page=2&amp;search=ligo%20virgo"/>
    <hyperlink ref="E15" r:id="rId13" location="page=1&amp;search=ligo%20virgo" display="https://arxiv.org/pdf/2110.15354.pdf#page=1&amp;search=ligo%20virgoo"/>
    <hyperlink ref="E16" r:id="rId14" location="page=4&amp;search=ligo%20virgo" display="https://arxiv.org/pdf/2112.10990.pdf#page=4&amp;search=ligo%20virgo"/>
    <hyperlink ref="E17" r:id="rId15" location="page=1&amp;search=ligo%20virgo" display="https://arxiv.org/pdf/2201.05626.pdf#page=1&amp;search=ligo%20virgo"/>
    <hyperlink ref="E18" r:id="rId16" location="page=11&amp;search=ligo%20virgo" display="https://arxiv.org/pdf/2203.00623.pdf#page=11&amp;search=ligo%20virgo"/>
    <hyperlink ref="E19" r:id="rId17" location="page=9&amp;search=ligo%20virgo" display="https://arxiv.org/pdf/2205.12852.pdf#page=9&amp;search=ligo%20virgo"/>
    <hyperlink ref="E20" r:id="rId18" location="page=6&amp;search=ligo%20virgo" display="https://arxiv.org/pdf/2206.13535.pdf#page=6&amp;search=ligo%20virgo"/>
    <hyperlink ref="E21" r:id="rId19" location="page=2&amp;search=ligo%20virgo" display="https://arxiv.org/pdf/2206.13536.pdf#page=2&amp;search=ligo%20virgo"/>
    <hyperlink ref="E22" r:id="rId20" location="page=1&amp;search=ligo%20virgo" display="https://arxiv.org/pdf/2206.13588.pdf#page=1&amp;search=ligo%20virgo"/>
    <hyperlink ref="E23" r:id="rId21" location="page=4&amp;search=ligo%20virgo" display="https://arxiv.org/pdf/2206.14006.pdf#page=4&amp;search=ligo%20virgo"/>
    <hyperlink ref="E24" r:id="rId22" location="page=1&amp;search=ligo%20virgo" display="https://arxiv.org/pdf/2109.06289.pdf#page=1&amp;search=ligo%20virgo"/>
    <hyperlink ref="E25" r:id="rId23" location="page=17&amp;search=ligo%20virgo" display="https://arxiv.org/pdf/2202.06216.pdf#page=17&amp;search=ligo%20virgo"/>
    <hyperlink ref="E26" r:id="rId24" location="page=1&amp;search=ligo%20virgo" display="https://arxiv.org/pdf/2206.10486.pdf#page=1&amp;search=ligo%20virgo"/>
    <hyperlink ref="E27" r:id="rId25" location="page=23&amp;search=ligo%20virgo" display="https://arxiv.org/pdf/2206.14220.pdf#page=23&amp;search=ligo%20virgo"/>
    <hyperlink ref="E28" r:id="rId26" location="page=9&amp;search=ligo%20virgo" display="https://arxiv.org/pdf/2206.14249.pdf#page=9&amp;search=ligo%20virgo"/>
    <hyperlink ref="E29" r:id="rId27" location="page=1&amp;search=ligo%20virgo" display="https://arxiv.org/pdf/2206.14515.pdf#page=1&amp;search=ligo%20virgo"/>
    <hyperlink ref="E30" r:id="rId28" location="page=114&amp;search=ligo%20virgo" display="https://arxiv.org/pdf/2206.14650.pdf#page=114&amp;search=ligo%20virgo"/>
    <hyperlink ref="E31" r:id="rId29" location="page=1&amp;search=ligo%20virgo" display="https://arxiv.org/pdf/2206.14515.pdf#page=1&amp;search=ligo%20virgo"/>
    <hyperlink ref="E32" r:id="rId30" location="page=4&amp;search=ligo%20virgo" display="https://arxiv.org/pdf/2206.14963.pdf#page=4&amp;search=ligo%20virgo"/>
    <hyperlink ref="E33" r:id="rId31" location="page=1&amp;search=ligo%20virgo" display="https://arxiv.org/pdf/2206.15392.pdf#page=1&amp;search=ligo%20virgo"/>
    <hyperlink ref="E34" r:id="rId32" location="page=1&amp;search=ligo%20virgo" display="https://arxiv.org/pdf/2206.15392.pdf#page=1&amp;search=ligo%20virg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M3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
    <col collapsed="false" customWidth="true" hidden="false" outlineLevel="0" max="8" min="6" style="0" width="12.63"/>
    <col collapsed="false" customWidth="true" hidden="false" outlineLevel="0" max="9" min="9" style="0" width="59"/>
    <col collapsed="false" customWidth="true" hidden="false" outlineLevel="0" max="1025" min="10" style="0" width="12.63"/>
  </cols>
  <sheetData>
    <row r="1" customFormat="false" ht="15.75" hidden="false" customHeight="false" outlineLevel="0" collapsed="false">
      <c r="A1" s="168" t="n">
        <f aca="false">MAX(A3:A106)</f>
        <v>32</v>
      </c>
      <c r="B1" s="66" t="s">
        <v>105</v>
      </c>
      <c r="C1" s="66"/>
      <c r="D1" s="66" t="n">
        <f aca="false">SUM(D3:D109)</f>
        <v>8</v>
      </c>
      <c r="E1" s="1" t="s">
        <v>1317</v>
      </c>
      <c r="F1" s="1"/>
      <c r="G1" s="69" t="s">
        <v>1127</v>
      </c>
      <c r="H1" s="70"/>
      <c r="I1" s="131"/>
    </row>
    <row r="2" customFormat="false" ht="15.75" hidden="false" customHeight="false" outlineLevel="0" collapsed="false">
      <c r="A2" s="73" t="s">
        <v>0</v>
      </c>
      <c r="B2" s="108" t="s">
        <v>1</v>
      </c>
      <c r="C2" s="109"/>
      <c r="D2" s="109" t="s">
        <v>108</v>
      </c>
      <c r="E2" s="103" t="s">
        <v>3</v>
      </c>
      <c r="F2" s="68" t="s">
        <v>109</v>
      </c>
      <c r="G2" s="71"/>
      <c r="H2" s="71"/>
      <c r="I2" s="71"/>
      <c r="J2" s="101" t="s">
        <v>271</v>
      </c>
      <c r="K2" s="71"/>
      <c r="L2" s="71"/>
      <c r="M2" s="71"/>
    </row>
    <row r="3" customFormat="false" ht="15.75" hidden="false" customHeight="false" outlineLevel="0" collapsed="false">
      <c r="A3" s="1" t="n">
        <v>1</v>
      </c>
      <c r="B3" s="226" t="n">
        <v>44658</v>
      </c>
      <c r="C3" s="78" t="n">
        <v>1</v>
      </c>
      <c r="D3" s="78" t="n">
        <v>1</v>
      </c>
      <c r="E3" s="135" t="s">
        <v>1381</v>
      </c>
      <c r="F3" s="134" t="s">
        <v>1382</v>
      </c>
      <c r="G3" s="134"/>
      <c r="H3" s="134"/>
      <c r="I3" s="134"/>
      <c r="J3" s="78" t="s">
        <v>1383</v>
      </c>
    </row>
    <row r="4" customFormat="false" ht="15.75" hidden="false" customHeight="false" outlineLevel="0" collapsed="false">
      <c r="A4" s="1" t="n">
        <v>2</v>
      </c>
      <c r="B4" s="78"/>
      <c r="C4" s="78" t="n">
        <v>2</v>
      </c>
      <c r="D4" s="78"/>
      <c r="E4" s="132" t="s">
        <v>1312</v>
      </c>
      <c r="J4" s="78"/>
    </row>
    <row r="5" customFormat="false" ht="15.75" hidden="false" customHeight="false" outlineLevel="0" collapsed="false">
      <c r="A5" s="1" t="n">
        <v>3</v>
      </c>
      <c r="B5" s="78"/>
      <c r="C5" s="78" t="n">
        <v>3</v>
      </c>
      <c r="D5" s="78"/>
      <c r="E5" s="133" t="s">
        <v>1384</v>
      </c>
      <c r="F5" s="1" t="s">
        <v>1385</v>
      </c>
      <c r="J5" s="78" t="s">
        <v>1386</v>
      </c>
    </row>
    <row r="6" customFormat="false" ht="15.75" hidden="false" customHeight="false" outlineLevel="0" collapsed="false">
      <c r="A6" s="1" t="n">
        <v>4</v>
      </c>
      <c r="B6" s="78"/>
      <c r="C6" s="78" t="n">
        <v>4</v>
      </c>
      <c r="D6" s="78"/>
      <c r="E6" s="132" t="s">
        <v>1387</v>
      </c>
      <c r="J6" s="78"/>
    </row>
    <row r="7" customFormat="false" ht="15.75" hidden="false" customHeight="false" outlineLevel="0" collapsed="false">
      <c r="A7" s="68" t="n">
        <v>5</v>
      </c>
      <c r="B7" s="101"/>
      <c r="C7" s="101" t="n">
        <v>5</v>
      </c>
      <c r="D7" s="101" t="n">
        <v>1</v>
      </c>
      <c r="E7" s="198" t="s">
        <v>1388</v>
      </c>
      <c r="F7" s="101" t="s">
        <v>1389</v>
      </c>
      <c r="G7" s="101"/>
      <c r="H7" s="101"/>
      <c r="I7" s="101"/>
      <c r="J7" s="101" t="s">
        <v>1390</v>
      </c>
      <c r="K7" s="71"/>
      <c r="L7" s="71"/>
      <c r="M7" s="71"/>
    </row>
    <row r="8" customFormat="false" ht="15.75" hidden="false" customHeight="false" outlineLevel="0" collapsed="false">
      <c r="A8" s="1" t="n">
        <v>6</v>
      </c>
      <c r="B8" s="226" t="n">
        <v>44688</v>
      </c>
      <c r="C8" s="78" t="n">
        <v>1</v>
      </c>
      <c r="D8" s="78"/>
      <c r="E8" s="132" t="s">
        <v>1391</v>
      </c>
      <c r="J8" s="78" t="s">
        <v>1392</v>
      </c>
    </row>
    <row r="9" customFormat="false" ht="15.75" hidden="false" customHeight="false" outlineLevel="0" collapsed="false">
      <c r="A9" s="1" t="n">
        <v>7</v>
      </c>
      <c r="B9" s="226"/>
      <c r="C9" s="78" t="n">
        <v>2</v>
      </c>
      <c r="D9" s="78"/>
      <c r="E9" s="132" t="s">
        <v>1393</v>
      </c>
      <c r="J9" s="78"/>
    </row>
    <row r="10" customFormat="false" ht="15.75" hidden="false" customHeight="false" outlineLevel="0" collapsed="false">
      <c r="A10" s="1" t="n">
        <v>8</v>
      </c>
      <c r="B10" s="226"/>
      <c r="C10" s="78" t="n">
        <v>3</v>
      </c>
      <c r="D10" s="78"/>
      <c r="E10" s="132" t="s">
        <v>1394</v>
      </c>
      <c r="J10" s="78"/>
    </row>
    <row r="11" customFormat="false" ht="15.75" hidden="false" customHeight="false" outlineLevel="0" collapsed="false">
      <c r="A11" s="1" t="n">
        <v>9</v>
      </c>
      <c r="B11" s="226"/>
      <c r="C11" s="78" t="n">
        <v>4</v>
      </c>
      <c r="D11" s="78" t="n">
        <v>1</v>
      </c>
      <c r="E11" s="135" t="s">
        <v>1395</v>
      </c>
      <c r="F11" s="134" t="s">
        <v>1396</v>
      </c>
      <c r="G11" s="134"/>
      <c r="H11" s="134"/>
      <c r="I11" s="134"/>
      <c r="J11" s="78" t="s">
        <v>1397</v>
      </c>
    </row>
    <row r="12" customFormat="false" ht="15.75" hidden="false" customHeight="false" outlineLevel="0" collapsed="false">
      <c r="A12" s="1" t="n">
        <v>10</v>
      </c>
      <c r="B12" s="226"/>
      <c r="C12" s="78" t="n">
        <v>5</v>
      </c>
      <c r="D12" s="78"/>
      <c r="E12" s="132" t="s">
        <v>370</v>
      </c>
      <c r="J12" s="78"/>
    </row>
    <row r="13" customFormat="false" ht="15.75" hidden="false" customHeight="false" outlineLevel="0" collapsed="false">
      <c r="A13" s="1" t="n">
        <v>11</v>
      </c>
      <c r="B13" s="226"/>
      <c r="C13" s="78" t="n">
        <v>6</v>
      </c>
      <c r="D13" s="78"/>
      <c r="E13" s="132" t="s">
        <v>734</v>
      </c>
      <c r="J13" s="78"/>
    </row>
    <row r="14" customFormat="false" ht="15.75" hidden="false" customHeight="false" outlineLevel="0" collapsed="false">
      <c r="A14" s="1" t="n">
        <v>12</v>
      </c>
      <c r="B14" s="226"/>
      <c r="C14" s="78" t="n">
        <v>7</v>
      </c>
      <c r="D14" s="78"/>
      <c r="E14" s="132" t="s">
        <v>1398</v>
      </c>
      <c r="J14" s="78"/>
    </row>
    <row r="15" customFormat="false" ht="15.75" hidden="false" customHeight="false" outlineLevel="0" collapsed="false">
      <c r="A15" s="1" t="n">
        <v>13</v>
      </c>
      <c r="B15" s="226"/>
      <c r="C15" s="78" t="n">
        <v>8</v>
      </c>
      <c r="D15" s="78" t="n">
        <v>1</v>
      </c>
      <c r="E15" s="132" t="s">
        <v>676</v>
      </c>
      <c r="F15" s="134" t="s">
        <v>1399</v>
      </c>
      <c r="G15" s="134"/>
      <c r="H15" s="134"/>
      <c r="I15" s="134"/>
      <c r="J15" s="78"/>
    </row>
    <row r="16" customFormat="false" ht="15.75" hidden="false" customHeight="false" outlineLevel="0" collapsed="false">
      <c r="A16" s="1" t="n">
        <v>14</v>
      </c>
      <c r="B16" s="226"/>
      <c r="C16" s="78" t="n">
        <v>9</v>
      </c>
      <c r="D16" s="78"/>
      <c r="E16" s="132" t="s">
        <v>832</v>
      </c>
      <c r="J16" s="78"/>
    </row>
    <row r="17" customFormat="false" ht="15.75" hidden="false" customHeight="false" outlineLevel="0" collapsed="false">
      <c r="A17" s="1" t="n">
        <v>15</v>
      </c>
      <c r="B17" s="226"/>
      <c r="C17" s="78" t="n">
        <v>10</v>
      </c>
      <c r="D17" s="78"/>
      <c r="E17" s="133" t="s">
        <v>1400</v>
      </c>
      <c r="J17" s="78" t="s">
        <v>1401</v>
      </c>
    </row>
    <row r="18" customFormat="false" ht="15.75" hidden="false" customHeight="false" outlineLevel="0" collapsed="false">
      <c r="A18" s="1" t="n">
        <v>16</v>
      </c>
      <c r="B18" s="226"/>
      <c r="C18" s="78" t="n">
        <v>11</v>
      </c>
      <c r="D18" s="78"/>
      <c r="E18" s="132" t="s">
        <v>1402</v>
      </c>
      <c r="J18" s="78" t="s">
        <v>1403</v>
      </c>
    </row>
    <row r="19" customFormat="false" ht="15.75" hidden="false" customHeight="false" outlineLevel="0" collapsed="false">
      <c r="A19" s="1" t="n">
        <v>17</v>
      </c>
      <c r="B19" s="226"/>
      <c r="C19" s="78" t="n">
        <v>12</v>
      </c>
      <c r="D19" s="78"/>
      <c r="E19" s="133" t="s">
        <v>1404</v>
      </c>
      <c r="J19" s="78" t="s">
        <v>1405</v>
      </c>
    </row>
    <row r="20" customFormat="false" ht="15.75" hidden="false" customHeight="false" outlineLevel="0" collapsed="false">
      <c r="A20" s="1" t="n">
        <v>18</v>
      </c>
      <c r="B20" s="226"/>
      <c r="C20" s="78" t="n">
        <v>13</v>
      </c>
      <c r="D20" s="78"/>
      <c r="E20" s="132" t="s">
        <v>1406</v>
      </c>
      <c r="J20" s="78"/>
    </row>
    <row r="21" customFormat="false" ht="15.75" hidden="false" customHeight="false" outlineLevel="0" collapsed="false">
      <c r="A21" s="1" t="n">
        <v>19</v>
      </c>
      <c r="B21" s="226"/>
      <c r="C21" s="78" t="n">
        <v>14</v>
      </c>
      <c r="D21" s="78"/>
      <c r="E21" s="132" t="s">
        <v>1407</v>
      </c>
      <c r="J21" s="78"/>
    </row>
    <row r="22" customFormat="false" ht="15.75" hidden="false" customHeight="false" outlineLevel="0" collapsed="false">
      <c r="A22" s="1" t="n">
        <v>20</v>
      </c>
      <c r="B22" s="226"/>
      <c r="C22" s="78" t="n">
        <v>15</v>
      </c>
      <c r="D22" s="78" t="n">
        <v>1</v>
      </c>
      <c r="E22" s="135" t="s">
        <v>1408</v>
      </c>
      <c r="F22" s="134" t="s">
        <v>1409</v>
      </c>
      <c r="G22" s="134"/>
      <c r="H22" s="134"/>
      <c r="I22" s="134"/>
      <c r="J22" s="78"/>
    </row>
    <row r="23" customFormat="false" ht="15.75" hidden="false" customHeight="false" outlineLevel="0" collapsed="false">
      <c r="A23" s="68" t="n">
        <v>21</v>
      </c>
      <c r="B23" s="227"/>
      <c r="C23" s="101" t="n">
        <v>16</v>
      </c>
      <c r="D23" s="101"/>
      <c r="E23" s="145" t="s">
        <v>1410</v>
      </c>
      <c r="F23" s="71"/>
      <c r="G23" s="71"/>
      <c r="H23" s="71"/>
      <c r="I23" s="71"/>
      <c r="J23" s="101"/>
      <c r="K23" s="71"/>
      <c r="L23" s="71"/>
      <c r="M23" s="71"/>
    </row>
    <row r="24" customFormat="false" ht="15.75" hidden="false" customHeight="false" outlineLevel="0" collapsed="false">
      <c r="A24" s="1" t="n">
        <v>22</v>
      </c>
      <c r="B24" s="226" t="n">
        <v>44719</v>
      </c>
      <c r="C24" s="78" t="n">
        <v>1</v>
      </c>
      <c r="D24" s="78" t="n">
        <v>1</v>
      </c>
      <c r="E24" s="135" t="s">
        <v>1411</v>
      </c>
      <c r="F24" s="134" t="s">
        <v>1412</v>
      </c>
      <c r="G24" s="134"/>
      <c r="H24" s="134"/>
      <c r="I24" s="134"/>
      <c r="J24" s="200" t="s">
        <v>1413</v>
      </c>
    </row>
    <row r="25" customFormat="false" ht="15.75" hidden="false" customHeight="false" outlineLevel="0" collapsed="false">
      <c r="A25" s="68" t="n">
        <v>23</v>
      </c>
      <c r="B25" s="183"/>
      <c r="C25" s="101" t="n">
        <v>2</v>
      </c>
      <c r="D25" s="101" t="n">
        <v>1</v>
      </c>
      <c r="E25" s="156" t="s">
        <v>1414</v>
      </c>
      <c r="F25" s="68" t="s">
        <v>1415</v>
      </c>
      <c r="G25" s="68"/>
      <c r="H25" s="68"/>
      <c r="I25" s="68"/>
      <c r="J25" s="101" t="s">
        <v>1416</v>
      </c>
      <c r="K25" s="71"/>
      <c r="L25" s="71"/>
      <c r="M25" s="71"/>
    </row>
    <row r="26" customFormat="false" ht="15.75" hidden="false" customHeight="false" outlineLevel="0" collapsed="false">
      <c r="A26" s="1" t="n">
        <v>24</v>
      </c>
      <c r="B26" s="226" t="n">
        <v>44749</v>
      </c>
      <c r="C26" s="78" t="n">
        <v>1</v>
      </c>
      <c r="D26" s="78"/>
      <c r="E26" s="132" t="s">
        <v>1417</v>
      </c>
      <c r="J26" s="78" t="s">
        <v>1418</v>
      </c>
    </row>
    <row r="27" customFormat="false" ht="15.75" hidden="false" customHeight="false" outlineLevel="0" collapsed="false">
      <c r="A27" s="1" t="n">
        <v>25</v>
      </c>
      <c r="B27" s="184"/>
      <c r="C27" s="78" t="n">
        <v>2</v>
      </c>
      <c r="D27" s="78"/>
      <c r="E27" s="132" t="s">
        <v>585</v>
      </c>
      <c r="J27" s="78" t="s">
        <v>1419</v>
      </c>
    </row>
    <row r="28" customFormat="false" ht="15.75" hidden="false" customHeight="false" outlineLevel="0" collapsed="false">
      <c r="A28" s="1" t="n">
        <v>26</v>
      </c>
      <c r="B28" s="184"/>
      <c r="C28" s="78" t="n">
        <v>3</v>
      </c>
      <c r="D28" s="78"/>
      <c r="E28" s="133" t="s">
        <v>1404</v>
      </c>
      <c r="F28" s="1" t="s">
        <v>1420</v>
      </c>
      <c r="J28" s="78" t="s">
        <v>1421</v>
      </c>
    </row>
    <row r="29" customFormat="false" ht="15.75" hidden="false" customHeight="false" outlineLevel="0" collapsed="false">
      <c r="A29" s="1" t="n">
        <v>27</v>
      </c>
      <c r="B29" s="184"/>
      <c r="C29" s="78" t="n">
        <v>4</v>
      </c>
      <c r="D29" s="78" t="n">
        <v>1</v>
      </c>
      <c r="E29" s="132" t="s">
        <v>1422</v>
      </c>
      <c r="F29" s="134" t="s">
        <v>1423</v>
      </c>
      <c r="G29" s="134"/>
      <c r="H29" s="134"/>
      <c r="I29" s="134"/>
      <c r="J29" s="78" t="s">
        <v>1424</v>
      </c>
    </row>
    <row r="30" customFormat="false" ht="15.75" hidden="false" customHeight="false" outlineLevel="0" collapsed="false">
      <c r="A30" s="68" t="n">
        <v>28</v>
      </c>
      <c r="B30" s="183"/>
      <c r="C30" s="101" t="n">
        <v>5</v>
      </c>
      <c r="D30" s="101"/>
      <c r="E30" s="145" t="s">
        <v>1425</v>
      </c>
      <c r="F30" s="68"/>
      <c r="G30" s="71"/>
      <c r="H30" s="71"/>
      <c r="I30" s="71"/>
      <c r="J30" s="130"/>
      <c r="K30" s="71"/>
      <c r="L30" s="71"/>
      <c r="M30" s="71"/>
    </row>
    <row r="31" customFormat="false" ht="15.75" hidden="false" customHeight="false" outlineLevel="0" collapsed="false">
      <c r="A31" s="1" t="n">
        <v>29</v>
      </c>
      <c r="B31" s="226" t="n">
        <v>44780</v>
      </c>
      <c r="C31" s="78" t="n">
        <v>1</v>
      </c>
      <c r="D31" s="83"/>
      <c r="E31" s="132" t="s">
        <v>1426</v>
      </c>
      <c r="J31" s="83"/>
    </row>
    <row r="32" customFormat="false" ht="15.75" hidden="false" customHeight="false" outlineLevel="0" collapsed="false">
      <c r="A32" s="1" t="n">
        <v>30</v>
      </c>
      <c r="B32" s="184"/>
      <c r="C32" s="78" t="n">
        <v>2</v>
      </c>
      <c r="D32" s="83"/>
      <c r="E32" s="132" t="s">
        <v>1427</v>
      </c>
      <c r="J32" s="83"/>
    </row>
    <row r="33" customFormat="false" ht="15.75" hidden="false" customHeight="false" outlineLevel="0" collapsed="false">
      <c r="A33" s="1" t="n">
        <v>31</v>
      </c>
      <c r="B33" s="184"/>
      <c r="C33" s="78" t="n">
        <v>3</v>
      </c>
      <c r="D33" s="78"/>
      <c r="E33" s="133" t="s">
        <v>1428</v>
      </c>
      <c r="J33" s="78" t="s">
        <v>1429</v>
      </c>
    </row>
    <row r="34" customFormat="false" ht="15.75" hidden="false" customHeight="false" outlineLevel="0" collapsed="false">
      <c r="A34" s="68" t="n">
        <v>32</v>
      </c>
      <c r="B34" s="183"/>
      <c r="C34" s="101" t="n">
        <v>4</v>
      </c>
      <c r="D34" s="101"/>
      <c r="E34" s="145" t="s">
        <v>1430</v>
      </c>
      <c r="F34" s="68"/>
      <c r="G34" s="71"/>
      <c r="H34" s="71"/>
      <c r="I34" s="71"/>
      <c r="J34" s="101"/>
      <c r="K34" s="71"/>
      <c r="L34" s="71"/>
      <c r="M34" s="71"/>
    </row>
    <row r="35" customFormat="false" ht="15.75" hidden="false" customHeight="false" outlineLevel="0" collapsed="false">
      <c r="B35" s="39"/>
      <c r="E35" s="36"/>
    </row>
    <row r="36" customFormat="false" ht="15.75" hidden="false" customHeight="false" outlineLevel="0" collapsed="false">
      <c r="E36" s="111" t="s">
        <v>522</v>
      </c>
    </row>
    <row r="37" customFormat="false" ht="15.75" hidden="false" customHeight="false" outlineLevel="0" collapsed="false">
      <c r="E37" s="146" t="s">
        <v>523</v>
      </c>
    </row>
    <row r="38" customFormat="false" ht="15.75" hidden="false" customHeight="false" outlineLevel="0" collapsed="false">
      <c r="E38" s="147" t="s">
        <v>524</v>
      </c>
    </row>
    <row r="39" customFormat="false" ht="15.75" hidden="false" customHeight="false" outlineLevel="0" collapsed="false">
      <c r="E39" s="148" t="s">
        <v>525</v>
      </c>
    </row>
  </sheetData>
  <mergeCells count="8">
    <mergeCell ref="F3:I3"/>
    <mergeCell ref="F7:I7"/>
    <mergeCell ref="F11:I11"/>
    <mergeCell ref="F15:I15"/>
    <mergeCell ref="F22:I22"/>
    <mergeCell ref="F24:I24"/>
    <mergeCell ref="F25:I25"/>
    <mergeCell ref="F29:I29"/>
  </mergeCells>
  <hyperlinks>
    <hyperlink ref="E3" r:id="rId1" display="https://arxiv.org/pdf/2106.04303.pdf"/>
    <hyperlink ref="E4" r:id="rId2" display="https://arxiv.org/pdf/2201.01905.pdf"/>
    <hyperlink ref="E5" r:id="rId3" display="https://arxiv.org/pdf/2207.00033.pdf"/>
    <hyperlink ref="E6" r:id="rId4" display="https://arxiv.org/pdf/2207.00207.pdf"/>
    <hyperlink ref="E7" r:id="rId5" display="https://arxiv.org/pdf/2207.00325.pdf"/>
    <hyperlink ref="E8" r:id="rId6" display="https://arxiv.org/pdf/1608.05134.pdf"/>
    <hyperlink ref="E9" r:id="rId7" display="https://arxiv.org/pdf/2005.02531.pdf"/>
    <hyperlink ref="E10" r:id="rId8" display="https://arxiv.org/pdf/2107.00129.pdf"/>
    <hyperlink ref="E11" r:id="rId9" display="https://arxiv.org/pdf/2108.13839.pdf"/>
    <hyperlink ref="E12" r:id="rId10" display="https://arxiv.org/pdf/2111.04966.pdf"/>
    <hyperlink ref="E13" r:id="rId11" display="https://arxiv.org/pdf/2112.07012.pdf"/>
    <hyperlink ref="E14" r:id="rId12" display="https://arxiv.org/pdf/2201.11352.pdf"/>
    <hyperlink ref="E15" r:id="rId13" display="https://arxiv.org/pdf/2203.08967.pdf"/>
    <hyperlink ref="E16" r:id="rId14" display="https://arxiv.org/pdf/2204.01746.pdf"/>
    <hyperlink ref="E17" r:id="rId15" display="https://arxiv.org/pdf/2207.00591.pdf"/>
    <hyperlink ref="E18" r:id="rId16" display="https://arxiv.org/pdf/2207.00621.pdf"/>
    <hyperlink ref="E19" r:id="rId17" display="https://arxiv.org/pdf/2207.00667.pdf"/>
    <hyperlink ref="E20" r:id="rId18" display="https://arxiv.org/pdf/2207.00680.pdf"/>
    <hyperlink ref="E21" r:id="rId19" display="https://arxiv.org/pdf/2207.00846.pdf"/>
    <hyperlink ref="E22" r:id="rId20" display="https://arxiv.org/pdf/2207.01464.pdf"/>
    <hyperlink ref="E23" r:id="rId21" display="https://arxiv.org/pdf/2207.01568.pdf"/>
    <hyperlink ref="E24" r:id="rId22" display="https://arxiv.org/pdf/2207.01654.pdf"/>
    <hyperlink ref="E25" r:id="rId23" display="https://arxiv.org/pdf/2207.02106.pdf"/>
    <hyperlink ref="E26" r:id="rId24" display="https://arxiv.org/pdf/2202.13486.pdf"/>
    <hyperlink ref="E27" r:id="rId25" display="https://arxiv.org/pdf/2203.05086.pdf"/>
    <hyperlink ref="E28" r:id="rId26" display="https://arxiv.org/pdf/2207.00667.pdf"/>
    <hyperlink ref="E29" r:id="rId27" display="https://arxiv.org/pdf/2207.02230.pdf"/>
    <hyperlink ref="E30" r:id="rId28" display="https://arxiv.org/pdf/2207.02771.pdf"/>
    <hyperlink ref="E31" r:id="rId29" display="https://arxiv.org/pdf/2201.06713.pdf"/>
    <hyperlink ref="E32" r:id="rId30" display="https://arxiv.org/pdf/2207.03234.pdf"/>
    <hyperlink ref="E33" r:id="rId31" display="https://arxiv.org/pdf/2207.03296.pdf"/>
    <hyperlink ref="E34" r:id="rId32" display="https://arxiv.org/pdf/2207.03429.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0" width="10.5"/>
    <col collapsed="false" customWidth="true" hidden="false" outlineLevel="0" max="2" min="2" style="0" width="12.63"/>
    <col collapsed="false" customWidth="true" hidden="false" outlineLevel="0" max="3" min="3" style="0" width="14.75"/>
    <col collapsed="false" customWidth="true" hidden="false" outlineLevel="0" max="4" min="4" style="0" width="12.63"/>
    <col collapsed="false" customWidth="true" hidden="false" outlineLevel="0" max="5" min="5" style="0" width="27.88"/>
    <col collapsed="false" customWidth="true" hidden="false" outlineLevel="0" max="8" min="6" style="0" width="12.63"/>
    <col collapsed="false" customWidth="true" hidden="false" outlineLevel="0" max="9" min="9" style="0" width="4.5"/>
    <col collapsed="false" customWidth="true" hidden="false" outlineLevel="0" max="1025" min="10" style="0" width="12.63"/>
  </cols>
  <sheetData>
    <row r="1" customFormat="false" ht="15.75" hidden="false" customHeight="false" outlineLevel="0" collapsed="false">
      <c r="A1" s="64" t="n">
        <f aca="false">MAX(A3:A80)</f>
        <v>30</v>
      </c>
      <c r="B1" s="65" t="s">
        <v>105</v>
      </c>
      <c r="C1" s="66"/>
      <c r="D1" s="66" t="n">
        <f aca="false">SUM(D3:D83)</f>
        <v>10</v>
      </c>
      <c r="E1" s="165" t="s">
        <v>1431</v>
      </c>
      <c r="F1" s="1"/>
      <c r="G1" s="69" t="s">
        <v>541</v>
      </c>
      <c r="H1" s="70"/>
      <c r="I1" s="131"/>
    </row>
    <row r="2" customFormat="false" ht="15.75" hidden="false" customHeight="false" outlineLevel="0" collapsed="false">
      <c r="A2" s="108" t="s">
        <v>0</v>
      </c>
      <c r="B2" s="103" t="s">
        <v>1</v>
      </c>
      <c r="C2" s="109"/>
      <c r="D2" s="109" t="s">
        <v>108</v>
      </c>
      <c r="E2" s="103" t="s">
        <v>3</v>
      </c>
      <c r="F2" s="68" t="s">
        <v>109</v>
      </c>
      <c r="G2" s="71"/>
      <c r="H2" s="71"/>
      <c r="I2" s="71"/>
      <c r="J2" s="101" t="s">
        <v>271</v>
      </c>
      <c r="K2" s="71"/>
      <c r="L2" s="71"/>
      <c r="M2" s="71"/>
      <c r="N2" s="71"/>
      <c r="O2" s="71"/>
      <c r="P2" s="71"/>
      <c r="Q2" s="71"/>
      <c r="R2" s="71"/>
      <c r="S2" s="71"/>
      <c r="T2" s="71"/>
      <c r="U2" s="71"/>
      <c r="V2" s="71"/>
      <c r="W2" s="71"/>
      <c r="X2" s="71"/>
      <c r="Y2" s="71"/>
      <c r="Z2" s="71"/>
    </row>
    <row r="3" customFormat="false" ht="15.75" hidden="false" customHeight="false" outlineLevel="0" collapsed="false">
      <c r="A3" s="110" t="n">
        <v>1</v>
      </c>
      <c r="B3" s="149" t="n">
        <v>44872</v>
      </c>
      <c r="C3" s="80" t="n">
        <v>1</v>
      </c>
      <c r="D3" s="79"/>
      <c r="E3" s="132" t="s">
        <v>1432</v>
      </c>
      <c r="J3" s="78"/>
    </row>
    <row r="4" customFormat="false" ht="15.75" hidden="false" customHeight="false" outlineLevel="0" collapsed="false">
      <c r="A4" s="110" t="n">
        <v>2</v>
      </c>
      <c r="B4" s="79"/>
      <c r="C4" s="80" t="n">
        <v>2</v>
      </c>
      <c r="D4" s="79"/>
      <c r="E4" s="133" t="s">
        <v>1433</v>
      </c>
      <c r="F4" s="1" t="s">
        <v>1434</v>
      </c>
      <c r="G4" s="1"/>
      <c r="H4" s="1"/>
      <c r="I4" s="1"/>
      <c r="J4" s="78" t="s">
        <v>1435</v>
      </c>
    </row>
    <row r="5" customFormat="false" ht="15.75" hidden="false" customHeight="false" outlineLevel="0" collapsed="false">
      <c r="A5" s="110" t="n">
        <v>3</v>
      </c>
      <c r="B5" s="79"/>
      <c r="C5" s="80" t="n">
        <v>3</v>
      </c>
      <c r="D5" s="79" t="n">
        <v>1</v>
      </c>
      <c r="E5" s="135" t="s">
        <v>1436</v>
      </c>
      <c r="F5" s="1" t="s">
        <v>1437</v>
      </c>
      <c r="G5" s="1"/>
      <c r="H5" s="1"/>
      <c r="I5" s="1"/>
      <c r="J5" s="78" t="s">
        <v>1438</v>
      </c>
    </row>
    <row r="6" customFormat="false" ht="15.75" hidden="false" customHeight="false" outlineLevel="0" collapsed="false">
      <c r="A6" s="110" t="n">
        <v>4</v>
      </c>
      <c r="B6" s="79"/>
      <c r="C6" s="80" t="n">
        <v>4</v>
      </c>
      <c r="D6" s="79"/>
      <c r="E6" s="132" t="s">
        <v>1439</v>
      </c>
      <c r="G6" s="1"/>
      <c r="H6" s="1"/>
      <c r="I6" s="1"/>
      <c r="J6" s="78"/>
    </row>
    <row r="7" customFormat="false" ht="15.75" hidden="false" customHeight="false" outlineLevel="0" collapsed="false">
      <c r="A7" s="110" t="n">
        <v>5</v>
      </c>
      <c r="B7" s="79"/>
      <c r="C7" s="80" t="n">
        <v>5</v>
      </c>
      <c r="D7" s="79" t="n">
        <v>1</v>
      </c>
      <c r="E7" s="135" t="s">
        <v>1440</v>
      </c>
      <c r="F7" s="1" t="s">
        <v>1441</v>
      </c>
      <c r="G7" s="1"/>
      <c r="H7" s="1"/>
      <c r="I7" s="1"/>
      <c r="J7" s="78" t="s">
        <v>1442</v>
      </c>
    </row>
    <row r="8" customFormat="false" ht="15.75" hidden="false" customHeight="false" outlineLevel="0" collapsed="false">
      <c r="A8" s="120" t="n">
        <v>6</v>
      </c>
      <c r="B8" s="121"/>
      <c r="C8" s="87" t="n">
        <v>6</v>
      </c>
      <c r="D8" s="121"/>
      <c r="E8" s="139" t="s">
        <v>1443</v>
      </c>
      <c r="F8" s="123"/>
      <c r="G8" s="89"/>
      <c r="H8" s="89"/>
      <c r="I8" s="89"/>
      <c r="J8" s="85"/>
      <c r="K8" s="89"/>
      <c r="L8" s="89"/>
      <c r="M8" s="89"/>
      <c r="N8" s="89"/>
      <c r="O8" s="89"/>
      <c r="P8" s="89"/>
      <c r="Q8" s="89"/>
      <c r="R8" s="89"/>
      <c r="S8" s="89"/>
      <c r="T8" s="89"/>
      <c r="U8" s="89"/>
      <c r="V8" s="89"/>
      <c r="W8" s="89"/>
      <c r="X8" s="89"/>
      <c r="Y8" s="89"/>
      <c r="Z8" s="89"/>
    </row>
    <row r="9" customFormat="false" ht="15.75" hidden="false" customHeight="false" outlineLevel="0" collapsed="false">
      <c r="A9" s="110" t="n">
        <v>6</v>
      </c>
      <c r="B9" s="150" t="n">
        <v>44902</v>
      </c>
      <c r="C9" s="115" t="n">
        <v>1</v>
      </c>
      <c r="D9" s="114" t="n">
        <v>1</v>
      </c>
      <c r="E9" s="137" t="s">
        <v>1444</v>
      </c>
      <c r="F9" s="138" t="s">
        <v>1445</v>
      </c>
      <c r="G9" s="117"/>
      <c r="H9" s="117"/>
      <c r="I9" s="117"/>
      <c r="J9" s="78"/>
      <c r="K9" s="117"/>
      <c r="L9" s="117"/>
      <c r="M9" s="117"/>
      <c r="N9" s="117"/>
      <c r="O9" s="117"/>
      <c r="P9" s="117"/>
      <c r="Q9" s="117"/>
      <c r="R9" s="117"/>
      <c r="S9" s="117"/>
      <c r="T9" s="117"/>
      <c r="U9" s="117"/>
      <c r="V9" s="117"/>
      <c r="W9" s="117"/>
      <c r="X9" s="117"/>
      <c r="Y9" s="117"/>
      <c r="Z9" s="117"/>
    </row>
    <row r="10" customFormat="false" ht="15.75" hidden="false" customHeight="false" outlineLevel="0" collapsed="false">
      <c r="A10" s="110" t="n">
        <v>7</v>
      </c>
      <c r="B10" s="79"/>
      <c r="C10" s="80" t="n">
        <v>2</v>
      </c>
      <c r="D10" s="79"/>
      <c r="E10" s="133" t="s">
        <v>415</v>
      </c>
      <c r="F10" s="1" t="s">
        <v>1446</v>
      </c>
      <c r="J10" s="78" t="s">
        <v>1447</v>
      </c>
    </row>
    <row r="11" customFormat="false" ht="15.75" hidden="false" customHeight="false" outlineLevel="0" collapsed="false">
      <c r="A11" s="110" t="n">
        <v>8</v>
      </c>
      <c r="B11" s="79"/>
      <c r="C11" s="80" t="n">
        <v>3</v>
      </c>
      <c r="D11" s="79" t="n">
        <v>1</v>
      </c>
      <c r="E11" s="135" t="s">
        <v>1448</v>
      </c>
      <c r="F11" s="1" t="s">
        <v>1449</v>
      </c>
      <c r="J11" s="78" t="s">
        <v>1450</v>
      </c>
    </row>
    <row r="12" customFormat="false" ht="15.75" hidden="false" customHeight="false" outlineLevel="0" collapsed="false">
      <c r="A12" s="110" t="n">
        <v>9</v>
      </c>
      <c r="B12" s="79"/>
      <c r="C12" s="80" t="n">
        <v>4</v>
      </c>
      <c r="D12" s="79" t="n">
        <v>1</v>
      </c>
      <c r="E12" s="135" t="s">
        <v>747</v>
      </c>
      <c r="F12" s="1" t="s">
        <v>1451</v>
      </c>
      <c r="J12" s="78"/>
    </row>
    <row r="13" customFormat="false" ht="15.75" hidden="false" customHeight="false" outlineLevel="0" collapsed="false">
      <c r="A13" s="110" t="n">
        <v>10</v>
      </c>
      <c r="B13" s="79"/>
      <c r="C13" s="80" t="n">
        <v>5</v>
      </c>
      <c r="D13" s="79" t="n">
        <v>1</v>
      </c>
      <c r="E13" s="135" t="s">
        <v>833</v>
      </c>
      <c r="F13" s="134" t="s">
        <v>1452</v>
      </c>
      <c r="G13" s="134"/>
      <c r="H13" s="134"/>
      <c r="I13" s="134"/>
      <c r="J13" s="78" t="s">
        <v>1453</v>
      </c>
    </row>
    <row r="14" customFormat="false" ht="15.75" hidden="false" customHeight="false" outlineLevel="0" collapsed="false">
      <c r="A14" s="110" t="n">
        <v>11</v>
      </c>
      <c r="B14" s="79"/>
      <c r="C14" s="80" t="n">
        <v>6</v>
      </c>
      <c r="D14" s="79"/>
      <c r="E14" s="133" t="s">
        <v>1168</v>
      </c>
      <c r="F14" s="1" t="s">
        <v>1454</v>
      </c>
      <c r="J14" s="78" t="s">
        <v>1455</v>
      </c>
    </row>
    <row r="15" customFormat="false" ht="15.75" hidden="false" customHeight="false" outlineLevel="0" collapsed="false">
      <c r="A15" s="110" t="n">
        <v>12</v>
      </c>
      <c r="B15" s="79"/>
      <c r="C15" s="80" t="n">
        <v>7</v>
      </c>
      <c r="D15" s="79"/>
      <c r="E15" s="132" t="s">
        <v>1456</v>
      </c>
      <c r="J15" s="78"/>
    </row>
    <row r="16" customFormat="false" ht="15.75" hidden="false" customHeight="false" outlineLevel="0" collapsed="false">
      <c r="A16" s="120" t="n">
        <v>13</v>
      </c>
      <c r="B16" s="121"/>
      <c r="C16" s="87" t="n">
        <v>8</v>
      </c>
      <c r="D16" s="121"/>
      <c r="E16" s="139" t="s">
        <v>1457</v>
      </c>
      <c r="F16" s="123"/>
      <c r="G16" s="89"/>
      <c r="H16" s="89"/>
      <c r="I16" s="89"/>
      <c r="J16" s="85"/>
      <c r="K16" s="89"/>
      <c r="L16" s="89"/>
      <c r="M16" s="89"/>
      <c r="N16" s="89"/>
      <c r="O16" s="89"/>
      <c r="P16" s="89"/>
      <c r="Q16" s="89"/>
      <c r="R16" s="89"/>
      <c r="S16" s="89"/>
      <c r="T16" s="89"/>
      <c r="U16" s="89"/>
      <c r="V16" s="89"/>
      <c r="W16" s="89"/>
      <c r="X16" s="89"/>
      <c r="Y16" s="89"/>
      <c r="Z16" s="89"/>
    </row>
    <row r="17" customFormat="false" ht="15.75" hidden="false" customHeight="false" outlineLevel="0" collapsed="false">
      <c r="A17" s="110" t="n">
        <v>14</v>
      </c>
      <c r="B17" s="107" t="s">
        <v>1458</v>
      </c>
      <c r="C17" s="80" t="n">
        <v>1</v>
      </c>
      <c r="D17" s="79"/>
      <c r="E17" s="132" t="s">
        <v>1459</v>
      </c>
      <c r="J17" s="78" t="s">
        <v>1460</v>
      </c>
    </row>
    <row r="18" customFormat="false" ht="15.75" hidden="false" customHeight="false" outlineLevel="0" collapsed="false">
      <c r="A18" s="110" t="n">
        <v>15</v>
      </c>
      <c r="C18" s="80" t="n">
        <v>2</v>
      </c>
      <c r="D18" s="79"/>
      <c r="E18" s="132" t="s">
        <v>1461</v>
      </c>
      <c r="J18" s="140"/>
      <c r="K18" s="32"/>
      <c r="L18" s="32"/>
      <c r="M18" s="32"/>
      <c r="N18" s="32"/>
      <c r="O18" s="32"/>
      <c r="P18" s="32"/>
    </row>
    <row r="19" customFormat="false" ht="15.75" hidden="false" customHeight="false" outlineLevel="0" collapsed="false">
      <c r="A19" s="141" t="n">
        <v>16</v>
      </c>
      <c r="B19" s="110"/>
      <c r="C19" s="141" t="n">
        <v>3</v>
      </c>
      <c r="D19" s="141"/>
      <c r="E19" s="179" t="s">
        <v>367</v>
      </c>
      <c r="F19" s="134"/>
      <c r="G19" s="134"/>
      <c r="H19" s="134"/>
      <c r="I19" s="1"/>
      <c r="J19" s="140"/>
      <c r="K19" s="180"/>
      <c r="L19" s="180"/>
      <c r="M19" s="180"/>
      <c r="N19" s="180"/>
      <c r="O19" s="180"/>
      <c r="P19" s="180"/>
      <c r="Q19" s="134"/>
      <c r="R19" s="1"/>
      <c r="S19" s="1"/>
      <c r="T19" s="1"/>
      <c r="U19" s="1"/>
      <c r="V19" s="1"/>
      <c r="W19" s="1"/>
      <c r="X19" s="1"/>
      <c r="Y19" s="1"/>
      <c r="Z19" s="1"/>
    </row>
    <row r="20" customFormat="false" ht="15.75" hidden="false" customHeight="false" outlineLevel="0" collapsed="false">
      <c r="A20" s="141" t="n">
        <v>17</v>
      </c>
      <c r="B20" s="110"/>
      <c r="C20" s="141" t="n">
        <v>4</v>
      </c>
      <c r="D20" s="141"/>
      <c r="E20" s="179" t="s">
        <v>1462</v>
      </c>
      <c r="F20" s="1"/>
      <c r="G20" s="1"/>
      <c r="H20" s="1"/>
      <c r="I20" s="1"/>
      <c r="J20" s="140" t="s">
        <v>1463</v>
      </c>
      <c r="K20" s="24"/>
      <c r="L20" s="24"/>
      <c r="M20" s="24"/>
      <c r="N20" s="24"/>
      <c r="O20" s="24"/>
      <c r="P20" s="24"/>
      <c r="Q20" s="1"/>
      <c r="R20" s="1"/>
      <c r="S20" s="1"/>
      <c r="T20" s="1"/>
      <c r="U20" s="1"/>
      <c r="V20" s="1"/>
      <c r="W20" s="1"/>
      <c r="X20" s="1"/>
      <c r="Y20" s="1"/>
      <c r="Z20" s="1"/>
    </row>
    <row r="21" customFormat="false" ht="15.75" hidden="false" customHeight="false" outlineLevel="0" collapsed="false">
      <c r="A21" s="141" t="n">
        <v>18</v>
      </c>
      <c r="B21" s="110"/>
      <c r="C21" s="141" t="n">
        <v>5</v>
      </c>
      <c r="D21" s="141"/>
      <c r="E21" s="228" t="s">
        <v>866</v>
      </c>
      <c r="F21" s="1" t="s">
        <v>1464</v>
      </c>
      <c r="G21" s="1"/>
      <c r="H21" s="1"/>
      <c r="I21" s="1"/>
      <c r="J21" s="140" t="s">
        <v>1465</v>
      </c>
      <c r="K21" s="24"/>
      <c r="L21" s="24"/>
      <c r="M21" s="24"/>
      <c r="N21" s="24"/>
      <c r="O21" s="24"/>
      <c r="P21" s="24"/>
      <c r="Q21" s="1"/>
      <c r="R21" s="1"/>
      <c r="S21" s="1"/>
      <c r="T21" s="1"/>
      <c r="U21" s="1"/>
      <c r="V21" s="1"/>
      <c r="W21" s="1"/>
      <c r="X21" s="1"/>
      <c r="Y21" s="1"/>
      <c r="Z21" s="1"/>
    </row>
    <row r="22" customFormat="false" ht="15.75" hidden="false" customHeight="false" outlineLevel="0" collapsed="false">
      <c r="A22" s="120" t="n">
        <v>19</v>
      </c>
      <c r="B22" s="121"/>
      <c r="C22" s="87" t="n">
        <v>6</v>
      </c>
      <c r="D22" s="121"/>
      <c r="E22" s="139" t="s">
        <v>1291</v>
      </c>
      <c r="F22" s="123"/>
      <c r="G22" s="89"/>
      <c r="H22" s="89"/>
      <c r="I22" s="89"/>
      <c r="J22" s="85" t="s">
        <v>1466</v>
      </c>
      <c r="K22" s="89"/>
      <c r="L22" s="89"/>
      <c r="M22" s="89"/>
      <c r="N22" s="89"/>
      <c r="O22" s="89"/>
      <c r="P22" s="89"/>
      <c r="Q22" s="89"/>
      <c r="R22" s="89"/>
      <c r="S22" s="89"/>
      <c r="T22" s="89"/>
      <c r="U22" s="89"/>
      <c r="V22" s="89"/>
      <c r="W22" s="89"/>
      <c r="X22" s="89"/>
      <c r="Y22" s="89"/>
      <c r="Z22" s="89"/>
    </row>
    <row r="23" customFormat="false" ht="17.25" hidden="false" customHeight="true" outlineLevel="0" collapsed="false">
      <c r="A23" s="110" t="n">
        <v>20</v>
      </c>
      <c r="B23" s="141" t="s">
        <v>1467</v>
      </c>
      <c r="C23" s="110" t="n">
        <v>1</v>
      </c>
      <c r="D23" s="141"/>
      <c r="E23" s="142" t="s">
        <v>555</v>
      </c>
      <c r="F23" s="110"/>
      <c r="G23" s="110"/>
      <c r="H23" s="110"/>
      <c r="I23" s="110"/>
    </row>
    <row r="24" customFormat="false" ht="15.75" hidden="false" customHeight="false" outlineLevel="0" collapsed="false">
      <c r="A24" s="110" t="n">
        <v>21</v>
      </c>
      <c r="B24" s="141"/>
      <c r="C24" s="110" t="n">
        <v>2</v>
      </c>
      <c r="D24" s="141" t="n">
        <v>1</v>
      </c>
      <c r="E24" s="99" t="s">
        <v>1260</v>
      </c>
      <c r="F24" s="1" t="s">
        <v>1468</v>
      </c>
      <c r="I24" s="143"/>
      <c r="J24" s="83"/>
    </row>
    <row r="25" customFormat="false" ht="15.75" hidden="false" customHeight="false" outlineLevel="0" collapsed="false">
      <c r="A25" s="110" t="n">
        <v>22</v>
      </c>
      <c r="B25" s="141"/>
      <c r="C25" s="110" t="n">
        <v>3</v>
      </c>
      <c r="D25" s="141"/>
      <c r="E25" s="142" t="s">
        <v>1469</v>
      </c>
      <c r="J25" s="83"/>
    </row>
    <row r="26" customFormat="false" ht="15.75" hidden="false" customHeight="false" outlineLevel="0" collapsed="false">
      <c r="A26" s="110" t="n">
        <v>23</v>
      </c>
      <c r="B26" s="141"/>
      <c r="C26" s="110" t="n">
        <v>4</v>
      </c>
      <c r="D26" s="141"/>
      <c r="E26" s="142" t="s">
        <v>1404</v>
      </c>
      <c r="J26" s="83"/>
    </row>
    <row r="27" customFormat="false" ht="15.75" hidden="false" customHeight="false" outlineLevel="0" collapsed="false">
      <c r="A27" s="120" t="n">
        <v>24</v>
      </c>
      <c r="B27" s="121"/>
      <c r="C27" s="87" t="n">
        <v>5</v>
      </c>
      <c r="D27" s="121"/>
      <c r="E27" s="139" t="s">
        <v>1470</v>
      </c>
      <c r="F27" s="123"/>
      <c r="G27" s="89"/>
      <c r="H27" s="89"/>
      <c r="I27" s="89"/>
      <c r="J27" s="85"/>
      <c r="K27" s="89"/>
      <c r="L27" s="89"/>
      <c r="M27" s="89"/>
      <c r="N27" s="89"/>
      <c r="O27" s="89"/>
      <c r="P27" s="89"/>
      <c r="Q27" s="89"/>
      <c r="R27" s="89"/>
      <c r="S27" s="89"/>
      <c r="T27" s="89"/>
      <c r="U27" s="89"/>
      <c r="V27" s="89"/>
      <c r="W27" s="89"/>
      <c r="X27" s="89"/>
      <c r="Y27" s="89"/>
      <c r="Z27" s="89"/>
    </row>
    <row r="28" customFormat="false" ht="15.75" hidden="false" customHeight="false" outlineLevel="0" collapsed="false">
      <c r="A28" s="110" t="n">
        <v>25</v>
      </c>
      <c r="B28" s="79" t="s">
        <v>1471</v>
      </c>
      <c r="C28" s="80" t="n">
        <v>1</v>
      </c>
      <c r="D28" s="79"/>
      <c r="E28" s="133" t="s">
        <v>1461</v>
      </c>
      <c r="J28" s="78" t="s">
        <v>1472</v>
      </c>
    </row>
    <row r="29" customFormat="false" ht="15.75" hidden="false" customHeight="false" outlineLevel="0" collapsed="false">
      <c r="A29" s="110" t="n">
        <v>26</v>
      </c>
      <c r="B29" s="107"/>
      <c r="C29" s="80" t="n">
        <v>2</v>
      </c>
      <c r="D29" s="79" t="n">
        <v>1</v>
      </c>
      <c r="E29" s="135" t="s">
        <v>405</v>
      </c>
      <c r="F29" s="1" t="s">
        <v>1473</v>
      </c>
      <c r="J29" s="78" t="s">
        <v>1474</v>
      </c>
    </row>
    <row r="30" customFormat="false" ht="15.75" hidden="false" customHeight="false" outlineLevel="0" collapsed="false">
      <c r="A30" s="110" t="n">
        <v>27</v>
      </c>
      <c r="B30" s="107"/>
      <c r="C30" s="80" t="n">
        <v>3</v>
      </c>
      <c r="D30" s="79"/>
      <c r="E30" s="132" t="s">
        <v>1475</v>
      </c>
      <c r="J30" s="78"/>
    </row>
    <row r="31" customFormat="false" ht="15.75" hidden="false" customHeight="false" outlineLevel="0" collapsed="false">
      <c r="A31" s="110" t="n">
        <v>28</v>
      </c>
      <c r="B31" s="107"/>
      <c r="C31" s="80" t="n">
        <v>4</v>
      </c>
      <c r="D31" s="79" t="n">
        <v>1</v>
      </c>
      <c r="E31" s="135" t="s">
        <v>1476</v>
      </c>
      <c r="F31" s="1" t="s">
        <v>1477</v>
      </c>
      <c r="J31" s="78"/>
    </row>
    <row r="32" customFormat="false" ht="15.75" hidden="false" customHeight="false" outlineLevel="0" collapsed="false">
      <c r="A32" s="110" t="n">
        <v>29</v>
      </c>
      <c r="B32" s="107"/>
      <c r="C32" s="80" t="n">
        <v>5</v>
      </c>
      <c r="D32" s="79"/>
      <c r="E32" s="132" t="s">
        <v>1478</v>
      </c>
      <c r="J32" s="78"/>
    </row>
    <row r="33" customFormat="false" ht="15.75" hidden="false" customHeight="false" outlineLevel="0" collapsed="false">
      <c r="A33" s="108" t="n">
        <v>30</v>
      </c>
      <c r="B33" s="127"/>
      <c r="C33" s="103" t="n">
        <v>6</v>
      </c>
      <c r="D33" s="128" t="n">
        <v>1</v>
      </c>
      <c r="E33" s="156" t="s">
        <v>1479</v>
      </c>
      <c r="F33" s="68" t="s">
        <v>1480</v>
      </c>
      <c r="G33" s="71"/>
      <c r="H33" s="71"/>
      <c r="I33" s="71"/>
      <c r="J33" s="101" t="s">
        <v>1481</v>
      </c>
      <c r="K33" s="71"/>
      <c r="L33" s="71"/>
      <c r="M33" s="71"/>
      <c r="N33" s="71"/>
      <c r="O33" s="71"/>
      <c r="P33" s="71"/>
      <c r="Q33" s="71"/>
      <c r="R33" s="71"/>
      <c r="S33" s="71"/>
      <c r="T33" s="71"/>
      <c r="U33" s="71"/>
      <c r="V33" s="71"/>
      <c r="W33" s="71"/>
      <c r="X33" s="71"/>
      <c r="Y33" s="71"/>
      <c r="Z33" s="71"/>
    </row>
    <row r="34" customFormat="false" ht="15.75" hidden="false" customHeight="false" outlineLevel="0" collapsed="false">
      <c r="B34" s="107"/>
      <c r="D34" s="107"/>
    </row>
    <row r="35" customFormat="false" ht="15.75" hidden="false" customHeight="false" outlineLevel="0" collapsed="false">
      <c r="B35" s="107"/>
      <c r="E35" s="111" t="s">
        <v>522</v>
      </c>
    </row>
    <row r="36" customFormat="false" ht="15.75" hidden="false" customHeight="false" outlineLevel="0" collapsed="false">
      <c r="B36" s="107"/>
      <c r="E36" s="146" t="s">
        <v>523</v>
      </c>
    </row>
    <row r="37" customFormat="false" ht="15.75" hidden="false" customHeight="false" outlineLevel="0" collapsed="false">
      <c r="B37" s="107"/>
      <c r="E37" s="147" t="s">
        <v>524</v>
      </c>
    </row>
    <row r="38" customFormat="false" ht="15.75" hidden="false" customHeight="false" outlineLevel="0" collapsed="false">
      <c r="B38" s="107"/>
      <c r="E38" s="148" t="s">
        <v>525</v>
      </c>
    </row>
    <row r="1048576" customFormat="false" ht="15.75" hidden="false" customHeight="true" outlineLevel="0" collapsed="false"/>
  </sheetData>
  <mergeCells count="2">
    <mergeCell ref="F13:I13"/>
    <mergeCell ref="F23:I23"/>
  </mergeCells>
  <hyperlinks>
    <hyperlink ref="E3" r:id="rId1" display="https://arxiv.org/pdf/2207.03508.pdf"/>
    <hyperlink ref="E4" r:id="rId2" display="https://arxiv.org/pdf/2207.03510.pdf"/>
    <hyperlink ref="E5" r:id="rId3" display="https://arxiv.org/pdf/2207.03591.pdf"/>
    <hyperlink ref="E6" r:id="rId4" display="https://arxiv.org/pdf/2207.03621.pdf"/>
    <hyperlink ref="E7" r:id="rId5" display="https://arxiv.org/pdf/2207.03995.pdf"/>
    <hyperlink ref="E8" r:id="rId6" display="https://arxiv.org/pdf/2207.04001.pdf"/>
    <hyperlink ref="E9" r:id="rId7" display="https://arxiv.org/pdf/2010.12578.pdf"/>
    <hyperlink ref="E10" r:id="rId8" display="https://arxiv.org/pdf/2202.00700.pdf"/>
    <hyperlink ref="E11" r:id="rId9" display="https://arxiv.org/pdf/2202.04118.pdf"/>
    <hyperlink ref="E12" r:id="rId10" display="https://arxiv.org/pdf/2203.13297.pdf"/>
    <hyperlink ref="E13" r:id="rId11" display="https://arxiv.org/pdf/2204.01901.pdf"/>
    <hyperlink ref="E14" r:id="rId12" display="https://arxiv.org/pdf/2205.12852.pdf"/>
    <hyperlink ref="E15" r:id="rId13" display="https://arxiv.org/pdf/2207.04092.pdf"/>
    <hyperlink ref="E16" r:id="rId14" display="https://arxiv.org/pdf/2207.04749.pdf"/>
    <hyperlink ref="E17" r:id="rId15" display="https://arxiv.org/pdf/2110.09540.pdf"/>
    <hyperlink ref="E18" r:id="rId16" display="https://arxiv.org/pdf/2110.13926.pdf"/>
    <hyperlink ref="E19" r:id="rId17" display="https://arxiv.org/pdf/2201.10668.pdf"/>
    <hyperlink ref="E20" r:id="rId18" display="https://arxiv.org/pdf/2203.00013.pdf"/>
    <hyperlink ref="E21" r:id="rId19" display="https://arxiv.org/pdf/2204.03482.pdf"/>
    <hyperlink ref="E22" r:id="rId20" display="https://arxiv.org/pdf/2206.06529.pdf"/>
    <hyperlink ref="E23" r:id="rId21" display="https://arxiv.org/pdf/2203.00566.pdf"/>
    <hyperlink ref="E24" r:id="rId22" display="https://arxiv.org/pdf/2206.02815.pdf"/>
    <hyperlink ref="E25" r:id="rId23" display="https://arxiv.org/pdf/2206.13224.pdf"/>
    <hyperlink ref="E26" r:id="rId24" display="https://arxiv.org/pdf/2207.00667.pdf"/>
    <hyperlink ref="E27" r:id="rId25" display="https://arxiv.org/pdf/2207.05792.pdf"/>
    <hyperlink ref="E28" r:id="rId26" display="https://arxiv.org/pdf/2110.13926.pdf"/>
    <hyperlink ref="E29" r:id="rId27" display="https://arxiv.org/pdf/2202.00171.pdf"/>
    <hyperlink ref="E30" r:id="rId28" display="https://arxiv.org/pdf/2207.06461.pdf"/>
    <hyperlink ref="E31" r:id="rId29" display="https://arxiv.org/pdf/2207.06714.pdf"/>
    <hyperlink ref="E32" r:id="rId30" display="https://arxiv.org/pdf/2207.06910.pdf"/>
    <hyperlink ref="E33" r:id="rId31" display="https://arxiv.org/pdf/2207.06994.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
    <col collapsed="false" customWidth="true" hidden="false" outlineLevel="0" max="8" min="6" style="0" width="12.63"/>
    <col collapsed="false" customWidth="true" hidden="false" outlineLevel="0" max="9" min="9" style="0" width="59"/>
    <col collapsed="false" customWidth="true" hidden="false" outlineLevel="0" max="1025" min="10" style="0" width="12.63"/>
  </cols>
  <sheetData>
    <row r="1" customFormat="false" ht="15.75" hidden="false" customHeight="false" outlineLevel="0" collapsed="false">
      <c r="A1" s="168" t="n">
        <f aca="false">MAX(A3:A102)</f>
        <v>28</v>
      </c>
      <c r="B1" s="66" t="s">
        <v>105</v>
      </c>
      <c r="C1" s="66"/>
      <c r="D1" s="66" t="n">
        <f aca="false">SUM(D3:D105)</f>
        <v>5</v>
      </c>
      <c r="E1" s="23" t="s">
        <v>1431</v>
      </c>
      <c r="F1" s="1"/>
      <c r="G1" s="69" t="s">
        <v>595</v>
      </c>
      <c r="H1" s="70"/>
      <c r="I1" s="131"/>
    </row>
    <row r="2" customFormat="false" ht="15.75" hidden="false" customHeight="false" outlineLevel="0" collapsed="false">
      <c r="A2" s="73" t="s">
        <v>0</v>
      </c>
      <c r="B2" s="108" t="s">
        <v>1</v>
      </c>
      <c r="C2" s="109"/>
      <c r="D2" s="109" t="s">
        <v>108</v>
      </c>
      <c r="E2" s="103" t="s">
        <v>3</v>
      </c>
      <c r="F2" s="68" t="s">
        <v>109</v>
      </c>
      <c r="G2" s="71"/>
      <c r="H2" s="71"/>
      <c r="I2" s="71"/>
      <c r="J2" s="101" t="s">
        <v>271</v>
      </c>
      <c r="K2" s="71"/>
      <c r="L2" s="71"/>
      <c r="M2" s="71"/>
    </row>
    <row r="3" customFormat="false" ht="15.75" hidden="false" customHeight="false" outlineLevel="0" collapsed="false">
      <c r="A3" s="110" t="n">
        <v>1</v>
      </c>
      <c r="B3" s="141" t="s">
        <v>1482</v>
      </c>
      <c r="C3" s="110" t="n">
        <v>1</v>
      </c>
      <c r="D3" s="143"/>
      <c r="E3" s="55" t="s">
        <v>702</v>
      </c>
      <c r="F3" s="83"/>
      <c r="J3" s="83"/>
    </row>
    <row r="4" customFormat="false" ht="15.75" hidden="false" customHeight="false" outlineLevel="0" collapsed="false">
      <c r="A4" s="110" t="n">
        <v>2</v>
      </c>
      <c r="B4" s="153"/>
      <c r="C4" s="110" t="n">
        <v>2</v>
      </c>
      <c r="D4" s="143"/>
      <c r="E4" s="55" t="s">
        <v>785</v>
      </c>
      <c r="F4" s="83"/>
      <c r="J4" s="83"/>
    </row>
    <row r="5" customFormat="false" ht="15.75" hidden="false" customHeight="false" outlineLevel="0" collapsed="false">
      <c r="A5" s="110" t="n">
        <v>3</v>
      </c>
      <c r="B5" s="153"/>
      <c r="C5" s="110" t="n">
        <v>3</v>
      </c>
      <c r="D5" s="143"/>
      <c r="E5" s="55" t="s">
        <v>792</v>
      </c>
      <c r="F5" s="83"/>
      <c r="J5" s="83"/>
    </row>
    <row r="6" customFormat="false" ht="15.75" hidden="false" customHeight="false" outlineLevel="0" collapsed="false">
      <c r="A6" s="110" t="n">
        <v>4</v>
      </c>
      <c r="B6" s="153"/>
      <c r="C6" s="110" t="n">
        <v>4</v>
      </c>
      <c r="D6" s="110" t="n">
        <v>1</v>
      </c>
      <c r="E6" s="37" t="s">
        <v>1483</v>
      </c>
      <c r="F6" s="78" t="s">
        <v>1484</v>
      </c>
      <c r="J6" s="83"/>
    </row>
    <row r="7" customFormat="false" ht="15.75" hidden="false" customHeight="false" outlineLevel="0" collapsed="false">
      <c r="A7" s="110" t="n">
        <v>5</v>
      </c>
      <c r="B7" s="153"/>
      <c r="C7" s="110" t="n">
        <v>5</v>
      </c>
      <c r="D7" s="110" t="n">
        <v>1</v>
      </c>
      <c r="E7" s="37" t="s">
        <v>1485</v>
      </c>
      <c r="F7" s="78" t="s">
        <v>1486</v>
      </c>
      <c r="J7" s="83"/>
    </row>
    <row r="8" customFormat="false" ht="15.75" hidden="false" customHeight="false" outlineLevel="0" collapsed="false">
      <c r="A8" s="110" t="n">
        <v>6</v>
      </c>
      <c r="B8" s="153"/>
      <c r="C8" s="110" t="n">
        <v>6</v>
      </c>
      <c r="D8" s="143"/>
      <c r="E8" s="55" t="s">
        <v>1487</v>
      </c>
      <c r="F8" s="83"/>
      <c r="J8" s="83"/>
    </row>
    <row r="9" customFormat="false" ht="15.75" hidden="false" customHeight="false" outlineLevel="0" collapsed="false">
      <c r="A9" s="108" t="n">
        <v>7</v>
      </c>
      <c r="B9" s="229"/>
      <c r="C9" s="108" t="n">
        <v>7</v>
      </c>
      <c r="D9" s="108" t="n">
        <v>1</v>
      </c>
      <c r="E9" s="230" t="s">
        <v>1488</v>
      </c>
      <c r="F9" s="101" t="s">
        <v>1489</v>
      </c>
      <c r="G9" s="71"/>
      <c r="H9" s="71"/>
      <c r="I9" s="71"/>
      <c r="J9" s="130"/>
      <c r="K9" s="71"/>
      <c r="L9" s="71"/>
      <c r="M9" s="71"/>
      <c r="N9" s="71"/>
      <c r="O9" s="71"/>
      <c r="P9" s="71"/>
      <c r="Q9" s="71"/>
      <c r="R9" s="71"/>
      <c r="S9" s="71"/>
      <c r="T9" s="71"/>
      <c r="U9" s="71"/>
      <c r="V9" s="71"/>
      <c r="W9" s="71"/>
      <c r="X9" s="71"/>
      <c r="Y9" s="71"/>
      <c r="Z9" s="71"/>
    </row>
    <row r="10" customFormat="false" ht="15.75" hidden="false" customHeight="false" outlineLevel="0" collapsed="false">
      <c r="A10" s="110" t="n">
        <v>8</v>
      </c>
      <c r="B10" s="141" t="s">
        <v>5</v>
      </c>
      <c r="C10" s="110" t="n">
        <v>1</v>
      </c>
      <c r="D10" s="143"/>
      <c r="E10" s="55" t="s">
        <v>724</v>
      </c>
      <c r="F10" s="83"/>
      <c r="J10" s="83"/>
    </row>
    <row r="11" customFormat="false" ht="15.75" hidden="false" customHeight="false" outlineLevel="0" collapsed="false">
      <c r="A11" s="110" t="n">
        <v>9</v>
      </c>
      <c r="B11" s="153"/>
      <c r="C11" s="110" t="n">
        <v>2</v>
      </c>
      <c r="D11" s="143"/>
      <c r="E11" s="55" t="s">
        <v>1242</v>
      </c>
      <c r="F11" s="83"/>
      <c r="J11" s="83"/>
    </row>
    <row r="12" customFormat="false" ht="15.75" hidden="false" customHeight="false" outlineLevel="0" collapsed="false">
      <c r="A12" s="110" t="n">
        <v>10</v>
      </c>
      <c r="B12" s="153"/>
      <c r="C12" s="110" t="n">
        <v>3</v>
      </c>
      <c r="D12" s="110" t="n">
        <v>1</v>
      </c>
      <c r="E12" s="37" t="s">
        <v>1490</v>
      </c>
      <c r="F12" s="78" t="s">
        <v>1491</v>
      </c>
      <c r="J12" s="83"/>
    </row>
    <row r="13" customFormat="false" ht="15.75" hidden="false" customHeight="false" outlineLevel="0" collapsed="false">
      <c r="A13" s="108" t="n">
        <v>11</v>
      </c>
      <c r="B13" s="229"/>
      <c r="C13" s="108" t="n">
        <v>4</v>
      </c>
      <c r="D13" s="108" t="n">
        <v>1</v>
      </c>
      <c r="E13" s="230" t="s">
        <v>1492</v>
      </c>
      <c r="F13" s="101" t="s">
        <v>1493</v>
      </c>
      <c r="G13" s="71"/>
      <c r="H13" s="71"/>
      <c r="I13" s="71"/>
      <c r="J13" s="130"/>
      <c r="K13" s="71"/>
      <c r="L13" s="71"/>
      <c r="M13" s="71"/>
      <c r="N13" s="71"/>
      <c r="O13" s="71"/>
      <c r="P13" s="71"/>
      <c r="Q13" s="71"/>
      <c r="R13" s="71"/>
      <c r="S13" s="71"/>
      <c r="T13" s="71"/>
      <c r="U13" s="71"/>
      <c r="V13" s="71"/>
      <c r="W13" s="71"/>
      <c r="X13" s="71"/>
      <c r="Y13" s="71"/>
      <c r="Z13" s="71"/>
    </row>
    <row r="14" customFormat="false" ht="15.75" hidden="false" customHeight="false" outlineLevel="0" collapsed="false">
      <c r="A14" s="110" t="n">
        <v>12</v>
      </c>
      <c r="B14" s="141" t="s">
        <v>34</v>
      </c>
      <c r="C14" s="110" t="n">
        <v>1</v>
      </c>
      <c r="D14" s="143"/>
      <c r="E14" s="55" t="s">
        <v>1494</v>
      </c>
      <c r="F14" s="83"/>
      <c r="J14" s="83"/>
    </row>
    <row r="15" customFormat="false" ht="15.75" hidden="false" customHeight="false" outlineLevel="0" collapsed="false">
      <c r="A15" s="110" t="n">
        <v>13</v>
      </c>
      <c r="B15" s="153"/>
      <c r="C15" s="110" t="n">
        <v>2</v>
      </c>
      <c r="D15" s="143"/>
      <c r="E15" s="55" t="s">
        <v>1495</v>
      </c>
      <c r="F15" s="83"/>
      <c r="J15" s="78" t="s">
        <v>1496</v>
      </c>
    </row>
    <row r="16" customFormat="false" ht="15.75" hidden="false" customHeight="false" outlineLevel="0" collapsed="false">
      <c r="A16" s="108" t="n">
        <v>14</v>
      </c>
      <c r="B16" s="229"/>
      <c r="C16" s="108" t="n">
        <v>3</v>
      </c>
      <c r="D16" s="170"/>
      <c r="E16" s="231" t="s">
        <v>1497</v>
      </c>
      <c r="F16" s="130"/>
      <c r="G16" s="71"/>
      <c r="H16" s="71"/>
      <c r="I16" s="71"/>
      <c r="J16" s="130"/>
      <c r="K16" s="71"/>
      <c r="L16" s="71"/>
      <c r="M16" s="71"/>
      <c r="N16" s="71"/>
      <c r="O16" s="71"/>
      <c r="P16" s="71"/>
      <c r="Q16" s="71"/>
      <c r="R16" s="71"/>
      <c r="S16" s="71"/>
      <c r="T16" s="71"/>
      <c r="U16" s="71"/>
      <c r="V16" s="71"/>
      <c r="W16" s="71"/>
      <c r="X16" s="71"/>
      <c r="Y16" s="71"/>
      <c r="Z16" s="71"/>
    </row>
    <row r="17" customFormat="false" ht="15.75" hidden="false" customHeight="false" outlineLevel="0" collapsed="false">
      <c r="A17" s="110" t="n">
        <v>15</v>
      </c>
      <c r="B17" s="141" t="s">
        <v>55</v>
      </c>
      <c r="C17" s="110" t="n">
        <v>1</v>
      </c>
      <c r="D17" s="143"/>
      <c r="E17" s="55" t="s">
        <v>1498</v>
      </c>
      <c r="F17" s="83"/>
      <c r="J17" s="78" t="s">
        <v>1499</v>
      </c>
    </row>
    <row r="18" customFormat="false" ht="15.75" hidden="false" customHeight="false" outlineLevel="0" collapsed="false">
      <c r="A18" s="110" t="n">
        <v>16</v>
      </c>
      <c r="B18" s="153"/>
      <c r="C18" s="110" t="n">
        <v>2</v>
      </c>
      <c r="D18" s="143"/>
      <c r="E18" s="55" t="s">
        <v>1500</v>
      </c>
      <c r="F18" s="83"/>
      <c r="J18" s="83"/>
    </row>
    <row r="19" customFormat="false" ht="15.75" hidden="false" customHeight="false" outlineLevel="0" collapsed="false">
      <c r="A19" s="110" t="n">
        <v>17</v>
      </c>
      <c r="B19" s="153"/>
      <c r="C19" s="110" t="n">
        <v>3</v>
      </c>
      <c r="D19" s="143"/>
      <c r="E19" s="55" t="s">
        <v>1425</v>
      </c>
      <c r="F19" s="83"/>
      <c r="J19" s="83"/>
    </row>
    <row r="20" customFormat="false" ht="15.75" hidden="false" customHeight="false" outlineLevel="0" collapsed="false">
      <c r="A20" s="110" t="n">
        <v>18</v>
      </c>
      <c r="B20" s="153"/>
      <c r="C20" s="110" t="n">
        <v>4</v>
      </c>
      <c r="D20" s="143"/>
      <c r="E20" s="55" t="s">
        <v>1478</v>
      </c>
      <c r="F20" s="83"/>
      <c r="J20" s="78" t="s">
        <v>1501</v>
      </c>
    </row>
    <row r="21" customFormat="false" ht="15.75" hidden="false" customHeight="false" outlineLevel="0" collapsed="false">
      <c r="A21" s="110" t="n">
        <v>19</v>
      </c>
      <c r="B21" s="153"/>
      <c r="C21" s="110" t="n">
        <v>5</v>
      </c>
      <c r="D21" s="143"/>
      <c r="E21" s="55" t="s">
        <v>1502</v>
      </c>
      <c r="F21" s="83"/>
      <c r="J21" s="83"/>
    </row>
    <row r="22" customFormat="false" ht="15.75" hidden="false" customHeight="false" outlineLevel="0" collapsed="false">
      <c r="A22" s="110" t="n">
        <v>20</v>
      </c>
      <c r="B22" s="153"/>
      <c r="C22" s="110" t="n">
        <v>6</v>
      </c>
      <c r="D22" s="143"/>
      <c r="E22" s="55" t="s">
        <v>1503</v>
      </c>
      <c r="F22" s="83"/>
      <c r="J22" s="83"/>
    </row>
    <row r="23" customFormat="false" ht="15.75" hidden="false" customHeight="false" outlineLevel="0" collapsed="false">
      <c r="A23" s="108" t="n">
        <v>21</v>
      </c>
      <c r="B23" s="229"/>
      <c r="C23" s="108" t="n">
        <v>7</v>
      </c>
      <c r="D23" s="170"/>
      <c r="E23" s="231" t="s">
        <v>1504</v>
      </c>
      <c r="F23" s="130"/>
      <c r="G23" s="71"/>
      <c r="H23" s="71"/>
      <c r="I23" s="71"/>
      <c r="J23" s="130"/>
      <c r="K23" s="71"/>
      <c r="L23" s="71"/>
      <c r="M23" s="71"/>
      <c r="N23" s="71"/>
      <c r="O23" s="71"/>
      <c r="P23" s="71"/>
      <c r="Q23" s="71"/>
      <c r="R23" s="71"/>
      <c r="S23" s="71"/>
      <c r="T23" s="71"/>
      <c r="U23" s="71"/>
      <c r="V23" s="71"/>
      <c r="W23" s="71"/>
      <c r="X23" s="71"/>
      <c r="Y23" s="71"/>
      <c r="Z23" s="71"/>
    </row>
    <row r="24" customFormat="false" ht="15.75" hidden="false" customHeight="false" outlineLevel="0" collapsed="false">
      <c r="A24" s="110" t="n">
        <v>22</v>
      </c>
      <c r="B24" s="141" t="s">
        <v>73</v>
      </c>
      <c r="C24" s="110" t="n">
        <v>1</v>
      </c>
      <c r="D24" s="143"/>
      <c r="E24" s="55" t="s">
        <v>1505</v>
      </c>
      <c r="F24" s="83"/>
      <c r="J24" s="83"/>
    </row>
    <row r="25" customFormat="false" ht="15.75" hidden="false" customHeight="false" outlineLevel="0" collapsed="false">
      <c r="A25" s="110" t="n">
        <v>23</v>
      </c>
      <c r="B25" s="153"/>
      <c r="C25" s="110" t="n">
        <v>2</v>
      </c>
      <c r="D25" s="143"/>
      <c r="E25" s="55" t="s">
        <v>1506</v>
      </c>
      <c r="F25" s="83"/>
      <c r="J25" s="83"/>
    </row>
    <row r="26" customFormat="false" ht="15.75" hidden="false" customHeight="false" outlineLevel="0" collapsed="false">
      <c r="A26" s="110" t="n">
        <v>24</v>
      </c>
      <c r="B26" s="153"/>
      <c r="C26" s="110" t="n">
        <v>3</v>
      </c>
      <c r="D26" s="143"/>
      <c r="E26" s="55" t="s">
        <v>1507</v>
      </c>
      <c r="F26" s="83"/>
      <c r="J26" s="83"/>
    </row>
    <row r="27" customFormat="false" ht="15.75" hidden="false" customHeight="false" outlineLevel="0" collapsed="false">
      <c r="A27" s="110" t="n">
        <v>25</v>
      </c>
      <c r="B27" s="153"/>
      <c r="C27" s="110" t="n">
        <v>4</v>
      </c>
      <c r="D27" s="143"/>
      <c r="E27" s="55" t="s">
        <v>1508</v>
      </c>
      <c r="F27" s="83"/>
      <c r="J27" s="83"/>
    </row>
    <row r="28" customFormat="false" ht="15.75" hidden="false" customHeight="false" outlineLevel="0" collapsed="false">
      <c r="A28" s="110" t="n">
        <v>26</v>
      </c>
      <c r="B28" s="153"/>
      <c r="C28" s="110" t="n">
        <v>5</v>
      </c>
      <c r="D28" s="143"/>
      <c r="E28" s="55" t="s">
        <v>1509</v>
      </c>
      <c r="F28" s="83"/>
      <c r="J28" s="83"/>
    </row>
    <row r="29" customFormat="false" ht="15.75" hidden="false" customHeight="false" outlineLevel="0" collapsed="false">
      <c r="A29" s="110" t="n">
        <v>27</v>
      </c>
      <c r="B29" s="153"/>
      <c r="C29" s="110" t="n">
        <v>6</v>
      </c>
      <c r="D29" s="143"/>
      <c r="E29" s="55" t="s">
        <v>1510</v>
      </c>
      <c r="F29" s="83"/>
      <c r="J29" s="83"/>
    </row>
    <row r="30" customFormat="false" ht="15.75" hidden="false" customHeight="false" outlineLevel="0" collapsed="false">
      <c r="A30" s="108" t="n">
        <v>28</v>
      </c>
      <c r="B30" s="229"/>
      <c r="C30" s="108" t="n">
        <v>7</v>
      </c>
      <c r="D30" s="170"/>
      <c r="E30" s="231" t="s">
        <v>1511</v>
      </c>
      <c r="F30" s="130"/>
      <c r="G30" s="71"/>
      <c r="H30" s="71"/>
      <c r="I30" s="71"/>
      <c r="J30" s="130"/>
      <c r="K30" s="71"/>
      <c r="L30" s="71"/>
      <c r="M30" s="71"/>
      <c r="N30" s="71"/>
      <c r="O30" s="71"/>
      <c r="P30" s="71"/>
      <c r="Q30" s="71"/>
      <c r="R30" s="71"/>
      <c r="S30" s="71"/>
      <c r="T30" s="71"/>
      <c r="U30" s="71"/>
      <c r="V30" s="71"/>
      <c r="W30" s="71"/>
      <c r="X30" s="71"/>
      <c r="Y30" s="71"/>
      <c r="Z30" s="71"/>
    </row>
    <row r="31" customFormat="false" ht="15.75" hidden="false" customHeight="false" outlineLevel="0" collapsed="false">
      <c r="B31" s="232"/>
      <c r="E31" s="36"/>
    </row>
    <row r="32" customFormat="false" ht="15.75" hidden="false" customHeight="false" outlineLevel="0" collapsed="false">
      <c r="B32" s="107"/>
      <c r="E32" s="111" t="s">
        <v>522</v>
      </c>
    </row>
    <row r="33" customFormat="false" ht="15.75" hidden="false" customHeight="false" outlineLevel="0" collapsed="false">
      <c r="B33" s="107"/>
      <c r="E33" s="146" t="s">
        <v>523</v>
      </c>
    </row>
    <row r="34" customFormat="false" ht="15.75" hidden="false" customHeight="false" outlineLevel="0" collapsed="false">
      <c r="B34" s="107"/>
      <c r="E34" s="147" t="s">
        <v>524</v>
      </c>
    </row>
    <row r="35" customFormat="false" ht="15.75" hidden="false" customHeight="false" outlineLevel="0" collapsed="false">
      <c r="B35" s="107"/>
      <c r="E35" s="148" t="s">
        <v>525</v>
      </c>
    </row>
    <row r="1048576" customFormat="false" ht="15.75" hidden="false" customHeight="true" outlineLevel="0" collapsed="false"/>
  </sheetData>
  <hyperlinks>
    <hyperlink ref="E3" r:id="rId1" display="https://arxiv.org/pdf/2203.10109.pdf"/>
    <hyperlink ref="E4" r:id="rId2" display="https://arxiv.org/pdf/2203.15954.pdf"/>
    <hyperlink ref="E5" r:id="rId3" display="https://arxiv.org/pdf/2203.17222.pdf"/>
    <hyperlink ref="E6" r:id="rId4" display="https://arxiv.org/pdf/2207.07412.pdf"/>
    <hyperlink ref="E7" r:id="rId5" display="https://arxiv.org/pdf/2207.07414.pdf"/>
    <hyperlink ref="E8" r:id="rId6" display="https://arxiv.org/pdf/2207.07576.pdf"/>
    <hyperlink ref="E9" r:id="rId7" display="https://arxiv.org/pdf/2207.07608.pdf"/>
    <hyperlink ref="E10" r:id="rId8" display="https://arxiv.org/pdf/2112.07036.pdf"/>
    <hyperlink ref="E11" r:id="rId9" display="https://arxiv.org/pdf/2206.00977.pdf"/>
    <hyperlink ref="E12" r:id="rId10" display="https://arxiv.org/pdf/2207.08067.pdf"/>
    <hyperlink ref="E13" r:id="rId11" display="https://arxiv.org/pdf/2207.08687.pdf"/>
    <hyperlink ref="E14" r:id="rId12" display="https://arxiv.org/pdf/2112.04510.pdf"/>
    <hyperlink ref="E15" r:id="rId13" display="https://arxiv.org/pdf/2207.08837.pdf"/>
    <hyperlink ref="E16" r:id="rId14" display="https://arxiv.org/pdf/2207.09184.pdf"/>
    <hyperlink ref="E17" r:id="rId15" display="https://arxiv.org/pdf/2111.13106.pdf"/>
    <hyperlink ref="E18" r:id="rId16" display="https://arxiv.org/pdf/2206.15103.pdf"/>
    <hyperlink ref="E19" r:id="rId17" display="https://arxiv.org/pdf/2207.02771.pdf"/>
    <hyperlink ref="E20" r:id="rId18" display="https://arxiv.org/pdf/2207.06910.pdf"/>
    <hyperlink ref="E21" r:id="rId19" display="https://arxiv.org/pdf/2207.09540.pdf"/>
    <hyperlink ref="E22" r:id="rId20" display="https://arxiv.org/pdf/2207.09621.pdf"/>
    <hyperlink ref="E23" r:id="rId21" display="https://arxiv.org/pdf/2207.09968.pdf"/>
    <hyperlink ref="E24" r:id="rId22" display="https://arxiv.org/pdf/1803.10701.pdf"/>
    <hyperlink ref="E25" r:id="rId23" display="https://arxiv.org/pdf/2110.13822.pdf"/>
    <hyperlink ref="E26" r:id="rId24" display="https://arxiv.org/pdf/2207.10111.pdf"/>
    <hyperlink ref="E27" r:id="rId25" display="https://arxiv.org/pdf/2207.10410.pdf"/>
    <hyperlink ref="E28" r:id="rId26" display="https://arxiv.org/pdf/2207.10417.pdf"/>
    <hyperlink ref="E29" r:id="rId27" display="https://arxiv.org/pdf/2207.10474.pdf"/>
    <hyperlink ref="E30" r:id="rId28" display="https://arxiv.org/pdf/2207.10515.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Z2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
    <col collapsed="false" customWidth="true" hidden="false" outlineLevel="0" max="8" min="6" style="0" width="12.63"/>
    <col collapsed="false" customWidth="true" hidden="false" outlineLevel="0" max="9" min="9" style="0" width="59"/>
    <col collapsed="false" customWidth="true" hidden="false" outlineLevel="0" max="1025" min="10" style="0" width="12.63"/>
  </cols>
  <sheetData>
    <row r="1" customFormat="false" ht="15.75" hidden="false" customHeight="false" outlineLevel="0" collapsed="false">
      <c r="A1" s="168" t="n">
        <f aca="false">MAX(A3:A90)</f>
        <v>16</v>
      </c>
      <c r="B1" s="66" t="s">
        <v>105</v>
      </c>
      <c r="C1" s="66"/>
      <c r="D1" s="66" t="n">
        <f aca="false">SUM(D3:D93)</f>
        <v>5</v>
      </c>
      <c r="E1" s="165" t="s">
        <v>1512</v>
      </c>
      <c r="F1" s="1"/>
      <c r="G1" s="69" t="s">
        <v>1333</v>
      </c>
      <c r="H1" s="70"/>
      <c r="I1" s="131"/>
    </row>
    <row r="2" customFormat="false" ht="15.75" hidden="false" customHeight="false" outlineLevel="0" collapsed="false">
      <c r="A2" s="73" t="s">
        <v>0</v>
      </c>
      <c r="B2" s="108" t="s">
        <v>1</v>
      </c>
      <c r="C2" s="109"/>
      <c r="D2" s="109" t="s">
        <v>108</v>
      </c>
      <c r="E2" s="103" t="s">
        <v>3</v>
      </c>
      <c r="F2" s="68" t="s">
        <v>109</v>
      </c>
      <c r="G2" s="71"/>
      <c r="H2" s="71"/>
      <c r="I2" s="71"/>
      <c r="J2" s="101" t="s">
        <v>271</v>
      </c>
      <c r="K2" s="71"/>
      <c r="L2" s="71"/>
      <c r="M2" s="71"/>
    </row>
    <row r="3" customFormat="false" ht="15.75" hidden="false" customHeight="false" outlineLevel="0" collapsed="false">
      <c r="A3" s="1" t="n">
        <v>1</v>
      </c>
      <c r="B3" s="78" t="s">
        <v>1513</v>
      </c>
      <c r="C3" s="78" t="n">
        <v>1</v>
      </c>
      <c r="D3" s="78"/>
      <c r="E3" s="132" t="s">
        <v>1514</v>
      </c>
      <c r="J3" s="78"/>
    </row>
    <row r="4" customFormat="false" ht="15.75" hidden="false" customHeight="false" outlineLevel="0" collapsed="false">
      <c r="A4" s="1" t="n">
        <v>2</v>
      </c>
      <c r="B4" s="78"/>
      <c r="C4" s="78" t="n">
        <v>2</v>
      </c>
      <c r="D4" s="78"/>
      <c r="E4" s="132" t="s">
        <v>1515</v>
      </c>
      <c r="J4" s="78"/>
    </row>
    <row r="5" customFormat="false" ht="15.75" hidden="false" customHeight="false" outlineLevel="0" collapsed="false">
      <c r="A5" s="157" t="n">
        <v>3</v>
      </c>
      <c r="B5" s="216" t="s">
        <v>1516</v>
      </c>
      <c r="C5" s="216" t="n">
        <v>1</v>
      </c>
      <c r="D5" s="216" t="n">
        <v>1</v>
      </c>
      <c r="E5" s="233" t="s">
        <v>1517</v>
      </c>
      <c r="F5" s="54" t="s">
        <v>1518</v>
      </c>
      <c r="G5" s="218"/>
      <c r="H5" s="218"/>
      <c r="I5" s="219"/>
      <c r="J5" s="220" t="s">
        <v>1519</v>
      </c>
      <c r="K5" s="218"/>
      <c r="L5" s="218"/>
      <c r="M5" s="218"/>
      <c r="N5" s="218"/>
      <c r="O5" s="218"/>
      <c r="P5" s="218"/>
      <c r="Q5" s="218"/>
      <c r="R5" s="218"/>
      <c r="S5" s="218"/>
      <c r="T5" s="218"/>
      <c r="U5" s="218"/>
      <c r="V5" s="218"/>
      <c r="W5" s="218"/>
      <c r="X5" s="218"/>
      <c r="Y5" s="218"/>
      <c r="Z5" s="218"/>
    </row>
    <row r="6" customFormat="false" ht="15.75" hidden="false" customHeight="false" outlineLevel="0" collapsed="false">
      <c r="A6" s="157" t="n">
        <v>4</v>
      </c>
      <c r="B6" s="216" t="s">
        <v>1520</v>
      </c>
      <c r="C6" s="216" t="n">
        <v>1</v>
      </c>
      <c r="D6" s="216"/>
      <c r="E6" s="217" t="s">
        <v>1521</v>
      </c>
      <c r="F6" s="218"/>
      <c r="G6" s="218"/>
      <c r="H6" s="218"/>
      <c r="I6" s="219"/>
      <c r="J6" s="222"/>
      <c r="K6" s="218"/>
      <c r="L6" s="218"/>
      <c r="M6" s="218"/>
      <c r="N6" s="218"/>
      <c r="O6" s="218"/>
      <c r="P6" s="218"/>
      <c r="Q6" s="218"/>
      <c r="R6" s="218"/>
      <c r="S6" s="218"/>
      <c r="T6" s="218"/>
      <c r="U6" s="218"/>
      <c r="V6" s="218"/>
      <c r="W6" s="218"/>
      <c r="X6" s="218"/>
      <c r="Y6" s="218"/>
      <c r="Z6" s="218"/>
    </row>
    <row r="7" customFormat="false" ht="15.75" hidden="false" customHeight="false" outlineLevel="0" collapsed="false">
      <c r="A7" s="1" t="n">
        <v>5</v>
      </c>
      <c r="B7" s="184"/>
      <c r="C7" s="78" t="n">
        <v>2</v>
      </c>
      <c r="D7" s="78"/>
      <c r="E7" s="132" t="s">
        <v>1522</v>
      </c>
      <c r="F7" s="223"/>
      <c r="J7" s="78"/>
    </row>
    <row r="8" customFormat="false" ht="15.75" hidden="false" customHeight="false" outlineLevel="0" collapsed="false">
      <c r="A8" s="1" t="n">
        <v>6</v>
      </c>
      <c r="B8" s="183"/>
      <c r="C8" s="101" t="n">
        <v>3</v>
      </c>
      <c r="D8" s="101"/>
      <c r="E8" s="145" t="s">
        <v>1523</v>
      </c>
      <c r="F8" s="68"/>
      <c r="G8" s="71"/>
      <c r="H8" s="71"/>
      <c r="I8" s="71"/>
      <c r="J8" s="101"/>
      <c r="K8" s="71"/>
      <c r="L8" s="71"/>
      <c r="M8" s="71"/>
    </row>
    <row r="9" customFormat="false" ht="15.75" hidden="false" customHeight="false" outlineLevel="0" collapsed="false">
      <c r="A9" s="163" t="n">
        <v>7</v>
      </c>
      <c r="B9" s="78" t="s">
        <v>1524</v>
      </c>
      <c r="C9" s="78" t="n">
        <v>1</v>
      </c>
      <c r="D9" s="78"/>
      <c r="E9" s="132" t="s">
        <v>1525</v>
      </c>
      <c r="J9" s="78"/>
    </row>
    <row r="10" customFormat="false" ht="15.75" hidden="false" customHeight="false" outlineLevel="0" collapsed="false">
      <c r="A10" s="1" t="n">
        <v>8</v>
      </c>
      <c r="B10" s="184"/>
      <c r="C10" s="78" t="n">
        <v>2</v>
      </c>
      <c r="D10" s="78" t="n">
        <v>1</v>
      </c>
      <c r="E10" s="135" t="s">
        <v>1526</v>
      </c>
      <c r="F10" s="54" t="s">
        <v>1527</v>
      </c>
      <c r="I10" s="48"/>
      <c r="J10" s="78" t="s">
        <v>1528</v>
      </c>
    </row>
    <row r="11" customFormat="false" ht="15.75" hidden="false" customHeight="false" outlineLevel="0" collapsed="false">
      <c r="A11" s="1" t="n">
        <v>9</v>
      </c>
      <c r="B11" s="184"/>
      <c r="C11" s="78" t="n">
        <v>3</v>
      </c>
      <c r="D11" s="78"/>
      <c r="E11" s="132" t="s">
        <v>1529</v>
      </c>
      <c r="J11" s="78"/>
    </row>
    <row r="12" customFormat="false" ht="15.75" hidden="false" customHeight="false" outlineLevel="0" collapsed="false">
      <c r="A12" s="1" t="n">
        <v>10</v>
      </c>
      <c r="B12" s="184"/>
      <c r="C12" s="78" t="n">
        <v>4</v>
      </c>
      <c r="D12" s="78"/>
      <c r="E12" s="132" t="s">
        <v>1530</v>
      </c>
      <c r="J12" s="78"/>
    </row>
    <row r="13" customFormat="false" ht="15.75" hidden="false" customHeight="false" outlineLevel="0" collapsed="false">
      <c r="A13" s="1" t="n">
        <v>11</v>
      </c>
      <c r="B13" s="184"/>
      <c r="C13" s="78" t="n">
        <v>5</v>
      </c>
      <c r="D13" s="78" t="n">
        <v>1</v>
      </c>
      <c r="E13" s="135" t="s">
        <v>1531</v>
      </c>
      <c r="F13" s="1" t="s">
        <v>1532</v>
      </c>
      <c r="J13" s="78" t="s">
        <v>1533</v>
      </c>
    </row>
    <row r="14" customFormat="false" ht="15.75" hidden="false" customHeight="false" outlineLevel="0" collapsed="false">
      <c r="A14" s="1" t="n">
        <v>12</v>
      </c>
      <c r="B14" s="184"/>
      <c r="C14" s="78" t="n">
        <v>6</v>
      </c>
      <c r="D14" s="78"/>
      <c r="E14" s="132" t="s">
        <v>1534</v>
      </c>
      <c r="J14" s="78"/>
    </row>
    <row r="15" customFormat="false" ht="15.75" hidden="false" customHeight="false" outlineLevel="0" collapsed="false">
      <c r="A15" s="1" t="n">
        <v>13</v>
      </c>
      <c r="B15" s="183"/>
      <c r="C15" s="78" t="n">
        <v>7</v>
      </c>
      <c r="D15" s="101" t="n">
        <v>1</v>
      </c>
      <c r="E15" s="156" t="s">
        <v>1535</v>
      </c>
      <c r="F15" s="68" t="s">
        <v>1536</v>
      </c>
      <c r="G15" s="71"/>
      <c r="H15" s="71"/>
      <c r="I15" s="71"/>
      <c r="J15" s="101" t="s">
        <v>1537</v>
      </c>
      <c r="K15" s="71"/>
      <c r="L15" s="71"/>
      <c r="M15" s="71"/>
    </row>
    <row r="16" customFormat="false" ht="15.75" hidden="false" customHeight="false" outlineLevel="0" collapsed="false">
      <c r="A16" s="163" t="n">
        <v>14</v>
      </c>
      <c r="B16" s="187" t="s">
        <v>1538</v>
      </c>
      <c r="C16" s="225" t="n">
        <v>1</v>
      </c>
      <c r="D16" s="83"/>
      <c r="E16" s="132" t="s">
        <v>1539</v>
      </c>
      <c r="J16" s="78"/>
    </row>
    <row r="17" customFormat="false" ht="15.75" hidden="false" customHeight="false" outlineLevel="0" collapsed="false">
      <c r="A17" s="1" t="n">
        <v>15</v>
      </c>
      <c r="B17" s="184"/>
      <c r="C17" s="78" t="n">
        <v>2</v>
      </c>
      <c r="D17" s="83"/>
      <c r="E17" s="132" t="s">
        <v>1540</v>
      </c>
      <c r="J17" s="78" t="s">
        <v>1541</v>
      </c>
    </row>
    <row r="18" customFormat="false" ht="15.75" hidden="false" customHeight="false" outlineLevel="0" collapsed="false">
      <c r="A18" s="68" t="n">
        <v>16</v>
      </c>
      <c r="B18" s="183"/>
      <c r="C18" s="101" t="n">
        <v>3</v>
      </c>
      <c r="D18" s="101" t="n">
        <v>1</v>
      </c>
      <c r="E18" s="156" t="s">
        <v>1542</v>
      </c>
      <c r="F18" s="1" t="s">
        <v>1543</v>
      </c>
      <c r="G18" s="71"/>
      <c r="H18" s="71"/>
      <c r="I18" s="71"/>
      <c r="J18" s="101" t="s">
        <v>1544</v>
      </c>
      <c r="K18" s="71"/>
      <c r="L18" s="71"/>
      <c r="M18" s="71"/>
    </row>
    <row r="19" customFormat="false" ht="15.75" hidden="false" customHeight="false" outlineLevel="0" collapsed="false">
      <c r="B19" s="39"/>
      <c r="E19" s="36"/>
    </row>
    <row r="20" customFormat="false" ht="15.75" hidden="false" customHeight="false" outlineLevel="0" collapsed="false">
      <c r="E20" s="111" t="s">
        <v>522</v>
      </c>
    </row>
    <row r="21" customFormat="false" ht="15.75" hidden="false" customHeight="false" outlineLevel="0" collapsed="false">
      <c r="E21" s="146" t="s">
        <v>523</v>
      </c>
    </row>
    <row r="22" customFormat="false" ht="15.75" hidden="false" customHeight="false" outlineLevel="0" collapsed="false">
      <c r="E22" s="147" t="s">
        <v>524</v>
      </c>
    </row>
    <row r="23" customFormat="false" ht="15.75" hidden="false" customHeight="false" outlineLevel="0" collapsed="false">
      <c r="E23" s="148" t="s">
        <v>525</v>
      </c>
    </row>
  </sheetData>
  <hyperlinks>
    <hyperlink ref="E3" r:id="rId1" location="page=12&amp;search=ligo%20virgo" display="https://arxiv.org/pdf/2111.03675.pdf#page=12&amp;search=ligo%20virgo"/>
    <hyperlink ref="E4" r:id="rId2" location="page=6&amp;search=ligo%20virgo" display="https://arxiv.org/pdf/2202.04249.pdf#page=6&amp;search=ligo%20virgo"/>
    <hyperlink ref="E5" r:id="rId3" location="page=1&amp;search=ligo%20virgo" display="https://arxiv.org/pdf/2207.11583.pdf#page=1&amp;search=ligo%20virgo"/>
    <hyperlink ref="E6" r:id="rId4" location="page=3&amp;search=ligo%20virgo" display="https://arxiv.org/pdf/2207.12540.pdf#page=3&amp;search=ligo%20virgo"/>
    <hyperlink ref="E7" r:id="rId5" location="page=1&amp;search=ligo%20virgo" display="https://arxiv.org/pdf/2207.13009.pdf#page=1&amp;search=ligo%20virgo"/>
    <hyperlink ref="E8" r:id="rId6" location="page=5&amp;search=ligo%20virgo" display="https://arxiv.org/pdf/2207.13063.pdf#page=5&amp;search=ligo%20virgo"/>
    <hyperlink ref="E9" r:id="rId7" location="page=9&amp;search=ligo%20virgo" display="https://arxiv.org/pdf/2207.13106.pdf#page=9&amp;search=ligo%20virgo"/>
    <hyperlink ref="E10" r:id="rId8" location="page=17&amp;search=ligo%20virgo" display="https://arxiv.org/pdf/2207.13133.pdf#page=17&amp;search=ligo%20virgo"/>
    <hyperlink ref="E11" r:id="rId9" location="page=1&amp;search=ligo%20virgo" display="https://arxiv.org/pdf/2207.13369.pdf#page=1&amp;search=ligo%20virgo"/>
    <hyperlink ref="E12" r:id="rId10" location="page=2&amp;search=ligo%20virgo" display="https://arxiv.org/pdf/2207.13466.pdf#page=2&amp;search=ligo%20virgo"/>
    <hyperlink ref="E13" r:id="rId11" location="page=13&amp;search=ligo%20virgo" display="https://arxiv.org/pdf/2207.13489.pdf#page=13&amp;search=ligo%20virgo"/>
    <hyperlink ref="E14" r:id="rId12" location="page=6&amp;search=ligo%20virgo" display="https://arxiv.org/pdf/2207.13531.pdf#page=6&amp;search=ligo%20virgo"/>
    <hyperlink ref="E15" r:id="rId13" location="page=2&amp;search=ligo%20virgo" display="https://arxiv.org/pdf/2207.13689.pdf#page=2&amp;search=ligo%20virgo"/>
    <hyperlink ref="E16" r:id="rId14" location="page=3&amp;search=ligo%20virgo" display="https://arxiv.org/pdf/2202.10474.pdf#page=3&amp;search=ligo%20virgo"/>
    <hyperlink ref="E17" r:id="rId15" location="page=1&amp;search=ligo%20virgo" display="https://arxiv.org/pdf/2207.13761.pdf#page=1&amp;search=ligo%20virgo"/>
    <hyperlink ref="E18" r:id="rId16" location="page=9&amp;search=ligo%20virgo" display="https://arxiv.org/pdf/2207.13993.pdf#page=9&amp;search=ligo%20virg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J2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76"/>
    <col collapsed="false" customWidth="true" hidden="false" outlineLevel="0" max="1025" min="6" style="0" width="12.63"/>
  </cols>
  <sheetData>
    <row r="1" customFormat="false" ht="15.75" hidden="false" customHeight="false" outlineLevel="0" collapsed="false">
      <c r="A1" s="234" t="n">
        <f aca="false">MAX(A3:A75)</f>
        <v>26</v>
      </c>
      <c r="B1" s="235" t="s">
        <v>105</v>
      </c>
      <c r="C1" s="236"/>
      <c r="D1" s="236" t="n">
        <f aca="false">SUM(D3:D78)</f>
        <v>0</v>
      </c>
      <c r="E1" s="237" t="s">
        <v>1545</v>
      </c>
      <c r="F1" s="237"/>
      <c r="G1" s="238" t="s">
        <v>1546</v>
      </c>
      <c r="H1" s="239"/>
      <c r="I1" s="240"/>
      <c r="J1" s="241"/>
    </row>
    <row r="2" customFormat="false" ht="15.75" hidden="false" customHeight="false" outlineLevel="0" collapsed="false">
      <c r="A2" s="206" t="s">
        <v>0</v>
      </c>
      <c r="B2" s="109" t="s">
        <v>1</v>
      </c>
      <c r="C2" s="109"/>
      <c r="D2" s="109" t="s">
        <v>108</v>
      </c>
      <c r="E2" s="109"/>
      <c r="F2" s="242" t="s">
        <v>109</v>
      </c>
      <c r="G2" s="243"/>
      <c r="H2" s="243"/>
      <c r="I2" s="243"/>
      <c r="J2" s="244" t="s">
        <v>271</v>
      </c>
    </row>
    <row r="3" customFormat="false" ht="15.75" hidden="false" customHeight="false" outlineLevel="0" collapsed="false">
      <c r="A3" s="245" t="n">
        <v>1</v>
      </c>
      <c r="B3" s="246" t="n">
        <v>44774</v>
      </c>
      <c r="C3" s="247"/>
      <c r="D3" s="248"/>
      <c r="E3" s="31" t="s">
        <v>1547</v>
      </c>
      <c r="F3" s="249"/>
      <c r="G3" s="249"/>
      <c r="H3" s="249"/>
      <c r="I3" s="249"/>
      <c r="J3" s="250"/>
    </row>
    <row r="4" customFormat="false" ht="15.75" hidden="false" customHeight="false" outlineLevel="0" collapsed="false">
      <c r="A4" s="251" t="n">
        <v>2</v>
      </c>
      <c r="B4" s="252" t="n">
        <v>44774</v>
      </c>
      <c r="C4" s="253"/>
      <c r="D4" s="254"/>
      <c r="E4" s="31" t="s">
        <v>1548</v>
      </c>
      <c r="F4" s="32"/>
      <c r="G4" s="24"/>
      <c r="H4" s="24"/>
      <c r="I4" s="24"/>
      <c r="J4" s="140"/>
    </row>
    <row r="5" customFormat="false" ht="15.75" hidden="false" customHeight="false" outlineLevel="0" collapsed="false">
      <c r="A5" s="245" t="n">
        <v>3</v>
      </c>
      <c r="B5" s="246" t="n">
        <v>44774</v>
      </c>
      <c r="C5" s="247"/>
      <c r="D5" s="248"/>
      <c r="E5" s="31" t="s">
        <v>1549</v>
      </c>
      <c r="F5" s="249"/>
      <c r="G5" s="255"/>
      <c r="H5" s="255"/>
      <c r="I5" s="255"/>
      <c r="J5" s="250"/>
    </row>
    <row r="6" customFormat="false" ht="15.75" hidden="false" customHeight="false" outlineLevel="0" collapsed="false">
      <c r="A6" s="251" t="n">
        <v>4</v>
      </c>
      <c r="B6" s="252" t="n">
        <v>44774</v>
      </c>
      <c r="C6" s="253"/>
      <c r="D6" s="254"/>
      <c r="E6" s="31" t="s">
        <v>1550</v>
      </c>
      <c r="F6" s="32"/>
      <c r="G6" s="24"/>
      <c r="H6" s="24"/>
      <c r="I6" s="24"/>
      <c r="J6" s="140"/>
    </row>
    <row r="7" customFormat="false" ht="15.75" hidden="false" customHeight="false" outlineLevel="0" collapsed="false">
      <c r="A7" s="256" t="n">
        <v>5</v>
      </c>
      <c r="B7" s="246" t="n">
        <v>44774</v>
      </c>
      <c r="C7" s="257"/>
      <c r="D7" s="258"/>
      <c r="E7" s="31" t="s">
        <v>1551</v>
      </c>
      <c r="F7" s="259"/>
      <c r="G7" s="260"/>
      <c r="H7" s="260"/>
      <c r="I7" s="260"/>
      <c r="J7" s="261"/>
    </row>
    <row r="8" customFormat="false" ht="15.75" hidden="false" customHeight="false" outlineLevel="0" collapsed="false">
      <c r="A8" s="251" t="n">
        <v>6</v>
      </c>
      <c r="B8" s="252" t="n">
        <v>44774</v>
      </c>
      <c r="C8" s="262"/>
      <c r="D8" s="263"/>
      <c r="E8" s="31" t="s">
        <v>1552</v>
      </c>
      <c r="F8" s="264"/>
      <c r="G8" s="265"/>
      <c r="H8" s="265"/>
      <c r="I8" s="265"/>
      <c r="J8" s="140"/>
    </row>
    <row r="9" customFormat="false" ht="15.75" hidden="false" customHeight="false" outlineLevel="0" collapsed="false">
      <c r="A9" s="245" t="n">
        <v>7</v>
      </c>
      <c r="B9" s="266" t="n">
        <v>44775</v>
      </c>
      <c r="C9" s="247"/>
      <c r="D9" s="248"/>
      <c r="E9" s="31" t="s">
        <v>1553</v>
      </c>
      <c r="F9" s="249"/>
      <c r="G9" s="249"/>
      <c r="H9" s="249"/>
      <c r="I9" s="249"/>
      <c r="J9" s="250"/>
    </row>
    <row r="10" customFormat="false" ht="15.75" hidden="false" customHeight="false" outlineLevel="0" collapsed="false">
      <c r="A10" s="251" t="n">
        <v>8</v>
      </c>
      <c r="B10" s="267" t="n">
        <v>44775</v>
      </c>
      <c r="C10" s="253"/>
      <c r="D10" s="254"/>
      <c r="E10" s="31" t="s">
        <v>1106</v>
      </c>
      <c r="F10" s="32"/>
      <c r="G10" s="32"/>
      <c r="H10" s="32"/>
      <c r="I10" s="32"/>
      <c r="J10" s="140"/>
    </row>
    <row r="11" customFormat="false" ht="15.75" hidden="false" customHeight="false" outlineLevel="0" collapsed="false">
      <c r="A11" s="245" t="n">
        <v>9</v>
      </c>
      <c r="B11" s="266" t="n">
        <v>44775</v>
      </c>
      <c r="C11" s="247"/>
      <c r="D11" s="248"/>
      <c r="E11" s="33" t="s">
        <v>1554</v>
      </c>
      <c r="F11" s="249"/>
      <c r="G11" s="249"/>
      <c r="H11" s="249"/>
      <c r="I11" s="249"/>
      <c r="J11" s="250"/>
    </row>
    <row r="12" customFormat="false" ht="15.75" hidden="false" customHeight="false" outlineLevel="0" collapsed="false">
      <c r="A12" s="251" t="n">
        <v>10</v>
      </c>
      <c r="B12" s="267" t="n">
        <v>44775</v>
      </c>
      <c r="C12" s="253"/>
      <c r="D12" s="254"/>
      <c r="E12" s="33" t="s">
        <v>1555</v>
      </c>
      <c r="F12" s="180"/>
      <c r="G12" s="180"/>
      <c r="H12" s="180"/>
      <c r="I12" s="180"/>
      <c r="J12" s="140"/>
    </row>
    <row r="13" customFormat="false" ht="15.75" hidden="false" customHeight="false" outlineLevel="0" collapsed="false">
      <c r="A13" s="245" t="n">
        <v>11</v>
      </c>
      <c r="B13" s="266" t="n">
        <v>44775</v>
      </c>
      <c r="C13" s="247"/>
      <c r="D13" s="248"/>
      <c r="E13" s="33" t="s">
        <v>1556</v>
      </c>
      <c r="F13" s="249"/>
      <c r="G13" s="249"/>
      <c r="H13" s="249"/>
      <c r="I13" s="249"/>
      <c r="J13" s="250"/>
    </row>
    <row r="14" customFormat="false" ht="15.75" hidden="false" customHeight="false" outlineLevel="0" collapsed="false">
      <c r="A14" s="251" t="n">
        <v>12</v>
      </c>
      <c r="B14" s="267" t="n">
        <v>44775</v>
      </c>
      <c r="C14" s="253"/>
      <c r="D14" s="254"/>
      <c r="E14" s="31" t="s">
        <v>1557</v>
      </c>
      <c r="F14" s="32"/>
      <c r="G14" s="32"/>
      <c r="H14" s="32"/>
      <c r="I14" s="32"/>
      <c r="J14" s="140"/>
    </row>
    <row r="15" customFormat="false" ht="15.75" hidden="false" customHeight="false" outlineLevel="0" collapsed="false">
      <c r="A15" s="245" t="n">
        <v>13</v>
      </c>
      <c r="B15" s="266" t="n">
        <v>44776</v>
      </c>
      <c r="C15" s="247"/>
      <c r="D15" s="248"/>
      <c r="E15" s="31" t="s">
        <v>1558</v>
      </c>
      <c r="F15" s="249"/>
      <c r="G15" s="249"/>
      <c r="H15" s="249"/>
      <c r="I15" s="249"/>
      <c r="J15" s="250"/>
    </row>
    <row r="16" customFormat="false" ht="15.75" hidden="false" customHeight="false" outlineLevel="0" collapsed="false">
      <c r="A16" s="251" t="n">
        <v>14</v>
      </c>
      <c r="B16" s="267" t="n">
        <v>44776</v>
      </c>
      <c r="C16" s="253"/>
      <c r="D16" s="254"/>
      <c r="E16" s="31" t="s">
        <v>1559</v>
      </c>
      <c r="F16" s="32"/>
      <c r="G16" s="32"/>
      <c r="H16" s="32"/>
      <c r="I16" s="32"/>
      <c r="J16" s="140"/>
    </row>
    <row r="17" customFormat="false" ht="15.75" hidden="false" customHeight="false" outlineLevel="0" collapsed="false">
      <c r="A17" s="245" t="n">
        <v>15</v>
      </c>
      <c r="B17" s="266" t="n">
        <v>44776</v>
      </c>
      <c r="C17" s="247"/>
      <c r="D17" s="248"/>
      <c r="E17" s="33" t="s">
        <v>1560</v>
      </c>
      <c r="F17" s="249"/>
      <c r="G17" s="249"/>
      <c r="H17" s="249"/>
      <c r="I17" s="249"/>
      <c r="J17" s="250"/>
    </row>
    <row r="18" customFormat="false" ht="15.75" hidden="false" customHeight="false" outlineLevel="0" collapsed="false">
      <c r="A18" s="251" t="n">
        <v>16</v>
      </c>
      <c r="B18" s="267" t="n">
        <v>44776</v>
      </c>
      <c r="C18" s="253"/>
      <c r="D18" s="254"/>
      <c r="E18" s="31" t="s">
        <v>1561</v>
      </c>
      <c r="F18" s="32"/>
      <c r="G18" s="32"/>
      <c r="H18" s="32"/>
      <c r="I18" s="32"/>
      <c r="J18" s="140"/>
    </row>
    <row r="19" customFormat="false" ht="15.75" hidden="false" customHeight="false" outlineLevel="0" collapsed="false">
      <c r="A19" s="256" t="n">
        <v>17</v>
      </c>
      <c r="B19" s="268" t="n">
        <v>44777</v>
      </c>
      <c r="C19" s="257"/>
      <c r="D19" s="258"/>
      <c r="E19" s="31" t="s">
        <v>1562</v>
      </c>
      <c r="F19" s="259"/>
      <c r="G19" s="260"/>
      <c r="H19" s="260"/>
      <c r="I19" s="260"/>
      <c r="J19" s="261"/>
    </row>
    <row r="20" customFormat="false" ht="15.75" hidden="false" customHeight="false" outlineLevel="0" collapsed="false">
      <c r="A20" s="251" t="n">
        <v>18</v>
      </c>
      <c r="B20" s="269" t="n">
        <v>44777</v>
      </c>
      <c r="C20" s="253"/>
      <c r="D20" s="254"/>
      <c r="E20" s="33" t="s">
        <v>775</v>
      </c>
      <c r="F20" s="32"/>
      <c r="G20" s="32"/>
      <c r="H20" s="32"/>
      <c r="I20" s="32"/>
      <c r="J20" s="140"/>
    </row>
    <row r="21" customFormat="false" ht="15.75" hidden="false" customHeight="false" outlineLevel="0" collapsed="false">
      <c r="A21" s="256" t="n">
        <v>19</v>
      </c>
      <c r="B21" s="268" t="n">
        <v>44777</v>
      </c>
      <c r="C21" s="257"/>
      <c r="D21" s="258"/>
      <c r="E21" s="33" t="s">
        <v>1563</v>
      </c>
      <c r="F21" s="259"/>
      <c r="G21" s="260"/>
      <c r="H21" s="260"/>
      <c r="I21" s="260"/>
      <c r="J21" s="261"/>
    </row>
    <row r="22" customFormat="false" ht="15.75" hidden="false" customHeight="false" outlineLevel="0" collapsed="false">
      <c r="A22" s="251" t="n">
        <v>20</v>
      </c>
      <c r="B22" s="269" t="n">
        <v>44777</v>
      </c>
      <c r="C22" s="251"/>
      <c r="D22" s="270"/>
      <c r="E22" s="33" t="s">
        <v>1564</v>
      </c>
      <c r="F22" s="251"/>
      <c r="G22" s="251"/>
      <c r="H22" s="251"/>
      <c r="I22" s="251"/>
      <c r="J22" s="32"/>
    </row>
    <row r="23" customFormat="false" ht="15.75" hidden="false" customHeight="false" outlineLevel="0" collapsed="false">
      <c r="A23" s="245" t="n">
        <v>21</v>
      </c>
      <c r="B23" s="268" t="n">
        <v>44777</v>
      </c>
      <c r="C23" s="245"/>
      <c r="D23" s="271"/>
      <c r="E23" s="31" t="s">
        <v>1565</v>
      </c>
      <c r="F23" s="249"/>
      <c r="G23" s="249"/>
      <c r="H23" s="249"/>
      <c r="I23" s="272"/>
      <c r="J23" s="250"/>
    </row>
    <row r="24" customFormat="false" ht="15.75" hidden="false" customHeight="false" outlineLevel="0" collapsed="false">
      <c r="A24" s="251" t="n">
        <v>22</v>
      </c>
      <c r="B24" s="273" t="n">
        <v>44778</v>
      </c>
      <c r="C24" s="251"/>
      <c r="D24" s="270"/>
      <c r="E24" s="33" t="s">
        <v>788</v>
      </c>
      <c r="F24" s="32"/>
      <c r="G24" s="32"/>
      <c r="H24" s="32"/>
      <c r="I24" s="32"/>
      <c r="J24" s="140"/>
    </row>
    <row r="25" customFormat="false" ht="15.75" hidden="false" customHeight="false" outlineLevel="0" collapsed="false">
      <c r="A25" s="245" t="n">
        <v>23</v>
      </c>
      <c r="B25" s="274" t="n">
        <v>44778</v>
      </c>
      <c r="C25" s="245"/>
      <c r="D25" s="271"/>
      <c r="E25" s="33" t="s">
        <v>1566</v>
      </c>
      <c r="F25" s="249"/>
      <c r="G25" s="249"/>
      <c r="H25" s="249"/>
      <c r="I25" s="249"/>
      <c r="J25" s="250"/>
    </row>
    <row r="26" customFormat="false" ht="15.75" hidden="false" customHeight="false" outlineLevel="0" collapsed="false">
      <c r="A26" s="275" t="n">
        <v>24</v>
      </c>
      <c r="B26" s="273" t="n">
        <v>44778</v>
      </c>
      <c r="C26" s="276"/>
      <c r="D26" s="277"/>
      <c r="E26" s="33" t="s">
        <v>1567</v>
      </c>
      <c r="F26" s="278"/>
      <c r="G26" s="279"/>
      <c r="H26" s="279"/>
      <c r="I26" s="279"/>
      <c r="J26" s="280"/>
    </row>
    <row r="27" customFormat="false" ht="15.75" hidden="false" customHeight="false" outlineLevel="0" collapsed="false">
      <c r="A27" s="245" t="n">
        <v>25</v>
      </c>
      <c r="B27" s="274" t="n">
        <v>44778</v>
      </c>
      <c r="C27" s="247"/>
      <c r="D27" s="248"/>
      <c r="E27" s="31" t="s">
        <v>1568</v>
      </c>
      <c r="F27" s="249"/>
      <c r="G27" s="249"/>
      <c r="H27" s="249"/>
      <c r="I27" s="249"/>
      <c r="J27" s="250"/>
    </row>
    <row r="28" customFormat="false" ht="15.75" hidden="false" customHeight="false" outlineLevel="0" collapsed="false">
      <c r="A28" s="251" t="n">
        <v>26</v>
      </c>
      <c r="B28" s="273" t="n">
        <v>44778</v>
      </c>
      <c r="C28" s="253"/>
      <c r="D28" s="254"/>
      <c r="E28" s="31" t="s">
        <v>1569</v>
      </c>
      <c r="F28" s="32"/>
      <c r="G28" s="32"/>
      <c r="H28" s="32"/>
      <c r="I28" s="32"/>
      <c r="J28" s="140"/>
    </row>
  </sheetData>
  <mergeCells count="2">
    <mergeCell ref="F12:I12"/>
    <mergeCell ref="F22:I22"/>
  </mergeCells>
  <hyperlinks>
    <hyperlink ref="E3" r:id="rId1" location="page=5&amp;search=ligo%20virgo" display="https://arxiv.org/pdf/2201.01526"/>
    <hyperlink ref="E4" r:id="rId2" location="page=1&amp;search=ligo%20virgo" display="https://arxiv.org/pdf/2207.13761.pdf"/>
    <hyperlink ref="E5" r:id="rId3" location="page=12&amp;search=ligo%20virgo" display="https://arxiv.org/pdf/2207.14346.pdf"/>
    <hyperlink ref="E6" r:id="rId4" location="page=2&amp;search=ligo%20virgo" display="https://arxiv.org/pdf/2207.14522.pdf"/>
    <hyperlink ref="E7" r:id="rId5" location="page=5&amp;search=ligo%20virgo" display="https://arxiv.org/pdf/2207.14645.pdf"/>
    <hyperlink ref="E8" r:id="rId6" location="page=2&amp;search=ligo%20virgo" display="https://arxiv.org/pdf/2207.14765.pdf"/>
    <hyperlink ref="E9" r:id="rId7" location="page=2&amp;search=ligo%20virgo" display="https://arxiv.org/pdf/1909.11627.pdf"/>
    <hyperlink ref="E10" r:id="rId8" location="page=9&amp;search=ligo%20virgo" display="https://arxiv.org/pdf/2205.08448.pdf"/>
    <hyperlink ref="E11" r:id="rId9" location="page=1&amp;search=ligo%20virgo" display="https://arxiv.org/pdf/2208.00129.pdf"/>
    <hyperlink ref="E12" r:id="rId10" location="page=3&amp;search=ligo%20virgo" display="https://arxiv.org/pdf/2208.00321.pdf"/>
    <hyperlink ref="E13" r:id="rId11" location="page=5&amp;search=ligo%20virgo" display="https://arxiv.org/pdf/2208.00696.pdf"/>
    <hyperlink ref="E14" r:id="rId12" location="page=1&amp;search=ligo%20virgo" display="https://arxiv.org/pdf/2208.00798.pdf"/>
    <hyperlink ref="E15" r:id="rId13" location="page=1&amp;search=ligo%20virgo" display="https://arxiv.org/pdf/2205.08549.pdf"/>
    <hyperlink ref="E16" r:id="rId14" location="page=9&amp;search=ligo%20virgo" display="https://arxiv.org/pdf/2208.01330.pdf"/>
    <hyperlink ref="E17" r:id="rId15" location="page=2&amp;search=ligo%20virgo" display="https://arxiv.org/pdf/2208.01543.pdf"/>
    <hyperlink ref="E18" r:id="rId16" location="page=1&amp;search=ligo%20virgo" display="https://arxiv.org/pdf/2208.01621.pdf"/>
    <hyperlink ref="E19" r:id="rId17" location="page=5&amp;search=ligo%20virgo" display="https://arxiv.org/pdf/2101.07779.pdf"/>
    <hyperlink ref="E20" r:id="rId18" location="page=1&amp;search=ligo%20virgo" display="https://arxiv.org/pdf/2203.15668.pdf"/>
    <hyperlink ref="E21" r:id="rId19" location="page=2&amp;search=ligo%20virgo" display="https://arxiv.org/pdf/2208.01668.pdf"/>
    <hyperlink ref="E22" r:id="rId20" location="page=22&amp;search=ligo%20virgo" display="https://arxiv.org/pdf/2208.01677.pdf"/>
    <hyperlink ref="E23" r:id="rId21" location="page=2&amp;search=ligo%20virgo" display="https://arxiv.org/pdf/2208.01766.pdf"/>
    <hyperlink ref="E24" r:id="rId22" location="page=1&amp;search=ligo%20virgo" display="https://arxiv.org/pdf/2203.16216.pdf"/>
    <hyperlink ref="E25" r:id="rId23" location="page=4&amp;search=ligo%20virgo" display="https://arxiv.org/pdf/2208.02407.pdf"/>
    <hyperlink ref="E26" r:id="rId24" location="page=5&amp;search=ligo%20virgo" display="https://arxiv.org/pdf/2208.02545.pdf"/>
    <hyperlink ref="E27" r:id="rId25" location="page=2&amp;search=ligo%20virgo" display="https://arxiv.org/pdf/2208.02800.pdf"/>
    <hyperlink ref="E28" r:id="rId26" location="page=3&amp;search=ligo%20virgo" display="https://arxiv.org/pdf/2208.02805.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0" width="10.5"/>
    <col collapsed="false" customWidth="true" hidden="false" outlineLevel="0" max="2" min="2" style="0" width="12.63"/>
    <col collapsed="false" customWidth="true" hidden="false" outlineLevel="0" max="3" min="3" style="0" width="14.75"/>
    <col collapsed="false" customWidth="true" hidden="false" outlineLevel="0" max="4" min="4" style="0" width="12.63"/>
    <col collapsed="false" customWidth="true" hidden="false" outlineLevel="0" max="5" min="5" style="0" width="27.88"/>
    <col collapsed="false" customWidth="true" hidden="false" outlineLevel="0" max="7" min="6" style="0" width="12.63"/>
    <col collapsed="false" customWidth="true" hidden="false" outlineLevel="0" max="8" min="8" style="0" width="7.49"/>
    <col collapsed="false" customWidth="true" hidden="false" outlineLevel="0" max="9" min="9" style="0" width="4.5"/>
    <col collapsed="false" customWidth="true" hidden="false" outlineLevel="0" max="1025" min="10" style="0" width="12.63"/>
  </cols>
  <sheetData>
    <row r="1" customFormat="false" ht="15.75" hidden="false" customHeight="false" outlineLevel="0" collapsed="false">
      <c r="A1" s="64" t="n">
        <f aca="false">MAX(A3:A77)</f>
        <v>28</v>
      </c>
      <c r="B1" s="65" t="s">
        <v>105</v>
      </c>
      <c r="C1" s="66"/>
      <c r="D1" s="66" t="n">
        <f aca="false">SUM(D3:D80)</f>
        <v>6</v>
      </c>
      <c r="E1" s="165" t="s">
        <v>1570</v>
      </c>
      <c r="F1" s="1"/>
      <c r="G1" s="69" t="s">
        <v>541</v>
      </c>
      <c r="H1" s="70"/>
      <c r="I1" s="131"/>
    </row>
    <row r="2" customFormat="false" ht="15.75" hidden="false" customHeight="false" outlineLevel="0" collapsed="false">
      <c r="A2" s="108" t="s">
        <v>0</v>
      </c>
      <c r="B2" s="103" t="s">
        <v>1</v>
      </c>
      <c r="C2" s="109"/>
      <c r="D2" s="109" t="s">
        <v>108</v>
      </c>
      <c r="E2" s="109"/>
      <c r="F2" s="68" t="s">
        <v>109</v>
      </c>
      <c r="G2" s="71"/>
      <c r="H2" s="71"/>
      <c r="I2" s="71"/>
      <c r="J2" s="101" t="s">
        <v>271</v>
      </c>
      <c r="K2" s="71"/>
      <c r="L2" s="71"/>
      <c r="M2" s="71"/>
      <c r="N2" s="71"/>
      <c r="O2" s="71"/>
      <c r="P2" s="71"/>
      <c r="Q2" s="71"/>
      <c r="R2" s="71"/>
      <c r="S2" s="71"/>
      <c r="T2" s="71"/>
      <c r="U2" s="71"/>
      <c r="V2" s="71"/>
      <c r="W2" s="71"/>
      <c r="X2" s="71"/>
      <c r="Y2" s="71"/>
      <c r="Z2" s="71"/>
    </row>
    <row r="3" customFormat="false" ht="15.75" hidden="false" customHeight="false" outlineLevel="0" collapsed="false">
      <c r="A3" s="110" t="n">
        <v>1</v>
      </c>
      <c r="B3" s="232" t="n">
        <v>44781</v>
      </c>
      <c r="C3" s="80" t="n">
        <v>1</v>
      </c>
      <c r="D3" s="79"/>
      <c r="E3" s="132" t="s">
        <v>164</v>
      </c>
      <c r="J3" s="78"/>
    </row>
    <row r="4" customFormat="false" ht="15.75" hidden="false" customHeight="false" outlineLevel="0" collapsed="false">
      <c r="A4" s="110" t="n">
        <v>2</v>
      </c>
      <c r="B4" s="79"/>
      <c r="C4" s="80" t="n">
        <v>2</v>
      </c>
      <c r="D4" s="79"/>
      <c r="E4" s="132" t="s">
        <v>1560</v>
      </c>
      <c r="F4" s="1" t="s">
        <v>1571</v>
      </c>
      <c r="G4" s="1"/>
      <c r="H4" s="1"/>
      <c r="I4" s="1"/>
      <c r="J4" s="78" t="s">
        <v>1572</v>
      </c>
    </row>
    <row r="5" customFormat="false" ht="15.75" hidden="false" customHeight="false" outlineLevel="0" collapsed="false">
      <c r="A5" s="110" t="n">
        <v>3</v>
      </c>
      <c r="B5" s="79"/>
      <c r="C5" s="80" t="n">
        <v>3</v>
      </c>
      <c r="D5" s="79"/>
      <c r="E5" s="132" t="s">
        <v>1573</v>
      </c>
      <c r="G5" s="1"/>
      <c r="H5" s="1"/>
      <c r="I5" s="1"/>
      <c r="J5" s="78"/>
    </row>
    <row r="6" customFormat="false" ht="15.75" hidden="false" customHeight="false" outlineLevel="0" collapsed="false">
      <c r="A6" s="110" t="n">
        <v>4</v>
      </c>
      <c r="B6" s="79"/>
      <c r="C6" s="80" t="n">
        <v>4</v>
      </c>
      <c r="D6" s="79"/>
      <c r="E6" s="132" t="s">
        <v>1574</v>
      </c>
      <c r="G6" s="1"/>
      <c r="H6" s="1"/>
      <c r="I6" s="1"/>
      <c r="J6" s="78"/>
    </row>
    <row r="7" customFormat="false" ht="15.75" hidden="false" customHeight="false" outlineLevel="0" collapsed="false">
      <c r="A7" s="120" t="n">
        <v>5</v>
      </c>
      <c r="B7" s="121"/>
      <c r="C7" s="87" t="n">
        <v>5</v>
      </c>
      <c r="D7" s="121" t="n">
        <v>1</v>
      </c>
      <c r="E7" s="144" t="s">
        <v>1575</v>
      </c>
      <c r="F7" s="123" t="s">
        <v>1576</v>
      </c>
      <c r="G7" s="89"/>
      <c r="H7" s="89"/>
      <c r="I7" s="89"/>
      <c r="J7" s="85" t="s">
        <v>1577</v>
      </c>
      <c r="K7" s="89"/>
      <c r="L7" s="89"/>
      <c r="M7" s="89"/>
      <c r="N7" s="89"/>
      <c r="O7" s="89"/>
      <c r="P7" s="89"/>
      <c r="Q7" s="89"/>
      <c r="R7" s="89"/>
      <c r="S7" s="89"/>
      <c r="T7" s="89"/>
      <c r="U7" s="89"/>
      <c r="V7" s="89"/>
      <c r="W7" s="89"/>
      <c r="X7" s="89"/>
      <c r="Y7" s="89"/>
      <c r="Z7" s="89"/>
    </row>
    <row r="8" customFormat="false" ht="15.75" hidden="false" customHeight="false" outlineLevel="0" collapsed="false">
      <c r="A8" s="110" t="n">
        <v>6</v>
      </c>
      <c r="B8" s="232" t="n">
        <v>44812</v>
      </c>
      <c r="C8" s="115" t="n">
        <v>1</v>
      </c>
      <c r="D8" s="114" t="n">
        <v>1</v>
      </c>
      <c r="E8" s="137" t="s">
        <v>1095</v>
      </c>
      <c r="F8" s="138" t="s">
        <v>1578</v>
      </c>
      <c r="G8" s="117"/>
      <c r="H8" s="117"/>
      <c r="I8" s="117"/>
      <c r="J8" s="78" t="s">
        <v>1579</v>
      </c>
      <c r="K8" s="117"/>
      <c r="L8" s="117"/>
      <c r="M8" s="117"/>
      <c r="N8" s="117"/>
      <c r="O8" s="117"/>
      <c r="P8" s="117"/>
      <c r="Q8" s="117"/>
      <c r="R8" s="117"/>
      <c r="S8" s="117"/>
      <c r="T8" s="117"/>
      <c r="U8" s="117"/>
      <c r="V8" s="117"/>
      <c r="W8" s="117"/>
      <c r="X8" s="117"/>
      <c r="Y8" s="117"/>
      <c r="Z8" s="117"/>
    </row>
    <row r="9" customFormat="false" ht="15.75" hidden="false" customHeight="false" outlineLevel="0" collapsed="false">
      <c r="A9" s="110" t="n">
        <v>7</v>
      </c>
      <c r="B9" s="79"/>
      <c r="C9" s="80" t="n">
        <v>2</v>
      </c>
      <c r="D9" s="79"/>
      <c r="E9" s="132" t="s">
        <v>1568</v>
      </c>
      <c r="J9" s="78" t="s">
        <v>1580</v>
      </c>
    </row>
    <row r="10" customFormat="false" ht="15.75" hidden="false" customHeight="false" outlineLevel="0" collapsed="false">
      <c r="A10" s="110" t="n">
        <v>8</v>
      </c>
      <c r="B10" s="79"/>
      <c r="C10" s="80" t="n">
        <v>3</v>
      </c>
      <c r="D10" s="79"/>
      <c r="E10" s="132" t="s">
        <v>1581</v>
      </c>
      <c r="J10" s="78" t="s">
        <v>1582</v>
      </c>
    </row>
    <row r="11" customFormat="false" ht="15.75" hidden="false" customHeight="false" outlineLevel="0" collapsed="false">
      <c r="A11" s="110" t="n">
        <v>9</v>
      </c>
      <c r="B11" s="79"/>
      <c r="C11" s="80" t="n">
        <v>4</v>
      </c>
      <c r="D11" s="79"/>
      <c r="E11" s="132" t="s">
        <v>1583</v>
      </c>
      <c r="J11" s="78" t="s">
        <v>1584</v>
      </c>
    </row>
    <row r="12" customFormat="false" ht="15.75" hidden="false" customHeight="false" outlineLevel="0" collapsed="false">
      <c r="A12" s="110" t="n">
        <v>10</v>
      </c>
      <c r="B12" s="79"/>
      <c r="C12" s="80" t="n">
        <v>5</v>
      </c>
      <c r="D12" s="79"/>
      <c r="E12" s="132" t="s">
        <v>1585</v>
      </c>
      <c r="F12" s="134"/>
      <c r="G12" s="134"/>
      <c r="H12" s="134"/>
      <c r="I12" s="134"/>
      <c r="J12" s="78"/>
    </row>
    <row r="13" customFormat="false" ht="15.75" hidden="false" customHeight="false" outlineLevel="0" collapsed="false">
      <c r="A13" s="110" t="n">
        <v>11</v>
      </c>
      <c r="B13" s="79"/>
      <c r="C13" s="80" t="n">
        <v>6</v>
      </c>
      <c r="D13" s="79"/>
      <c r="E13" s="133" t="s">
        <v>1586</v>
      </c>
      <c r="F13" s="1" t="s">
        <v>1587</v>
      </c>
      <c r="J13" s="78" t="s">
        <v>1588</v>
      </c>
    </row>
    <row r="14" customFormat="false" ht="15.75" hidden="false" customHeight="false" outlineLevel="0" collapsed="false">
      <c r="A14" s="110" t="n">
        <v>12</v>
      </c>
      <c r="B14" s="79"/>
      <c r="C14" s="80" t="n">
        <v>7</v>
      </c>
      <c r="D14" s="79"/>
      <c r="E14" s="132" t="s">
        <v>1589</v>
      </c>
      <c r="J14" s="78"/>
    </row>
    <row r="15" customFormat="false" ht="15.75" hidden="false" customHeight="false" outlineLevel="0" collapsed="false">
      <c r="A15" s="110" t="n">
        <v>13</v>
      </c>
      <c r="B15" s="79"/>
      <c r="C15" s="80" t="n">
        <v>8</v>
      </c>
      <c r="D15" s="79"/>
      <c r="E15" s="132" t="s">
        <v>1590</v>
      </c>
      <c r="J15" s="78" t="s">
        <v>1591</v>
      </c>
    </row>
    <row r="16" customFormat="false" ht="15.75" hidden="false" customHeight="false" outlineLevel="0" collapsed="false">
      <c r="A16" s="110" t="n">
        <v>14</v>
      </c>
      <c r="B16" s="79"/>
      <c r="C16" s="80" t="n">
        <v>9</v>
      </c>
      <c r="D16" s="79"/>
      <c r="E16" s="132" t="s">
        <v>1592</v>
      </c>
      <c r="J16" s="78" t="s">
        <v>1593</v>
      </c>
    </row>
    <row r="17" customFormat="false" ht="15.75" hidden="false" customHeight="false" outlineLevel="0" collapsed="false">
      <c r="A17" s="110" t="n">
        <v>15</v>
      </c>
      <c r="B17" s="79"/>
      <c r="C17" s="80" t="n">
        <v>10</v>
      </c>
      <c r="D17" s="79"/>
      <c r="E17" s="133" t="s">
        <v>1594</v>
      </c>
      <c r="F17" s="1" t="s">
        <v>1595</v>
      </c>
      <c r="J17" s="78" t="s">
        <v>1596</v>
      </c>
    </row>
    <row r="18" customFormat="false" ht="15.75" hidden="false" customHeight="false" outlineLevel="0" collapsed="false">
      <c r="A18" s="110" t="n">
        <v>16</v>
      </c>
      <c r="B18" s="79"/>
      <c r="C18" s="80" t="n">
        <v>11</v>
      </c>
      <c r="D18" s="79"/>
      <c r="E18" s="133" t="s">
        <v>1597</v>
      </c>
      <c r="F18" s="1" t="s">
        <v>1598</v>
      </c>
      <c r="J18" s="78" t="s">
        <v>1599</v>
      </c>
    </row>
    <row r="19" customFormat="false" ht="15.75" hidden="false" customHeight="false" outlineLevel="0" collapsed="false">
      <c r="A19" s="120" t="n">
        <v>17</v>
      </c>
      <c r="B19" s="121"/>
      <c r="C19" s="87" t="n">
        <v>12</v>
      </c>
      <c r="D19" s="121"/>
      <c r="E19" s="139" t="s">
        <v>1600</v>
      </c>
      <c r="F19" s="123"/>
      <c r="G19" s="89"/>
      <c r="H19" s="89"/>
      <c r="I19" s="89"/>
      <c r="J19" s="85"/>
      <c r="K19" s="89"/>
      <c r="L19" s="89"/>
      <c r="M19" s="89"/>
      <c r="N19" s="89"/>
      <c r="O19" s="89"/>
      <c r="P19" s="89"/>
      <c r="Q19" s="89"/>
      <c r="R19" s="89"/>
      <c r="S19" s="89"/>
      <c r="T19" s="89"/>
      <c r="U19" s="89"/>
      <c r="V19" s="89"/>
      <c r="W19" s="89"/>
      <c r="X19" s="89"/>
      <c r="Y19" s="89"/>
      <c r="Z19" s="89"/>
    </row>
    <row r="20" customFormat="false" ht="15.75" hidden="false" customHeight="false" outlineLevel="0" collapsed="false">
      <c r="A20" s="110" t="n">
        <v>18</v>
      </c>
      <c r="B20" s="232" t="n">
        <v>44842</v>
      </c>
      <c r="C20" s="80" t="n">
        <v>1</v>
      </c>
      <c r="D20" s="79"/>
      <c r="E20" s="132" t="s">
        <v>1601</v>
      </c>
      <c r="J20" s="78" t="s">
        <v>1602</v>
      </c>
    </row>
    <row r="21" customFormat="false" ht="15.75" hidden="false" customHeight="false" outlineLevel="0" collapsed="false">
      <c r="A21" s="120" t="n">
        <v>19</v>
      </c>
      <c r="B21" s="121"/>
      <c r="C21" s="87" t="n">
        <v>2</v>
      </c>
      <c r="D21" s="121"/>
      <c r="E21" s="139" t="s">
        <v>1410</v>
      </c>
      <c r="F21" s="123"/>
      <c r="G21" s="89"/>
      <c r="H21" s="89"/>
      <c r="I21" s="89"/>
      <c r="J21" s="85"/>
      <c r="K21" s="89"/>
      <c r="L21" s="89"/>
      <c r="M21" s="89"/>
      <c r="N21" s="89"/>
      <c r="O21" s="89"/>
      <c r="P21" s="89"/>
      <c r="Q21" s="89"/>
      <c r="R21" s="89"/>
      <c r="S21" s="89"/>
      <c r="T21" s="89"/>
      <c r="U21" s="89"/>
      <c r="V21" s="89"/>
      <c r="W21" s="89"/>
      <c r="X21" s="89"/>
      <c r="Y21" s="89"/>
      <c r="Z21" s="89"/>
    </row>
    <row r="22" customFormat="false" ht="17.25" hidden="false" customHeight="true" outlineLevel="0" collapsed="false">
      <c r="A22" s="110" t="n">
        <v>20</v>
      </c>
      <c r="B22" s="153" t="n">
        <v>44873</v>
      </c>
      <c r="C22" s="110" t="n">
        <v>1</v>
      </c>
      <c r="D22" s="141" t="n">
        <v>1</v>
      </c>
      <c r="E22" s="99" t="s">
        <v>1603</v>
      </c>
      <c r="F22" s="110" t="s">
        <v>1604</v>
      </c>
      <c r="G22" s="110"/>
      <c r="H22" s="110"/>
      <c r="I22" s="110"/>
      <c r="J22" s="1" t="s">
        <v>1455</v>
      </c>
    </row>
    <row r="23" customFormat="false" ht="15.75" hidden="false" customHeight="false" outlineLevel="0" collapsed="false">
      <c r="A23" s="110" t="n">
        <v>21</v>
      </c>
      <c r="B23" s="141"/>
      <c r="C23" s="110" t="n">
        <v>2</v>
      </c>
      <c r="D23" s="141"/>
      <c r="E23" s="142" t="s">
        <v>1410</v>
      </c>
      <c r="I23" s="143"/>
      <c r="J23" s="78" t="s">
        <v>1605</v>
      </c>
    </row>
    <row r="24" customFormat="false" ht="15.75" hidden="false" customHeight="false" outlineLevel="0" collapsed="false">
      <c r="A24" s="110" t="n">
        <v>22</v>
      </c>
      <c r="B24" s="141"/>
      <c r="C24" s="110" t="n">
        <v>3</v>
      </c>
      <c r="D24" s="141"/>
      <c r="E24" s="142" t="s">
        <v>1606</v>
      </c>
      <c r="J24" s="78" t="s">
        <v>1607</v>
      </c>
    </row>
    <row r="25" customFormat="false" ht="15.75" hidden="false" customHeight="false" outlineLevel="0" collapsed="false">
      <c r="A25" s="110" t="n">
        <v>23</v>
      </c>
      <c r="B25" s="141"/>
      <c r="C25" s="110" t="n">
        <v>4</v>
      </c>
      <c r="D25" s="141"/>
      <c r="E25" s="142" t="s">
        <v>1608</v>
      </c>
      <c r="J25" s="78" t="s">
        <v>1609</v>
      </c>
    </row>
    <row r="26" customFormat="false" ht="15.75" hidden="false" customHeight="false" outlineLevel="0" collapsed="false">
      <c r="A26" s="120" t="n">
        <v>24</v>
      </c>
      <c r="B26" s="121"/>
      <c r="C26" s="87" t="n">
        <v>5</v>
      </c>
      <c r="D26" s="121" t="n">
        <v>1</v>
      </c>
      <c r="E26" s="144" t="s">
        <v>1610</v>
      </c>
      <c r="F26" s="123" t="s">
        <v>1611</v>
      </c>
      <c r="G26" s="89"/>
      <c r="H26" s="89"/>
      <c r="I26" s="89"/>
      <c r="J26" s="85"/>
      <c r="K26" s="89"/>
      <c r="L26" s="89"/>
      <c r="M26" s="89"/>
      <c r="N26" s="89"/>
      <c r="O26" s="89"/>
      <c r="P26" s="89"/>
      <c r="Q26" s="89"/>
      <c r="R26" s="89"/>
      <c r="S26" s="89"/>
      <c r="T26" s="89"/>
      <c r="U26" s="89"/>
      <c r="V26" s="89"/>
      <c r="W26" s="89"/>
      <c r="X26" s="89"/>
      <c r="Y26" s="89"/>
      <c r="Z26" s="89"/>
    </row>
    <row r="27" customFormat="false" ht="15.75" hidden="false" customHeight="false" outlineLevel="0" collapsed="false">
      <c r="A27" s="110" t="n">
        <v>25</v>
      </c>
      <c r="B27" s="149" t="n">
        <v>44903</v>
      </c>
      <c r="C27" s="80" t="n">
        <v>1</v>
      </c>
      <c r="D27" s="79"/>
      <c r="E27" s="132" t="s">
        <v>1612</v>
      </c>
      <c r="J27" s="78" t="s">
        <v>1613</v>
      </c>
    </row>
    <row r="28" customFormat="false" ht="15.75" hidden="false" customHeight="false" outlineLevel="0" collapsed="false">
      <c r="A28" s="110" t="n">
        <v>26</v>
      </c>
      <c r="B28" s="107"/>
      <c r="C28" s="80" t="n">
        <v>2</v>
      </c>
      <c r="D28" s="79"/>
      <c r="E28" s="132" t="s">
        <v>1592</v>
      </c>
      <c r="J28" s="78" t="s">
        <v>1614</v>
      </c>
    </row>
    <row r="29" customFormat="false" ht="15.75" hidden="false" customHeight="false" outlineLevel="0" collapsed="false">
      <c r="A29" s="110" t="n">
        <v>27</v>
      </c>
      <c r="B29" s="107"/>
      <c r="C29" s="80" t="n">
        <v>3</v>
      </c>
      <c r="D29" s="79" t="n">
        <v>1</v>
      </c>
      <c r="E29" s="135" t="s">
        <v>1615</v>
      </c>
      <c r="F29" s="1" t="s">
        <v>1616</v>
      </c>
      <c r="J29" s="281" t="s">
        <v>1617</v>
      </c>
    </row>
    <row r="30" customFormat="false" ht="15.75" hidden="false" customHeight="false" outlineLevel="0" collapsed="false">
      <c r="A30" s="108" t="n">
        <v>28</v>
      </c>
      <c r="B30" s="127"/>
      <c r="C30" s="103" t="n">
        <v>4</v>
      </c>
      <c r="D30" s="128" t="n">
        <v>1</v>
      </c>
      <c r="E30" s="156" t="s">
        <v>1618</v>
      </c>
      <c r="F30" s="68" t="s">
        <v>1619</v>
      </c>
      <c r="G30" s="71"/>
      <c r="H30" s="71"/>
      <c r="I30" s="71"/>
      <c r="J30" s="101"/>
      <c r="K30" s="71"/>
      <c r="L30" s="71"/>
      <c r="M30" s="71"/>
      <c r="N30" s="71"/>
      <c r="O30" s="71"/>
      <c r="P30" s="71"/>
      <c r="Q30" s="71"/>
      <c r="R30" s="71"/>
      <c r="S30" s="71"/>
      <c r="T30" s="71"/>
      <c r="U30" s="71"/>
      <c r="V30" s="71"/>
      <c r="W30" s="71"/>
      <c r="X30" s="71"/>
      <c r="Y30" s="71"/>
      <c r="Z30" s="71"/>
    </row>
    <row r="31" customFormat="false" ht="15.75" hidden="false" customHeight="false" outlineLevel="0" collapsed="false">
      <c r="B31" s="107"/>
      <c r="D31" s="107"/>
    </row>
    <row r="32" customFormat="false" ht="15.75" hidden="false" customHeight="false" outlineLevel="0" collapsed="false">
      <c r="B32" s="107"/>
      <c r="E32" s="111" t="s">
        <v>522</v>
      </c>
    </row>
    <row r="33" customFormat="false" ht="15.75" hidden="false" customHeight="false" outlineLevel="0" collapsed="false">
      <c r="B33" s="107"/>
      <c r="E33" s="146" t="s">
        <v>523</v>
      </c>
    </row>
    <row r="34" customFormat="false" ht="15.75" hidden="false" customHeight="false" outlineLevel="0" collapsed="false">
      <c r="B34" s="107"/>
      <c r="E34" s="147" t="s">
        <v>524</v>
      </c>
    </row>
    <row r="35" customFormat="false" ht="15.75" hidden="false" customHeight="false" outlineLevel="0" collapsed="false">
      <c r="B35" s="107"/>
      <c r="E35" s="148" t="s">
        <v>525</v>
      </c>
    </row>
    <row r="1048576" customFormat="false" ht="15.75" hidden="false" customHeight="true" outlineLevel="0" collapsed="false"/>
  </sheetData>
  <mergeCells count="2">
    <mergeCell ref="F12:I12"/>
    <mergeCell ref="F22:I22"/>
  </mergeCells>
  <hyperlinks>
    <hyperlink ref="E3" r:id="rId2" display="https://arxiv.org/pdf/2111.08717.pdf"/>
    <hyperlink ref="E4" r:id="rId3" display="https://arxiv.org/pdf/2208.01543.pdf"/>
    <hyperlink ref="E5" r:id="rId4" display="https://arxiv.org/pdf/2208.02927.pdf"/>
    <hyperlink ref="E6" r:id="rId5" display="https://arxiv.org/pdf/2208.02965.pdf"/>
    <hyperlink ref="E7" r:id="rId6" display="https://arxiv.org/pdf/2208.03045.pdf"/>
    <hyperlink ref="E8" r:id="rId7" display="https://arxiv.org/pdf/2205.07809.pdf"/>
    <hyperlink ref="E9" r:id="rId8" display="https://arxiv.org/pdf/2208.02800.pdf"/>
    <hyperlink ref="E10" r:id="rId9" display="https://arxiv.org/pdf/2208.03372.pdf"/>
    <hyperlink ref="E11" r:id="rId10" display="https://arxiv.org/pdf/2208.03405.pdf"/>
    <hyperlink ref="E12" r:id="rId11" display="https://arxiv.org/pdf/2208.03458.pdf"/>
    <hyperlink ref="E13" r:id="rId12" display="https://arxiv.org/pdf/2208.03623.pdf"/>
    <hyperlink ref="E14" r:id="rId13" display="https://arxiv.org/pdf/2208.03731.pdf"/>
    <hyperlink ref="E15" r:id="rId14" display="https://arxiv.org/pdf/2208.03932.pdf"/>
    <hyperlink ref="E16" r:id="rId15" display="https://arxiv.org/pdf/2208.04267.pdf"/>
    <hyperlink ref="E17" r:id="rId16" display="https://arxiv.org/pdf/2208.04285.pdf"/>
    <hyperlink ref="E18" r:id="rId17" display="https://arxiv.org/pdf/2208.04294.pdf"/>
    <hyperlink ref="E19" r:id="rId18" display="https://arxiv.org/pdf/2208.04295.pdf"/>
    <hyperlink ref="E20" r:id="rId19" display="https://arxiv.org/pdf/2206.13128.pdf"/>
    <hyperlink ref="E21" r:id="rId20" display="https://arxiv.org/pdf/2207.01568.pdf"/>
    <hyperlink ref="E22" r:id="rId21" display="https://arxiv.org/pdf/2106.02672.pdf"/>
    <hyperlink ref="E23" r:id="rId22" display="https://arxiv.org/pdf/2207.01568.pdf"/>
    <hyperlink ref="E24" r:id="rId23" display="https://arxiv.org/pdf/2208.04965.pdf"/>
    <hyperlink ref="E25" r:id="rId24" display="https://arxiv.org/pdf/2208.04990.pdf"/>
    <hyperlink ref="E26" r:id="rId25" display="https://arxiv.org/pdf/2208.05018.pdf"/>
    <hyperlink ref="E27" r:id="rId26" display="https://arxiv.org/pdf/2104.06978.pdf"/>
    <hyperlink ref="E28" r:id="rId27" display="https://arxiv.org/pdf/2208.04267.pdf"/>
    <hyperlink ref="E29" r:id="rId28" display="https://arxiv.org/pdf/2208.05957.pdf"/>
    <hyperlink ref="E30" r:id="rId29" display="https://arxiv.org/pdf/2208.05959.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0"/>
</worksheet>
</file>

<file path=xl/worksheets/sheet35.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0" width="10.5"/>
    <col collapsed="false" customWidth="true" hidden="false" outlineLevel="0" max="2" min="2" style="0" width="12.63"/>
    <col collapsed="false" customWidth="true" hidden="false" outlineLevel="0" max="3" min="3" style="0" width="14.75"/>
    <col collapsed="false" customWidth="true" hidden="false" outlineLevel="0" max="4" min="4" style="0" width="12.63"/>
    <col collapsed="false" customWidth="true" hidden="false" outlineLevel="0" max="5" min="5" style="0" width="27.88"/>
    <col collapsed="false" customWidth="true" hidden="false" outlineLevel="0" max="7" min="6" style="0" width="12.63"/>
    <col collapsed="false" customWidth="true" hidden="false" outlineLevel="0" max="8" min="8" style="0" width="7.49"/>
    <col collapsed="false" customWidth="true" hidden="false" outlineLevel="0" max="9" min="9" style="0" width="4.5"/>
    <col collapsed="false" customWidth="true" hidden="false" outlineLevel="0" max="1025" min="10" style="0" width="12.63"/>
  </cols>
  <sheetData>
    <row r="1" customFormat="false" ht="15.75" hidden="false" customHeight="false" outlineLevel="0" collapsed="false">
      <c r="A1" s="64" t="n">
        <f aca="false">MAX(A3:A73)</f>
        <v>24</v>
      </c>
      <c r="B1" s="65" t="s">
        <v>105</v>
      </c>
      <c r="C1" s="66"/>
      <c r="D1" s="66" t="n">
        <f aca="false">SUM(D3:D76)</f>
        <v>10</v>
      </c>
      <c r="E1" s="165" t="s">
        <v>1620</v>
      </c>
      <c r="F1" s="1"/>
      <c r="G1" s="69" t="s">
        <v>541</v>
      </c>
      <c r="H1" s="70"/>
      <c r="I1" s="131"/>
    </row>
    <row r="2" customFormat="false" ht="15.75" hidden="false" customHeight="false" outlineLevel="0" collapsed="false">
      <c r="A2" s="108" t="s">
        <v>0</v>
      </c>
      <c r="B2" s="103" t="s">
        <v>1</v>
      </c>
      <c r="C2" s="109"/>
      <c r="D2" s="109" t="s">
        <v>108</v>
      </c>
      <c r="E2" s="109"/>
      <c r="F2" s="68" t="s">
        <v>109</v>
      </c>
      <c r="G2" s="71"/>
      <c r="H2" s="71"/>
      <c r="I2" s="71"/>
      <c r="J2" s="101" t="s">
        <v>271</v>
      </c>
      <c r="K2" s="71"/>
      <c r="L2" s="71"/>
      <c r="M2" s="71"/>
      <c r="N2" s="71"/>
      <c r="O2" s="71"/>
      <c r="P2" s="71"/>
      <c r="Q2" s="71"/>
      <c r="R2" s="71"/>
      <c r="S2" s="71"/>
      <c r="T2" s="71"/>
      <c r="U2" s="71"/>
      <c r="V2" s="71"/>
      <c r="W2" s="71"/>
      <c r="X2" s="71"/>
      <c r="Y2" s="71"/>
      <c r="Z2" s="71"/>
    </row>
    <row r="3" customFormat="false" ht="15.75" hidden="false" customHeight="false" outlineLevel="0" collapsed="false">
      <c r="A3" s="110" t="n">
        <v>1</v>
      </c>
      <c r="B3" s="107" t="s">
        <v>1621</v>
      </c>
      <c r="C3" s="80" t="n">
        <v>1</v>
      </c>
      <c r="D3" s="79"/>
      <c r="E3" s="133" t="s">
        <v>1622</v>
      </c>
      <c r="F3" s="1" t="s">
        <v>1623</v>
      </c>
      <c r="J3" s="78" t="s">
        <v>1624</v>
      </c>
    </row>
    <row r="4" customFormat="false" ht="15.75" hidden="false" customHeight="false" outlineLevel="0" collapsed="false">
      <c r="A4" s="110" t="n">
        <v>2</v>
      </c>
      <c r="B4" s="79"/>
      <c r="C4" s="80" t="n">
        <v>2</v>
      </c>
      <c r="D4" s="79" t="n">
        <v>1</v>
      </c>
      <c r="E4" s="135" t="s">
        <v>1625</v>
      </c>
      <c r="F4" s="1" t="s">
        <v>1626</v>
      </c>
      <c r="G4" s="1"/>
      <c r="H4" s="1"/>
      <c r="I4" s="1"/>
      <c r="J4" s="78"/>
    </row>
    <row r="5" customFormat="false" ht="15.75" hidden="false" customHeight="false" outlineLevel="0" collapsed="false">
      <c r="A5" s="120" t="n">
        <v>3</v>
      </c>
      <c r="B5" s="121"/>
      <c r="C5" s="87" t="n">
        <v>3</v>
      </c>
      <c r="D5" s="121"/>
      <c r="E5" s="139" t="s">
        <v>1627</v>
      </c>
      <c r="F5" s="123" t="s">
        <v>1628</v>
      </c>
      <c r="G5" s="89"/>
      <c r="H5" s="89"/>
      <c r="I5" s="89"/>
      <c r="J5" s="85" t="s">
        <v>1629</v>
      </c>
      <c r="K5" s="89"/>
      <c r="L5" s="89"/>
      <c r="M5" s="89"/>
      <c r="N5" s="89"/>
      <c r="O5" s="89"/>
      <c r="P5" s="89"/>
      <c r="Q5" s="89"/>
      <c r="R5" s="89"/>
      <c r="S5" s="89"/>
      <c r="T5" s="89"/>
      <c r="U5" s="89"/>
      <c r="V5" s="89"/>
      <c r="W5" s="89"/>
      <c r="X5" s="89"/>
      <c r="Y5" s="89"/>
      <c r="Z5" s="89"/>
    </row>
    <row r="6" customFormat="false" ht="15.75" hidden="false" customHeight="false" outlineLevel="0" collapsed="false">
      <c r="A6" s="110" t="n">
        <v>4</v>
      </c>
      <c r="B6" s="107" t="s">
        <v>1630</v>
      </c>
      <c r="C6" s="115" t="n">
        <v>1</v>
      </c>
      <c r="D6" s="114"/>
      <c r="E6" s="175" t="s">
        <v>1631</v>
      </c>
      <c r="F6" s="138" t="s">
        <v>1632</v>
      </c>
      <c r="G6" s="117"/>
      <c r="H6" s="117"/>
      <c r="I6" s="117"/>
      <c r="J6" s="78" t="s">
        <v>1633</v>
      </c>
      <c r="K6" s="117"/>
      <c r="L6" s="117"/>
      <c r="M6" s="117"/>
      <c r="N6" s="117"/>
      <c r="O6" s="117"/>
      <c r="P6" s="117"/>
      <c r="Q6" s="117"/>
      <c r="R6" s="117"/>
      <c r="S6" s="117"/>
      <c r="T6" s="117"/>
      <c r="U6" s="117"/>
      <c r="V6" s="117"/>
      <c r="W6" s="117"/>
      <c r="X6" s="117"/>
      <c r="Y6" s="117"/>
      <c r="Z6" s="117"/>
    </row>
    <row r="7" customFormat="false" ht="15.75" hidden="false" customHeight="false" outlineLevel="0" collapsed="false">
      <c r="A7" s="110" t="n">
        <v>5</v>
      </c>
      <c r="B7" s="79"/>
      <c r="C7" s="80" t="n">
        <v>2</v>
      </c>
      <c r="D7" s="79" t="n">
        <v>1</v>
      </c>
      <c r="E7" s="135" t="s">
        <v>1634</v>
      </c>
      <c r="F7" s="1" t="s">
        <v>1635</v>
      </c>
      <c r="J7" s="78" t="s">
        <v>1636</v>
      </c>
    </row>
    <row r="8" customFormat="false" ht="15.75" hidden="false" customHeight="false" outlineLevel="0" collapsed="false">
      <c r="A8" s="110" t="n">
        <v>6</v>
      </c>
      <c r="B8" s="79"/>
      <c r="C8" s="80" t="n">
        <v>3</v>
      </c>
      <c r="D8" s="79" t="n">
        <v>1</v>
      </c>
      <c r="E8" s="135" t="s">
        <v>1637</v>
      </c>
      <c r="F8" s="1" t="s">
        <v>1638</v>
      </c>
      <c r="J8" s="78" t="s">
        <v>1639</v>
      </c>
    </row>
    <row r="9" customFormat="false" ht="15.75" hidden="false" customHeight="false" outlineLevel="0" collapsed="false">
      <c r="A9" s="110" t="n">
        <v>7</v>
      </c>
      <c r="B9" s="79"/>
      <c r="C9" s="80" t="n">
        <v>4</v>
      </c>
      <c r="D9" s="79"/>
      <c r="E9" s="132" t="s">
        <v>1585</v>
      </c>
      <c r="J9" s="78"/>
    </row>
    <row r="10" customFormat="false" ht="15.75" hidden="false" customHeight="false" outlineLevel="0" collapsed="false">
      <c r="A10" s="120" t="n">
        <v>8</v>
      </c>
      <c r="B10" s="121"/>
      <c r="C10" s="87" t="n">
        <v>5</v>
      </c>
      <c r="D10" s="121"/>
      <c r="E10" s="139" t="s">
        <v>1640</v>
      </c>
      <c r="F10" s="123"/>
      <c r="G10" s="89"/>
      <c r="H10" s="89"/>
      <c r="I10" s="89"/>
      <c r="J10" s="85"/>
      <c r="K10" s="89"/>
      <c r="L10" s="89"/>
      <c r="M10" s="89"/>
      <c r="N10" s="89"/>
      <c r="O10" s="89"/>
      <c r="P10" s="89"/>
      <c r="Q10" s="89"/>
      <c r="R10" s="89"/>
      <c r="S10" s="89"/>
      <c r="T10" s="89"/>
      <c r="U10" s="89"/>
      <c r="V10" s="89"/>
      <c r="W10" s="89"/>
      <c r="X10" s="89"/>
      <c r="Y10" s="89"/>
      <c r="Z10" s="89"/>
    </row>
    <row r="11" customFormat="false" ht="15.75" hidden="false" customHeight="false" outlineLevel="0" collapsed="false">
      <c r="A11" s="110" t="n">
        <v>9</v>
      </c>
      <c r="B11" s="107" t="s">
        <v>1641</v>
      </c>
      <c r="C11" s="80" t="n">
        <v>1</v>
      </c>
      <c r="D11" s="79"/>
      <c r="E11" s="132" t="s">
        <v>735</v>
      </c>
      <c r="F11" s="1" t="s">
        <v>1642</v>
      </c>
      <c r="J11" s="78" t="s">
        <v>1643</v>
      </c>
    </row>
    <row r="12" customFormat="false" ht="15.75" hidden="false" customHeight="false" outlineLevel="0" collapsed="false">
      <c r="A12" s="110" t="n">
        <v>10</v>
      </c>
      <c r="B12" s="232"/>
      <c r="C12" s="80" t="n">
        <v>2</v>
      </c>
      <c r="D12" s="79"/>
      <c r="E12" s="132" t="s">
        <v>948</v>
      </c>
      <c r="J12" s="78"/>
    </row>
    <row r="13" customFormat="false" ht="15.75" hidden="false" customHeight="false" outlineLevel="0" collapsed="false">
      <c r="A13" s="110" t="n">
        <v>11</v>
      </c>
      <c r="B13" s="232"/>
      <c r="C13" s="80" t="n">
        <v>3</v>
      </c>
      <c r="D13" s="79" t="n">
        <v>1</v>
      </c>
      <c r="E13" s="135" t="s">
        <v>1644</v>
      </c>
      <c r="F13" s="1" t="s">
        <v>1645</v>
      </c>
      <c r="J13" s="78" t="s">
        <v>1646</v>
      </c>
    </row>
    <row r="14" customFormat="false" ht="15.75" hidden="false" customHeight="false" outlineLevel="0" collapsed="false">
      <c r="A14" s="120" t="n">
        <v>12</v>
      </c>
      <c r="B14" s="121"/>
      <c r="C14" s="87" t="n">
        <v>4</v>
      </c>
      <c r="D14" s="121" t="n">
        <v>1</v>
      </c>
      <c r="E14" s="144" t="s">
        <v>1647</v>
      </c>
      <c r="F14" s="123" t="s">
        <v>1648</v>
      </c>
      <c r="G14" s="89"/>
      <c r="H14" s="89"/>
      <c r="I14" s="89"/>
      <c r="J14" s="85"/>
      <c r="K14" s="89"/>
      <c r="L14" s="89"/>
      <c r="M14" s="89"/>
      <c r="N14" s="89"/>
      <c r="O14" s="89"/>
      <c r="P14" s="89"/>
      <c r="Q14" s="89"/>
      <c r="R14" s="89"/>
      <c r="S14" s="89"/>
      <c r="T14" s="89"/>
      <c r="U14" s="89"/>
      <c r="V14" s="89"/>
      <c r="W14" s="89"/>
      <c r="X14" s="89"/>
      <c r="Y14" s="89"/>
      <c r="Z14" s="89"/>
    </row>
    <row r="15" customFormat="false" ht="17.25" hidden="false" customHeight="true" outlineLevel="0" collapsed="false">
      <c r="A15" s="110" t="n">
        <v>13</v>
      </c>
      <c r="B15" s="141" t="s">
        <v>1649</v>
      </c>
      <c r="C15" s="110" t="n">
        <v>1</v>
      </c>
      <c r="D15" s="141" t="n">
        <v>1</v>
      </c>
      <c r="E15" s="99" t="s">
        <v>1650</v>
      </c>
      <c r="F15" s="110" t="s">
        <v>1651</v>
      </c>
      <c r="G15" s="110"/>
      <c r="H15" s="110"/>
      <c r="I15" s="110"/>
      <c r="J15" s="1" t="s">
        <v>1652</v>
      </c>
    </row>
    <row r="16" customFormat="false" ht="15.75" hidden="false" customHeight="false" outlineLevel="0" collapsed="false">
      <c r="A16" s="110" t="n">
        <v>14</v>
      </c>
      <c r="B16" s="141"/>
      <c r="C16" s="110" t="n">
        <v>2</v>
      </c>
      <c r="D16" s="141"/>
      <c r="E16" s="142" t="s">
        <v>608</v>
      </c>
      <c r="F16" s="1" t="s">
        <v>1653</v>
      </c>
      <c r="I16" s="143"/>
      <c r="J16" s="78" t="s">
        <v>1654</v>
      </c>
    </row>
    <row r="17" customFormat="false" ht="15.75" hidden="false" customHeight="false" outlineLevel="0" collapsed="false">
      <c r="A17" s="110" t="n">
        <v>15</v>
      </c>
      <c r="B17" s="141"/>
      <c r="C17" s="110" t="n">
        <v>3</v>
      </c>
      <c r="D17" s="141"/>
      <c r="E17" s="142" t="s">
        <v>1106</v>
      </c>
      <c r="J17" s="78"/>
    </row>
    <row r="18" customFormat="false" ht="15.75" hidden="false" customHeight="false" outlineLevel="0" collapsed="false">
      <c r="A18" s="110" t="n">
        <v>16</v>
      </c>
      <c r="B18" s="141"/>
      <c r="C18" s="110" t="n">
        <v>4</v>
      </c>
      <c r="D18" s="141"/>
      <c r="E18" s="142" t="s">
        <v>1180</v>
      </c>
      <c r="J18" s="78" t="s">
        <v>1655</v>
      </c>
    </row>
    <row r="19" customFormat="false" ht="15.75" hidden="false" customHeight="false" outlineLevel="0" collapsed="false">
      <c r="A19" s="110" t="n">
        <v>17</v>
      </c>
      <c r="B19" s="141"/>
      <c r="C19" s="110" t="n">
        <v>5</v>
      </c>
      <c r="D19" s="141"/>
      <c r="E19" s="142" t="s">
        <v>1656</v>
      </c>
      <c r="J19" s="78" t="s">
        <v>1657</v>
      </c>
    </row>
    <row r="20" customFormat="false" ht="15.75" hidden="false" customHeight="false" outlineLevel="0" collapsed="false">
      <c r="A20" s="120" t="n">
        <v>18</v>
      </c>
      <c r="B20" s="121"/>
      <c r="C20" s="87" t="n">
        <v>6</v>
      </c>
      <c r="D20" s="121" t="n">
        <v>1</v>
      </c>
      <c r="E20" s="282" t="s">
        <v>1658</v>
      </c>
      <c r="F20" s="123" t="s">
        <v>1659</v>
      </c>
      <c r="G20" s="89"/>
      <c r="H20" s="89"/>
      <c r="I20" s="89"/>
      <c r="J20" s="85" t="s">
        <v>1660</v>
      </c>
      <c r="K20" s="89"/>
      <c r="L20" s="89"/>
      <c r="M20" s="89"/>
      <c r="N20" s="89"/>
      <c r="O20" s="89"/>
      <c r="P20" s="89"/>
      <c r="Q20" s="89"/>
      <c r="R20" s="89"/>
      <c r="S20" s="89"/>
      <c r="T20" s="89"/>
      <c r="U20" s="89"/>
      <c r="V20" s="89"/>
      <c r="W20" s="89"/>
      <c r="X20" s="89"/>
      <c r="Y20" s="89"/>
      <c r="Z20" s="89"/>
    </row>
    <row r="21" customFormat="false" ht="15.75" hidden="false" customHeight="false" outlineLevel="0" collapsed="false">
      <c r="A21" s="110" t="n">
        <v>19</v>
      </c>
      <c r="B21" s="79" t="s">
        <v>1661</v>
      </c>
      <c r="C21" s="80" t="n">
        <v>1</v>
      </c>
      <c r="D21" s="79" t="n">
        <v>1</v>
      </c>
      <c r="E21" s="135" t="s">
        <v>1662</v>
      </c>
      <c r="F21" s="1" t="s">
        <v>1663</v>
      </c>
      <c r="J21" s="78" t="s">
        <v>1442</v>
      </c>
    </row>
    <row r="22" customFormat="false" ht="15.75" hidden="false" customHeight="false" outlineLevel="0" collapsed="false">
      <c r="A22" s="110" t="n">
        <v>20</v>
      </c>
      <c r="B22" s="107"/>
      <c r="C22" s="80" t="n">
        <v>2</v>
      </c>
      <c r="D22" s="79"/>
      <c r="E22" s="132" t="s">
        <v>1640</v>
      </c>
      <c r="J22" s="78" t="s">
        <v>1664</v>
      </c>
    </row>
    <row r="23" customFormat="false" ht="15.75" hidden="false" customHeight="false" outlineLevel="0" collapsed="false">
      <c r="A23" s="110" t="n">
        <v>21</v>
      </c>
      <c r="B23" s="107"/>
      <c r="C23" s="80" t="n">
        <v>3</v>
      </c>
      <c r="D23" s="79" t="n">
        <v>1</v>
      </c>
      <c r="E23" s="135" t="s">
        <v>1665</v>
      </c>
      <c r="F23" s="1" t="s">
        <v>1666</v>
      </c>
      <c r="J23" s="78"/>
    </row>
    <row r="24" customFormat="false" ht="15.75" hidden="false" customHeight="false" outlineLevel="0" collapsed="false">
      <c r="A24" s="110" t="n">
        <v>22</v>
      </c>
      <c r="B24" s="107"/>
      <c r="C24" s="80" t="n">
        <v>4</v>
      </c>
      <c r="D24" s="79" t="n">
        <v>1</v>
      </c>
      <c r="E24" s="135" t="s">
        <v>1667</v>
      </c>
      <c r="F24" s="1" t="s">
        <v>1668</v>
      </c>
      <c r="J24" s="78"/>
    </row>
    <row r="25" customFormat="false" ht="15.75" hidden="false" customHeight="false" outlineLevel="0" collapsed="false">
      <c r="A25" s="110" t="n">
        <v>23</v>
      </c>
      <c r="B25" s="107"/>
      <c r="C25" s="80" t="n">
        <v>5</v>
      </c>
      <c r="D25" s="79"/>
      <c r="E25" s="133" t="s">
        <v>1669</v>
      </c>
      <c r="F25" s="1" t="s">
        <v>1670</v>
      </c>
      <c r="J25" s="78" t="s">
        <v>1671</v>
      </c>
    </row>
    <row r="26" customFormat="false" ht="15.75" hidden="false" customHeight="false" outlineLevel="0" collapsed="false">
      <c r="A26" s="108" t="n">
        <v>24</v>
      </c>
      <c r="B26" s="127"/>
      <c r="C26" s="103" t="n">
        <v>6</v>
      </c>
      <c r="D26" s="128"/>
      <c r="E26" s="145" t="s">
        <v>1672</v>
      </c>
      <c r="F26" s="68"/>
      <c r="G26" s="71"/>
      <c r="H26" s="71"/>
      <c r="I26" s="71"/>
      <c r="J26" s="101" t="s">
        <v>1673</v>
      </c>
      <c r="K26" s="71"/>
      <c r="L26" s="71"/>
      <c r="M26" s="71"/>
      <c r="N26" s="71"/>
      <c r="O26" s="71"/>
      <c r="P26" s="71"/>
      <c r="Q26" s="71"/>
      <c r="R26" s="71"/>
      <c r="S26" s="71"/>
      <c r="T26" s="71"/>
      <c r="U26" s="71"/>
      <c r="V26" s="71"/>
      <c r="W26" s="71"/>
      <c r="X26" s="71"/>
      <c r="Y26" s="71"/>
      <c r="Z26" s="71"/>
    </row>
    <row r="27" customFormat="false" ht="15.75" hidden="false" customHeight="false" outlineLevel="0" collapsed="false">
      <c r="B27" s="107"/>
      <c r="D27" s="107"/>
    </row>
    <row r="28" customFormat="false" ht="15.75" hidden="false" customHeight="false" outlineLevel="0" collapsed="false">
      <c r="B28" s="107"/>
      <c r="E28" s="111" t="s">
        <v>522</v>
      </c>
    </row>
    <row r="29" customFormat="false" ht="15.75" hidden="false" customHeight="false" outlineLevel="0" collapsed="false">
      <c r="B29" s="107"/>
      <c r="E29" s="146" t="s">
        <v>523</v>
      </c>
    </row>
    <row r="30" customFormat="false" ht="15.75" hidden="false" customHeight="false" outlineLevel="0" collapsed="false">
      <c r="B30" s="107"/>
      <c r="E30" s="147" t="s">
        <v>524</v>
      </c>
    </row>
    <row r="31" customFormat="false" ht="15.75" hidden="false" customHeight="false" outlineLevel="0" collapsed="false">
      <c r="B31" s="107"/>
      <c r="E31" s="148" t="s">
        <v>525</v>
      </c>
    </row>
    <row r="1048576" customFormat="false" ht="15.75" hidden="false" customHeight="true" outlineLevel="0" collapsed="false"/>
  </sheetData>
  <mergeCells count="1">
    <mergeCell ref="F15:I15"/>
  </mergeCells>
  <hyperlinks>
    <hyperlink ref="E3" r:id="rId1" display="https://arxiv.org/pdf/2208.06235.pdf"/>
    <hyperlink ref="E4" r:id="rId2" display="https://arxiv.org/pdf/2208.06246.pdf"/>
    <hyperlink ref="E5" r:id="rId3" display="https://arxiv.org/pdf/2208.06274.pdf"/>
    <hyperlink ref="E6" r:id="rId4" display="https://arxiv.org/pdf/2008.05825.pdf"/>
    <hyperlink ref="E7" r:id="rId5" display="https://arxiv.org/pdf/2109.07603.pdf"/>
    <hyperlink ref="E8" r:id="rId6" display="https://arxiv.org/pdf/2112.00241.pdf"/>
    <hyperlink ref="E9" r:id="rId7" display="https://arxiv.org/pdf/2208.03458.pdf"/>
    <hyperlink ref="E10" r:id="rId8" display="https://arxiv.org/pdf/2208.06664.pdf"/>
    <hyperlink ref="E11" r:id="rId9" display="https://arxiv.org/pdf/2203.13252.pdf"/>
    <hyperlink ref="E12" r:id="rId10" display="https://arxiv.org/pdf/2204.11730.pdf"/>
    <hyperlink ref="E13" r:id="rId11" display="https://arxiv.org/pdf/2208.07380.pdf"/>
    <hyperlink ref="E14" r:id="rId12" display="https://arxiv.org/pdf/2208.07773.pdf"/>
    <hyperlink ref="E15" r:id="rId13" display="https://arxiv.org/pdf/2111.15608.pdf"/>
    <hyperlink ref="E16" r:id="rId14" display="https://arxiv.org/pdf/2203.05876.pdf"/>
    <hyperlink ref="E17" r:id="rId15" display="https://arxiv.org/pdf/2205.08448.pdf"/>
    <hyperlink ref="E18" r:id="rId16" display="https://arxiv.org/pdf/2205.13580.pdf"/>
    <hyperlink ref="E19" r:id="rId17" display="https://arxiv.org/pdf/2208.07881.pdf"/>
    <hyperlink ref="E20" r:id="rId18" display="https://arxiv.org/pdf/2208.07980.pdf"/>
    <hyperlink ref="E21" r:id="rId19" display="https://arxiv.org/pdf/2111.13639.pdf"/>
    <hyperlink ref="E22" r:id="rId20" display="https://arxiv.org/pdf/2208.06664.pdf"/>
    <hyperlink ref="E23" r:id="rId21" display="https://arxiv.org/pdf/2208.08459.pdf"/>
    <hyperlink ref="E24" r:id="rId22" display="https://arxiv.org/pdf/2208.08557.pdf"/>
    <hyperlink ref="E25" r:id="rId23" display="https://arxiv.org/pdf/2208.08582.pdf"/>
    <hyperlink ref="E26" r:id="rId24" display="https://arxiv.org/pdf/2208.08808.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Z2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19.76"/>
    <col collapsed="false" customWidth="true" hidden="false" outlineLevel="0" max="1025" min="6" style="0" width="12.63"/>
  </cols>
  <sheetData>
    <row r="1" customFormat="false" ht="15.75" hidden="false" customHeight="false" outlineLevel="0" collapsed="false">
      <c r="A1" s="64" t="n">
        <f aca="false">MAX(A3:A77)</f>
        <v>19</v>
      </c>
      <c r="B1" s="65" t="s">
        <v>105</v>
      </c>
      <c r="C1" s="66"/>
      <c r="D1" s="66" t="n">
        <f aca="false">SUM(D3:D80)</f>
        <v>10</v>
      </c>
      <c r="E1" s="165" t="s">
        <v>1620</v>
      </c>
      <c r="F1" s="1"/>
      <c r="G1" s="69" t="s">
        <v>107</v>
      </c>
      <c r="H1" s="70"/>
      <c r="I1" s="131"/>
    </row>
    <row r="2" customFormat="false" ht="15.75" hidden="false" customHeight="false" outlineLevel="0" collapsed="false">
      <c r="A2" s="108" t="s">
        <v>0</v>
      </c>
      <c r="B2" s="103" t="s">
        <v>1</v>
      </c>
      <c r="C2" s="109"/>
      <c r="D2" s="109" t="s">
        <v>108</v>
      </c>
      <c r="E2" s="109"/>
      <c r="F2" s="68" t="s">
        <v>109</v>
      </c>
      <c r="G2" s="71"/>
      <c r="H2" s="71"/>
      <c r="I2" s="71"/>
      <c r="J2" s="101" t="s">
        <v>271</v>
      </c>
    </row>
    <row r="3" customFormat="false" ht="15.75" hidden="false" customHeight="false" outlineLevel="0" collapsed="false">
      <c r="A3" s="110" t="n">
        <v>1</v>
      </c>
      <c r="B3" s="155" t="s">
        <v>1674</v>
      </c>
      <c r="C3" s="80" t="n">
        <v>1</v>
      </c>
      <c r="D3" s="79"/>
      <c r="E3" s="132" t="s">
        <v>1675</v>
      </c>
      <c r="J3" s="78"/>
    </row>
    <row r="4" customFormat="false" ht="15.75" hidden="false" customHeight="false" outlineLevel="0" collapsed="false">
      <c r="A4" s="28" t="n">
        <f aca="false">A3+1</f>
        <v>2</v>
      </c>
      <c r="C4" s="28" t="n">
        <f aca="false">C3+1</f>
        <v>2</v>
      </c>
      <c r="E4" s="31" t="s">
        <v>1676</v>
      </c>
    </row>
    <row r="5" customFormat="false" ht="15.75" hidden="false" customHeight="false" outlineLevel="0" collapsed="false">
      <c r="A5" s="28" t="n">
        <f aca="false">A4+1</f>
        <v>3</v>
      </c>
      <c r="C5" s="28" t="n">
        <f aca="false">C4+1</f>
        <v>3</v>
      </c>
      <c r="E5" s="31" t="s">
        <v>1558</v>
      </c>
    </row>
    <row r="6" customFormat="false" ht="15.75" hidden="false" customHeight="false" outlineLevel="0" collapsed="false">
      <c r="A6" s="28" t="n">
        <f aca="false">A5+1</f>
        <v>4</v>
      </c>
      <c r="C6" s="28" t="n">
        <f aca="false">C5+1</f>
        <v>4</v>
      </c>
      <c r="D6" s="1" t="n">
        <v>1</v>
      </c>
      <c r="E6" s="33" t="s">
        <v>1665</v>
      </c>
      <c r="F6" s="1" t="s">
        <v>1677</v>
      </c>
    </row>
    <row r="7" customFormat="false" ht="15.75" hidden="false" customHeight="false" outlineLevel="0" collapsed="false">
      <c r="A7" s="28" t="n">
        <f aca="false">A6+1</f>
        <v>5</v>
      </c>
      <c r="C7" s="28" t="n">
        <f aca="false">C6+1</f>
        <v>5</v>
      </c>
      <c r="D7" s="1" t="n">
        <v>1</v>
      </c>
      <c r="E7" s="33" t="s">
        <v>1678</v>
      </c>
      <c r="F7" s="1" t="s">
        <v>1679</v>
      </c>
    </row>
    <row r="8" customFormat="false" ht="15.75" hidden="false" customHeight="false" outlineLevel="0" collapsed="false">
      <c r="A8" s="117" t="n">
        <f aca="false">A7+1</f>
        <v>6</v>
      </c>
      <c r="B8" s="283" t="s">
        <v>1680</v>
      </c>
      <c r="C8" s="117" t="n">
        <f aca="false">1</f>
        <v>1</v>
      </c>
      <c r="D8" s="117"/>
      <c r="E8" s="196" t="s">
        <v>1681</v>
      </c>
      <c r="F8" s="117"/>
      <c r="G8" s="117"/>
      <c r="H8" s="117"/>
      <c r="I8" s="117"/>
      <c r="J8" s="117"/>
      <c r="K8" s="117"/>
      <c r="L8" s="117"/>
      <c r="M8" s="117"/>
      <c r="N8" s="117"/>
      <c r="O8" s="117"/>
      <c r="P8" s="117"/>
      <c r="Q8" s="117"/>
      <c r="R8" s="117"/>
      <c r="S8" s="117"/>
      <c r="T8" s="117"/>
      <c r="U8" s="117"/>
      <c r="V8" s="117"/>
      <c r="W8" s="117"/>
      <c r="X8" s="117"/>
      <c r="Y8" s="117"/>
      <c r="Z8" s="117"/>
    </row>
    <row r="9" customFormat="false" ht="15.75" hidden="false" customHeight="false" outlineLevel="0" collapsed="false">
      <c r="A9" s="28" t="n">
        <f aca="false">A8+1</f>
        <v>7</v>
      </c>
      <c r="C9" s="28" t="n">
        <f aca="false">C8+1</f>
        <v>2</v>
      </c>
      <c r="D9" s="1" t="n">
        <v>1</v>
      </c>
      <c r="E9" s="33" t="s">
        <v>1682</v>
      </c>
      <c r="F9" s="1" t="s">
        <v>1683</v>
      </c>
    </row>
    <row r="10" customFormat="false" ht="15.75" hidden="false" customHeight="false" outlineLevel="0" collapsed="false">
      <c r="A10" s="28" t="n">
        <f aca="false">A9+1</f>
        <v>8</v>
      </c>
      <c r="C10" s="28" t="n">
        <f aca="false">C9+1</f>
        <v>3</v>
      </c>
      <c r="D10" s="1" t="n">
        <v>1</v>
      </c>
      <c r="E10" s="33" t="s">
        <v>483</v>
      </c>
      <c r="F10" s="1" t="s">
        <v>1684</v>
      </c>
    </row>
    <row r="11" customFormat="false" ht="15.75" hidden="false" customHeight="false" outlineLevel="0" collapsed="false">
      <c r="A11" s="28" t="n">
        <f aca="false">A10+1</f>
        <v>9</v>
      </c>
      <c r="C11" s="28" t="n">
        <f aca="false">C10+1</f>
        <v>4</v>
      </c>
      <c r="D11" s="1" t="n">
        <v>1</v>
      </c>
      <c r="E11" s="33" t="s">
        <v>782</v>
      </c>
      <c r="F11" s="1" t="s">
        <v>1685</v>
      </c>
      <c r="J11" s="1" t="s">
        <v>1686</v>
      </c>
    </row>
    <row r="12" customFormat="false" ht="15.75" hidden="false" customHeight="false" outlineLevel="0" collapsed="false">
      <c r="A12" s="28" t="n">
        <f aca="false">A11+1</f>
        <v>10</v>
      </c>
      <c r="C12" s="28" t="n">
        <f aca="false">C11+1</f>
        <v>5</v>
      </c>
      <c r="D12" s="1" t="n">
        <v>1</v>
      </c>
      <c r="E12" s="33" t="s">
        <v>1687</v>
      </c>
      <c r="F12" s="223" t="s">
        <v>1688</v>
      </c>
    </row>
    <row r="13" customFormat="false" ht="15.75" hidden="false" customHeight="false" outlineLevel="0" collapsed="false">
      <c r="A13" s="28" t="n">
        <f aca="false">A12+1</f>
        <v>11</v>
      </c>
      <c r="C13" s="28" t="n">
        <f aca="false">C12+1</f>
        <v>6</v>
      </c>
      <c r="E13" s="31" t="s">
        <v>1689</v>
      </c>
      <c r="F13" s="1"/>
    </row>
    <row r="14" customFormat="false" ht="15.75" hidden="false" customHeight="false" outlineLevel="0" collapsed="false">
      <c r="A14" s="89" t="n">
        <f aca="false">A13+1</f>
        <v>12</v>
      </c>
      <c r="B14" s="89"/>
      <c r="C14" s="89" t="n">
        <f aca="false">C13+1</f>
        <v>7</v>
      </c>
      <c r="D14" s="123" t="n">
        <v>1</v>
      </c>
      <c r="E14" s="284" t="s">
        <v>1690</v>
      </c>
      <c r="F14" s="123" t="s">
        <v>1691</v>
      </c>
      <c r="G14" s="89"/>
      <c r="H14" s="89"/>
      <c r="I14" s="89"/>
      <c r="J14" s="89"/>
      <c r="K14" s="89"/>
      <c r="L14" s="89"/>
      <c r="M14" s="89"/>
      <c r="N14" s="89"/>
      <c r="O14" s="89"/>
      <c r="P14" s="89"/>
      <c r="Q14" s="89"/>
      <c r="R14" s="89"/>
      <c r="S14" s="89"/>
      <c r="T14" s="89"/>
      <c r="U14" s="89"/>
      <c r="V14" s="89"/>
      <c r="W14" s="89"/>
      <c r="X14" s="89"/>
      <c r="Y14" s="89"/>
      <c r="Z14" s="89"/>
    </row>
    <row r="15" customFormat="false" ht="15.75" hidden="false" customHeight="false" outlineLevel="0" collapsed="false">
      <c r="A15" s="28" t="n">
        <f aca="false">A14+1</f>
        <v>13</v>
      </c>
      <c r="B15" s="283" t="s">
        <v>1692</v>
      </c>
      <c r="C15" s="28" t="n">
        <f aca="false">1</f>
        <v>1</v>
      </c>
      <c r="E15" s="31" t="s">
        <v>1026</v>
      </c>
    </row>
    <row r="16" customFormat="false" ht="15.75" hidden="false" customHeight="false" outlineLevel="0" collapsed="false">
      <c r="A16" s="28" t="n">
        <f aca="false">A15+1</f>
        <v>14</v>
      </c>
      <c r="C16" s="1" t="n">
        <v>2</v>
      </c>
      <c r="D16" s="1" t="n">
        <v>1</v>
      </c>
      <c r="E16" s="33" t="s">
        <v>1585</v>
      </c>
      <c r="F16" s="1" t="s">
        <v>1693</v>
      </c>
    </row>
    <row r="17" customFormat="false" ht="15.75" hidden="false" customHeight="false" outlineLevel="0" collapsed="false">
      <c r="A17" s="117" t="n">
        <f aca="false">A16+1</f>
        <v>15</v>
      </c>
      <c r="B17" s="283" t="s">
        <v>1694</v>
      </c>
      <c r="C17" s="138" t="n">
        <v>1</v>
      </c>
      <c r="D17" s="138" t="n">
        <v>0</v>
      </c>
      <c r="E17" s="285" t="s">
        <v>1687</v>
      </c>
      <c r="F17" s="117"/>
      <c r="G17" s="117"/>
      <c r="H17" s="117"/>
      <c r="I17" s="117"/>
      <c r="J17" s="138" t="s">
        <v>1695</v>
      </c>
      <c r="K17" s="117"/>
      <c r="L17" s="117"/>
      <c r="M17" s="117"/>
      <c r="N17" s="117"/>
      <c r="O17" s="117"/>
      <c r="P17" s="117"/>
      <c r="Q17" s="117"/>
      <c r="R17" s="117"/>
      <c r="S17" s="117"/>
      <c r="T17" s="117"/>
      <c r="U17" s="117"/>
      <c r="V17" s="117"/>
      <c r="W17" s="117"/>
      <c r="X17" s="117"/>
      <c r="Y17" s="117"/>
      <c r="Z17" s="117"/>
    </row>
    <row r="18" customFormat="false" ht="15.75" hidden="false" customHeight="false" outlineLevel="0" collapsed="false">
      <c r="A18" s="28" t="n">
        <f aca="false">A17+1</f>
        <v>16</v>
      </c>
      <c r="C18" s="1" t="n">
        <v>2</v>
      </c>
      <c r="E18" s="31" t="s">
        <v>1687</v>
      </c>
      <c r="J18" s="1" t="s">
        <v>1696</v>
      </c>
    </row>
    <row r="19" customFormat="false" ht="15.75" hidden="false" customHeight="false" outlineLevel="0" collapsed="false">
      <c r="A19" s="117" t="n">
        <f aca="false">A18+1</f>
        <v>17</v>
      </c>
      <c r="B19" s="283" t="s">
        <v>1697</v>
      </c>
      <c r="C19" s="138" t="n">
        <v>1</v>
      </c>
      <c r="D19" s="138" t="n">
        <v>1</v>
      </c>
      <c r="E19" s="285" t="s">
        <v>573</v>
      </c>
      <c r="F19" s="138" t="s">
        <v>1698</v>
      </c>
      <c r="G19" s="117"/>
      <c r="H19" s="117"/>
      <c r="I19" s="117"/>
      <c r="J19" s="117"/>
      <c r="K19" s="117"/>
      <c r="L19" s="117"/>
      <c r="M19" s="117"/>
      <c r="N19" s="117"/>
      <c r="O19" s="117"/>
      <c r="P19" s="117"/>
      <c r="Q19" s="117"/>
      <c r="R19" s="117"/>
      <c r="S19" s="117"/>
      <c r="T19" s="117"/>
      <c r="U19" s="117"/>
      <c r="V19" s="117"/>
      <c r="W19" s="117"/>
      <c r="X19" s="117"/>
      <c r="Y19" s="117"/>
      <c r="Z19" s="117"/>
    </row>
    <row r="20" customFormat="false" ht="15.75" hidden="false" customHeight="false" outlineLevel="0" collapsed="false">
      <c r="A20" s="28" t="n">
        <f aca="false">A19+1</f>
        <v>18</v>
      </c>
      <c r="C20" s="1" t="n">
        <v>2</v>
      </c>
      <c r="D20" s="1" t="n">
        <v>1</v>
      </c>
      <c r="E20" s="33" t="s">
        <v>1699</v>
      </c>
      <c r="F20" s="1" t="s">
        <v>1700</v>
      </c>
    </row>
    <row r="21" customFormat="false" ht="15.75" hidden="false" customHeight="false" outlineLevel="0" collapsed="false">
      <c r="A21" s="28" t="n">
        <f aca="false">A20+1</f>
        <v>19</v>
      </c>
      <c r="C21" s="1" t="n">
        <v>3</v>
      </c>
      <c r="E21" s="31" t="s">
        <v>1701</v>
      </c>
    </row>
  </sheetData>
  <hyperlinks>
    <hyperlink ref="E3" r:id="rId1" display="https://arxiv.org/pdf/2203.01270.pdf"/>
    <hyperlink ref="E4" r:id="rId2" display="https://arxiv.org/pdf/2204.09061.pdf"/>
    <hyperlink ref="E5" r:id="rId3" display="https://arxiv.org/pdf/2205.08549.pdf"/>
    <hyperlink ref="E6" r:id="rId4" display="https://arxiv.org/pdf/2208.08459.pdf"/>
    <hyperlink ref="E7" r:id="rId5" display="https://arxiv.org/pdf/2208.09010.pdf"/>
    <hyperlink ref="E8" r:id="rId6" location="page=15&amp;search=ligo%20virgo" display="https://arxiv.org/pdf/2012.02786.pdf"/>
    <hyperlink ref="E9" r:id="rId7" display="https://arxiv.org/pdf/2012.15001.pdf"/>
    <hyperlink ref="E10" r:id="rId8" display="https://arxiv.org/pdf/2202.08848.pdf"/>
    <hyperlink ref="E11" r:id="rId9" display="https://arxiv.org/pdf/2203.15815.pdf"/>
    <hyperlink ref="E12" r:id="rId10" display="https://arxiv.org/pdf/2208.09532.pdf"/>
    <hyperlink ref="E13" r:id="rId11" display="https://arxiv.org/pdf/2208.09739.pdf"/>
    <hyperlink ref="E14" r:id="rId12" display="https://arxiv.org/pdf/2208.09949.pdf"/>
    <hyperlink ref="E15" r:id="rId13" display="https://arxiv.org/pdf/2205.02081.pdf"/>
    <hyperlink ref="E16" r:id="rId14" display="https://arxiv.org/pdf/2208.03458.pdf"/>
    <hyperlink ref="E17" r:id="rId15" display="https://arxiv.org/pdf/2208.09532.pdf"/>
    <hyperlink ref="E18" r:id="rId16" display="https://arxiv.org/pdf/2208.09532.pdf"/>
    <hyperlink ref="E19" r:id="rId17" display="https://arxiv.org/pdf/2203.04438.pdf"/>
    <hyperlink ref="E20" r:id="rId18" display="https://arxiv.org/pdf/2208.11871.pdf"/>
    <hyperlink ref="E21" r:id="rId19" display="https://arxiv.org/pdf/2208.11894.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
    <col collapsed="false" customWidth="true" hidden="false" outlineLevel="0" max="8" min="6" style="0" width="12.63"/>
    <col collapsed="false" customWidth="true" hidden="false" outlineLevel="0" max="9" min="9" style="0" width="59"/>
    <col collapsed="false" customWidth="true" hidden="false" outlineLevel="0" max="1025" min="10" style="0" width="12.63"/>
  </cols>
  <sheetData>
    <row r="1" customFormat="false" ht="15.75" hidden="false" customHeight="false" outlineLevel="0" collapsed="false">
      <c r="A1" s="168" t="n">
        <f aca="false">MAX(A3:A102)</f>
        <v>28</v>
      </c>
      <c r="B1" s="66" t="s">
        <v>105</v>
      </c>
      <c r="C1" s="66"/>
      <c r="D1" s="66" t="n">
        <f aca="false">SUM(D3:D105)</f>
        <v>7</v>
      </c>
      <c r="E1" s="23" t="s">
        <v>1702</v>
      </c>
      <c r="F1" s="1"/>
      <c r="G1" s="69" t="s">
        <v>595</v>
      </c>
      <c r="H1" s="70"/>
      <c r="I1" s="131"/>
    </row>
    <row r="2" customFormat="false" ht="15.75" hidden="false" customHeight="false" outlineLevel="0" collapsed="false">
      <c r="A2" s="73" t="s">
        <v>0</v>
      </c>
      <c r="B2" s="108" t="s">
        <v>1</v>
      </c>
      <c r="C2" s="109"/>
      <c r="D2" s="109" t="s">
        <v>108</v>
      </c>
      <c r="E2" s="103" t="s">
        <v>3</v>
      </c>
      <c r="F2" s="68" t="s">
        <v>109</v>
      </c>
      <c r="G2" s="71"/>
      <c r="H2" s="71"/>
      <c r="I2" s="71"/>
      <c r="J2" s="101" t="s">
        <v>271</v>
      </c>
      <c r="K2" s="71"/>
      <c r="L2" s="71"/>
      <c r="M2" s="71"/>
    </row>
    <row r="3" customFormat="false" ht="15.75" hidden="false" customHeight="false" outlineLevel="0" collapsed="false">
      <c r="A3" s="110" t="n">
        <v>1</v>
      </c>
      <c r="B3" s="141" t="s">
        <v>1703</v>
      </c>
      <c r="C3" s="110" t="n">
        <v>1</v>
      </c>
      <c r="D3" s="80" t="n">
        <v>1</v>
      </c>
      <c r="E3" s="96" t="s">
        <v>1704</v>
      </c>
      <c r="F3" s="1" t="s">
        <v>1705</v>
      </c>
      <c r="I3" s="143"/>
    </row>
    <row r="4" customFormat="false" ht="15.75" hidden="false" customHeight="false" outlineLevel="0" collapsed="false">
      <c r="A4" s="110" t="n">
        <v>2</v>
      </c>
      <c r="B4" s="153"/>
      <c r="C4" s="110" t="n">
        <v>2</v>
      </c>
      <c r="D4" s="80" t="n">
        <v>1</v>
      </c>
      <c r="E4" s="96" t="s">
        <v>1706</v>
      </c>
      <c r="F4" s="1" t="s">
        <v>1707</v>
      </c>
      <c r="I4" s="143"/>
    </row>
    <row r="5" customFormat="false" ht="15.75" hidden="false" customHeight="false" outlineLevel="0" collapsed="false">
      <c r="A5" s="110" t="n">
        <v>3</v>
      </c>
      <c r="B5" s="153"/>
      <c r="C5" s="110" t="n">
        <v>3</v>
      </c>
      <c r="D5" s="80" t="n">
        <v>1</v>
      </c>
      <c r="E5" s="96" t="s">
        <v>573</v>
      </c>
      <c r="F5" s="1" t="s">
        <v>1708</v>
      </c>
      <c r="I5" s="143"/>
    </row>
    <row r="6" customFormat="false" ht="15.75" hidden="false" customHeight="false" outlineLevel="0" collapsed="false">
      <c r="A6" s="110" t="n">
        <v>4</v>
      </c>
      <c r="B6" s="153"/>
      <c r="C6" s="110" t="n">
        <v>4</v>
      </c>
      <c r="D6" s="81"/>
      <c r="E6" s="100" t="s">
        <v>804</v>
      </c>
      <c r="I6" s="143"/>
    </row>
    <row r="7" customFormat="false" ht="15.75" hidden="false" customHeight="false" outlineLevel="0" collapsed="false">
      <c r="A7" s="110" t="n">
        <v>5</v>
      </c>
      <c r="B7" s="153"/>
      <c r="C7" s="110" t="n">
        <v>5</v>
      </c>
      <c r="D7" s="81"/>
      <c r="E7" s="100" t="s">
        <v>1280</v>
      </c>
      <c r="I7" s="143"/>
    </row>
    <row r="8" customFormat="false" ht="15.75" hidden="false" customHeight="false" outlineLevel="0" collapsed="false">
      <c r="A8" s="110" t="n">
        <v>6</v>
      </c>
      <c r="B8" s="153"/>
      <c r="C8" s="110" t="n">
        <v>6</v>
      </c>
      <c r="D8" s="81"/>
      <c r="E8" s="100" t="s">
        <v>1295</v>
      </c>
      <c r="I8" s="143"/>
    </row>
    <row r="9" customFormat="false" ht="15.75" hidden="false" customHeight="false" outlineLevel="0" collapsed="false">
      <c r="A9" s="110" t="n">
        <v>7</v>
      </c>
      <c r="B9" s="153"/>
      <c r="C9" s="110" t="n">
        <v>7</v>
      </c>
      <c r="D9" s="81"/>
      <c r="E9" s="100" t="s">
        <v>1709</v>
      </c>
      <c r="I9" s="143"/>
    </row>
    <row r="10" customFormat="false" ht="15.75" hidden="false" customHeight="false" outlineLevel="0" collapsed="false">
      <c r="A10" s="108" t="n">
        <v>8</v>
      </c>
      <c r="B10" s="229"/>
      <c r="C10" s="108" t="n">
        <v>8</v>
      </c>
      <c r="D10" s="103" t="n">
        <v>1</v>
      </c>
      <c r="E10" s="104" t="s">
        <v>1710</v>
      </c>
      <c r="F10" s="68" t="s">
        <v>1711</v>
      </c>
      <c r="G10" s="71"/>
      <c r="H10" s="71"/>
      <c r="I10" s="170"/>
      <c r="J10" s="68" t="s">
        <v>1712</v>
      </c>
      <c r="K10" s="71"/>
      <c r="L10" s="71"/>
      <c r="M10" s="71"/>
      <c r="N10" s="71"/>
      <c r="O10" s="71"/>
      <c r="P10" s="71"/>
      <c r="Q10" s="71"/>
      <c r="R10" s="71"/>
      <c r="S10" s="71"/>
      <c r="T10" s="71"/>
      <c r="U10" s="71"/>
      <c r="V10" s="71"/>
      <c r="W10" s="71"/>
      <c r="X10" s="71"/>
      <c r="Y10" s="71"/>
      <c r="Z10" s="71"/>
    </row>
    <row r="11" customFormat="false" ht="15.75" hidden="false" customHeight="false" outlineLevel="0" collapsed="false">
      <c r="A11" s="110" t="n">
        <v>9</v>
      </c>
      <c r="B11" s="141" t="s">
        <v>1713</v>
      </c>
      <c r="C11" s="110" t="n">
        <v>1</v>
      </c>
      <c r="D11" s="81"/>
      <c r="E11" s="100" t="s">
        <v>1053</v>
      </c>
      <c r="I11" s="143"/>
    </row>
    <row r="12" customFormat="false" ht="15.75" hidden="false" customHeight="false" outlineLevel="0" collapsed="false">
      <c r="A12" s="110" t="n">
        <v>10</v>
      </c>
      <c r="B12" s="141"/>
      <c r="C12" s="110" t="n">
        <v>2</v>
      </c>
      <c r="D12" s="81"/>
      <c r="E12" s="100" t="s">
        <v>1714</v>
      </c>
      <c r="I12" s="143"/>
      <c r="J12" s="1" t="s">
        <v>1715</v>
      </c>
    </row>
    <row r="13" customFormat="false" ht="15.75" hidden="false" customHeight="false" outlineLevel="0" collapsed="false">
      <c r="A13" s="110" t="n">
        <v>11</v>
      </c>
      <c r="B13" s="153"/>
      <c r="C13" s="110" t="n">
        <v>3</v>
      </c>
      <c r="D13" s="81"/>
      <c r="E13" s="100" t="s">
        <v>1716</v>
      </c>
      <c r="I13" s="143"/>
    </row>
    <row r="14" customFormat="false" ht="15.75" hidden="false" customHeight="false" outlineLevel="0" collapsed="false">
      <c r="A14" s="110" t="n">
        <v>12</v>
      </c>
      <c r="B14" s="153"/>
      <c r="C14" s="110" t="n">
        <v>4</v>
      </c>
      <c r="D14" s="81"/>
      <c r="E14" s="100" t="s">
        <v>1717</v>
      </c>
      <c r="I14" s="143"/>
    </row>
    <row r="15" customFormat="false" ht="15.75" hidden="false" customHeight="false" outlineLevel="0" collapsed="false">
      <c r="A15" s="110" t="n">
        <v>13</v>
      </c>
      <c r="B15" s="153"/>
      <c r="C15" s="110" t="n">
        <v>5</v>
      </c>
      <c r="D15" s="80" t="n">
        <v>1</v>
      </c>
      <c r="E15" s="96" t="s">
        <v>1718</v>
      </c>
      <c r="F15" s="1" t="s">
        <v>1719</v>
      </c>
      <c r="I15" s="143"/>
      <c r="K15" s="1" t="s">
        <v>1720</v>
      </c>
    </row>
    <row r="16" customFormat="false" ht="15.75" hidden="false" customHeight="false" outlineLevel="0" collapsed="false">
      <c r="A16" s="108" t="n">
        <v>14</v>
      </c>
      <c r="B16" s="229"/>
      <c r="C16" s="108" t="n">
        <v>6</v>
      </c>
      <c r="D16" s="102"/>
      <c r="E16" s="286" t="s">
        <v>1721</v>
      </c>
      <c r="F16" s="71"/>
      <c r="G16" s="71"/>
      <c r="H16" s="71"/>
      <c r="I16" s="170"/>
      <c r="J16" s="71"/>
      <c r="K16" s="71"/>
      <c r="L16" s="71"/>
      <c r="M16" s="71"/>
      <c r="N16" s="71"/>
      <c r="O16" s="71"/>
      <c r="P16" s="71"/>
      <c r="Q16" s="71"/>
      <c r="R16" s="71"/>
      <c r="S16" s="71"/>
      <c r="T16" s="71"/>
      <c r="U16" s="71"/>
      <c r="V16" s="71"/>
      <c r="W16" s="71"/>
      <c r="X16" s="71"/>
      <c r="Y16" s="71"/>
      <c r="Z16" s="71"/>
    </row>
    <row r="17" customFormat="false" ht="15.75" hidden="false" customHeight="false" outlineLevel="0" collapsed="false">
      <c r="A17" s="110" t="n">
        <v>15</v>
      </c>
      <c r="B17" s="141" t="s">
        <v>1722</v>
      </c>
      <c r="C17" s="110" t="n">
        <v>1</v>
      </c>
      <c r="D17" s="81"/>
      <c r="E17" s="100" t="s">
        <v>1723</v>
      </c>
      <c r="I17" s="143"/>
    </row>
    <row r="18" customFormat="false" ht="15.75" hidden="false" customHeight="false" outlineLevel="0" collapsed="false">
      <c r="A18" s="110" t="n">
        <v>16</v>
      </c>
      <c r="B18" s="153"/>
      <c r="C18" s="110" t="n">
        <v>2</v>
      </c>
      <c r="D18" s="80" t="n">
        <v>1</v>
      </c>
      <c r="E18" s="96" t="s">
        <v>1724</v>
      </c>
      <c r="F18" s="1" t="s">
        <v>1725</v>
      </c>
      <c r="I18" s="143"/>
      <c r="J18" s="1" t="s">
        <v>1726</v>
      </c>
    </row>
    <row r="19" customFormat="false" ht="15.75" hidden="false" customHeight="false" outlineLevel="0" collapsed="false">
      <c r="A19" s="110" t="n">
        <v>17</v>
      </c>
      <c r="B19" s="153"/>
      <c r="C19" s="110" t="n">
        <v>3</v>
      </c>
      <c r="D19" s="81"/>
      <c r="E19" s="100" t="s">
        <v>1727</v>
      </c>
      <c r="I19" s="143"/>
    </row>
    <row r="20" customFormat="false" ht="15.75" hidden="false" customHeight="false" outlineLevel="0" collapsed="false">
      <c r="A20" s="108" t="n">
        <v>18</v>
      </c>
      <c r="B20" s="229"/>
      <c r="C20" s="108" t="n">
        <v>4</v>
      </c>
      <c r="D20" s="102"/>
      <c r="E20" s="286" t="s">
        <v>1728</v>
      </c>
      <c r="F20" s="71"/>
      <c r="G20" s="71"/>
      <c r="H20" s="71"/>
      <c r="I20" s="170"/>
      <c r="J20" s="71"/>
      <c r="K20" s="71"/>
      <c r="L20" s="71"/>
      <c r="M20" s="71"/>
      <c r="N20" s="71"/>
      <c r="O20" s="71"/>
      <c r="P20" s="71"/>
      <c r="Q20" s="71"/>
      <c r="R20" s="71"/>
      <c r="S20" s="71"/>
      <c r="T20" s="71"/>
      <c r="U20" s="71"/>
      <c r="V20" s="71"/>
      <c r="W20" s="71"/>
      <c r="X20" s="71"/>
      <c r="Y20" s="71"/>
      <c r="Z20" s="71"/>
    </row>
    <row r="21" customFormat="false" ht="15.75" hidden="false" customHeight="false" outlineLevel="0" collapsed="false">
      <c r="A21" s="110" t="n">
        <v>19</v>
      </c>
      <c r="B21" s="153" t="n">
        <v>44570</v>
      </c>
      <c r="C21" s="110" t="n">
        <v>1</v>
      </c>
      <c r="D21" s="81"/>
      <c r="E21" s="100" t="s">
        <v>1037</v>
      </c>
      <c r="I21" s="143"/>
    </row>
    <row r="22" customFormat="false" ht="15.75" hidden="false" customHeight="false" outlineLevel="0" collapsed="false">
      <c r="A22" s="108" t="n">
        <v>20</v>
      </c>
      <c r="B22" s="229"/>
      <c r="C22" s="108" t="n">
        <v>2</v>
      </c>
      <c r="D22" s="102"/>
      <c r="E22" s="286" t="s">
        <v>1729</v>
      </c>
      <c r="F22" s="71"/>
      <c r="G22" s="71"/>
      <c r="H22" s="71"/>
      <c r="I22" s="170"/>
      <c r="J22" s="71"/>
      <c r="K22" s="71"/>
      <c r="L22" s="71"/>
      <c r="M22" s="71"/>
      <c r="N22" s="71"/>
      <c r="O22" s="71"/>
      <c r="P22" s="71"/>
      <c r="Q22" s="71"/>
      <c r="R22" s="71"/>
      <c r="S22" s="71"/>
      <c r="T22" s="71"/>
      <c r="U22" s="71"/>
      <c r="V22" s="71"/>
      <c r="W22" s="71"/>
      <c r="X22" s="71"/>
      <c r="Y22" s="71"/>
      <c r="Z22" s="71"/>
    </row>
    <row r="23" customFormat="false" ht="15.75" hidden="false" customHeight="false" outlineLevel="0" collapsed="false">
      <c r="A23" s="110" t="n">
        <v>21</v>
      </c>
      <c r="B23" s="153" t="n">
        <v>44601</v>
      </c>
      <c r="C23" s="110" t="n">
        <v>1</v>
      </c>
      <c r="D23" s="81"/>
      <c r="E23" s="100" t="s">
        <v>1730</v>
      </c>
      <c r="I23" s="143"/>
    </row>
    <row r="24" customFormat="false" ht="15.75" hidden="false" customHeight="false" outlineLevel="0" collapsed="false">
      <c r="A24" s="110" t="n">
        <v>22</v>
      </c>
      <c r="B24" s="153"/>
      <c r="C24" s="110" t="n">
        <v>2</v>
      </c>
      <c r="D24" s="81"/>
      <c r="E24" s="100" t="s">
        <v>1731</v>
      </c>
      <c r="I24" s="143"/>
    </row>
    <row r="25" customFormat="false" ht="15.75" hidden="false" customHeight="false" outlineLevel="0" collapsed="false">
      <c r="A25" s="110" t="n">
        <v>23</v>
      </c>
      <c r="B25" s="153"/>
      <c r="C25" s="110" t="n">
        <v>3</v>
      </c>
      <c r="D25" s="81"/>
      <c r="E25" s="100" t="s">
        <v>889</v>
      </c>
      <c r="I25" s="143"/>
    </row>
    <row r="26" customFormat="false" ht="15.75" hidden="false" customHeight="false" outlineLevel="0" collapsed="false">
      <c r="A26" s="110" t="n">
        <v>24</v>
      </c>
      <c r="B26" s="153"/>
      <c r="C26" s="110" t="n">
        <v>4</v>
      </c>
      <c r="D26" s="81"/>
      <c r="E26" s="100" t="s">
        <v>1320</v>
      </c>
      <c r="I26" s="143"/>
    </row>
    <row r="27" customFormat="false" ht="15.75" hidden="false" customHeight="false" outlineLevel="0" collapsed="false">
      <c r="A27" s="110" t="n">
        <v>25</v>
      </c>
      <c r="B27" s="153"/>
      <c r="C27" s="110" t="n">
        <v>5</v>
      </c>
      <c r="D27" s="81"/>
      <c r="E27" s="100" t="s">
        <v>1332</v>
      </c>
      <c r="I27" s="143"/>
    </row>
    <row r="28" customFormat="false" ht="15.75" hidden="false" customHeight="false" outlineLevel="0" collapsed="false">
      <c r="A28" s="110" t="n">
        <v>26</v>
      </c>
      <c r="B28" s="153"/>
      <c r="C28" s="110" t="n">
        <v>6</v>
      </c>
      <c r="D28" s="81"/>
      <c r="E28" s="100" t="s">
        <v>1732</v>
      </c>
      <c r="I28" s="143"/>
    </row>
    <row r="29" customFormat="false" ht="15.75" hidden="false" customHeight="false" outlineLevel="0" collapsed="false">
      <c r="A29" s="110" t="n">
        <v>27</v>
      </c>
      <c r="B29" s="153"/>
      <c r="C29" s="110" t="n">
        <v>7</v>
      </c>
      <c r="D29" s="80" t="n">
        <v>1</v>
      </c>
      <c r="E29" s="96" t="s">
        <v>1733</v>
      </c>
      <c r="F29" s="1" t="s">
        <v>1734</v>
      </c>
      <c r="I29" s="143"/>
    </row>
    <row r="30" customFormat="false" ht="15.75" hidden="false" customHeight="false" outlineLevel="0" collapsed="false">
      <c r="A30" s="108" t="n">
        <v>28</v>
      </c>
      <c r="B30" s="229"/>
      <c r="C30" s="108" t="n">
        <v>8</v>
      </c>
      <c r="D30" s="102"/>
      <c r="E30" s="286" t="s">
        <v>1735</v>
      </c>
      <c r="F30" s="71"/>
      <c r="G30" s="71"/>
      <c r="H30" s="71"/>
      <c r="I30" s="170"/>
      <c r="J30" s="71"/>
      <c r="K30" s="71"/>
      <c r="L30" s="71"/>
      <c r="M30" s="71"/>
      <c r="N30" s="71"/>
      <c r="O30" s="71"/>
      <c r="P30" s="71"/>
      <c r="Q30" s="71"/>
      <c r="R30" s="71"/>
      <c r="S30" s="71"/>
      <c r="T30" s="71"/>
      <c r="U30" s="71"/>
      <c r="V30" s="71"/>
      <c r="W30" s="71"/>
      <c r="X30" s="71"/>
      <c r="Y30" s="71"/>
      <c r="Z30" s="71"/>
    </row>
    <row r="31" customFormat="false" ht="15.75" hidden="false" customHeight="false" outlineLevel="0" collapsed="false">
      <c r="A31" s="1"/>
      <c r="B31" s="232"/>
      <c r="C31" s="1"/>
      <c r="E31" s="36"/>
    </row>
    <row r="32" customFormat="false" ht="15.75" hidden="false" customHeight="false" outlineLevel="0" collapsed="false">
      <c r="B32" s="107"/>
      <c r="E32" s="111" t="s">
        <v>522</v>
      </c>
    </row>
    <row r="33" customFormat="false" ht="15.75" hidden="false" customHeight="false" outlineLevel="0" collapsed="false">
      <c r="B33" s="107"/>
      <c r="E33" s="146" t="s">
        <v>523</v>
      </c>
    </row>
    <row r="34" customFormat="false" ht="15.75" hidden="false" customHeight="false" outlineLevel="0" collapsed="false">
      <c r="B34" s="107"/>
      <c r="E34" s="147" t="s">
        <v>524</v>
      </c>
    </row>
    <row r="35" customFormat="false" ht="15.75" hidden="false" customHeight="false" outlineLevel="0" collapsed="false">
      <c r="B35" s="107"/>
      <c r="E35" s="148" t="s">
        <v>525</v>
      </c>
    </row>
    <row r="1048576" customFormat="false" ht="15.75" hidden="false" customHeight="true" outlineLevel="0" collapsed="false"/>
  </sheetData>
  <hyperlinks>
    <hyperlink ref="E3" r:id="rId1" display="https://arxiv.org/pdf/2104.00544.pdf"/>
    <hyperlink ref="E4" r:id="rId2" display="https://arxiv.org/pdf/2107.14239.pdf"/>
    <hyperlink ref="E5" r:id="rId3" display="https://arxiv.org/pdf/2203.04438.pdf"/>
    <hyperlink ref="E6" r:id="rId4" display="https://arxiv.org/pdf/2204.00337.pdf"/>
    <hyperlink ref="E7" r:id="rId5" display="https://arxiv.org/pdf/2206.04691.pdf"/>
    <hyperlink ref="E8" r:id="rId6" display="https://arxiv.org/pdf/2206.06809.pdf"/>
    <hyperlink ref="E9" r:id="rId7" display="https://arxiv.org/pdf/2208.12338.pdf"/>
    <hyperlink ref="E10" r:id="rId8" display="https://arxiv.org/pdf/2208.12713.pdf"/>
    <hyperlink ref="E11" r:id="rId9" display="https://arxiv.org/pdf/2109.00345.pdf"/>
    <hyperlink ref="E12" r:id="rId10" display="https://arxiv.org/pdf/2110.10469.pdf"/>
    <hyperlink ref="E13" r:id="rId11" display="https://arxiv.org/pdf/2208.12849.pdf"/>
    <hyperlink ref="E14" r:id="rId12" display="https://arxiv.org/pdf/2208.12872.pdf"/>
    <hyperlink ref="E15" r:id="rId13" display="https://arxiv.org/pdf/2208.12979.pdf"/>
    <hyperlink ref="E16" r:id="rId14" display="https://arxiv.org/pdf/2208.13351.pdf"/>
    <hyperlink ref="E17" r:id="rId15" display="https://arxiv.org/pdf/2111.03079.pdf"/>
    <hyperlink ref="E18" r:id="rId16" display="https://arxiv.org/pdf/2208.13814.pdf"/>
    <hyperlink ref="E19" r:id="rId17" display="https://arxiv.org/pdf/2208.13844.pdf"/>
    <hyperlink ref="E20" r:id="rId18" display="https://arxiv.org/pdf/2208.14156.pdf"/>
    <hyperlink ref="E21" r:id="rId19" display="https://arxiv.org/pdf/2205.02639.pdf"/>
    <hyperlink ref="E22" r:id="rId20" display="https://arxiv.org/pdf/2208.14460.pdf"/>
    <hyperlink ref="E23" r:id="rId21" display="https://arxiv.org/pdf/2110.11731.pdf"/>
    <hyperlink ref="E24" r:id="rId22" display="https://arxiv.org/pdf/2110.14657.pdf"/>
    <hyperlink ref="E25" r:id="rId23" display="https://arxiv.org/pdf/2204.05013.pdf"/>
    <hyperlink ref="E26" r:id="rId24" display="https://arxiv.org/pdf/2206.08983.pdf"/>
    <hyperlink ref="E27" r:id="rId25" display="https://arxiv.org/pdf/2206.11274.pdf"/>
    <hyperlink ref="E28" r:id="rId26" display="https://arxiv.org/pdf/2209.00284.pdf"/>
    <hyperlink ref="E29" r:id="rId27" display="https://arxiv.org/pdf/2209.00611.pdf"/>
    <hyperlink ref="E30" r:id="rId28" display="https://arxiv.org/pdf/2209.00640.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0" width="10.5"/>
    <col collapsed="false" customWidth="true" hidden="false" outlineLevel="0" max="2" min="2" style="0" width="12.63"/>
    <col collapsed="false" customWidth="true" hidden="false" outlineLevel="0" max="3" min="3" style="0" width="14.75"/>
    <col collapsed="false" customWidth="true" hidden="false" outlineLevel="0" max="4" min="4" style="0" width="12.63"/>
    <col collapsed="false" customWidth="true" hidden="false" outlineLevel="0" max="5" min="5" style="0" width="27.88"/>
    <col collapsed="false" customWidth="true" hidden="false" outlineLevel="0" max="7" min="6" style="0" width="12.63"/>
    <col collapsed="false" customWidth="true" hidden="false" outlineLevel="0" max="8" min="8" style="0" width="7.49"/>
    <col collapsed="false" customWidth="true" hidden="false" outlineLevel="0" max="9" min="9" style="0" width="6.75"/>
    <col collapsed="false" customWidth="true" hidden="false" outlineLevel="0" max="1025" min="10" style="0" width="12.63"/>
  </cols>
  <sheetData>
    <row r="1" customFormat="false" ht="15.75" hidden="false" customHeight="false" outlineLevel="0" collapsed="false">
      <c r="A1" s="64" t="n">
        <f aca="false">MAX(A3:A71)</f>
        <v>22</v>
      </c>
      <c r="B1" s="65" t="s">
        <v>105</v>
      </c>
      <c r="C1" s="66"/>
      <c r="D1" s="66" t="n">
        <f aca="false">SUM(D3:D74)</f>
        <v>7</v>
      </c>
      <c r="E1" s="23" t="s">
        <v>1736</v>
      </c>
      <c r="F1" s="1"/>
      <c r="G1" s="69" t="s">
        <v>541</v>
      </c>
      <c r="H1" s="70"/>
      <c r="I1" s="131"/>
    </row>
    <row r="2" customFormat="false" ht="15.75" hidden="false" customHeight="false" outlineLevel="0" collapsed="false">
      <c r="A2" s="108" t="s">
        <v>0</v>
      </c>
      <c r="B2" s="103" t="s">
        <v>1</v>
      </c>
      <c r="C2" s="109"/>
      <c r="D2" s="109" t="s">
        <v>108</v>
      </c>
      <c r="E2" s="109"/>
      <c r="F2" s="68" t="s">
        <v>109</v>
      </c>
      <c r="G2" s="71"/>
      <c r="H2" s="71"/>
      <c r="I2" s="71"/>
      <c r="J2" s="101" t="s">
        <v>271</v>
      </c>
      <c r="K2" s="71"/>
      <c r="L2" s="71"/>
      <c r="M2" s="71"/>
      <c r="N2" s="71"/>
      <c r="O2" s="71"/>
      <c r="P2" s="71"/>
      <c r="Q2" s="71"/>
      <c r="R2" s="71"/>
      <c r="S2" s="71"/>
      <c r="T2" s="71"/>
      <c r="U2" s="71"/>
      <c r="V2" s="71"/>
      <c r="W2" s="71"/>
      <c r="X2" s="71"/>
      <c r="Y2" s="71"/>
      <c r="Z2" s="71"/>
    </row>
    <row r="3" customFormat="false" ht="15.75" hidden="false" customHeight="false" outlineLevel="0" collapsed="false">
      <c r="A3" s="110" t="n">
        <v>1</v>
      </c>
      <c r="B3" s="232" t="n">
        <v>44690</v>
      </c>
      <c r="C3" s="80" t="n">
        <v>1</v>
      </c>
      <c r="D3" s="79" t="n">
        <v>1</v>
      </c>
      <c r="E3" s="135" t="s">
        <v>1737</v>
      </c>
      <c r="F3" s="1" t="s">
        <v>1738</v>
      </c>
      <c r="J3" s="78" t="s">
        <v>1739</v>
      </c>
    </row>
    <row r="4" customFormat="false" ht="15.75" hidden="false" customHeight="false" outlineLevel="0" collapsed="false">
      <c r="A4" s="110" t="n">
        <v>2</v>
      </c>
      <c r="B4" s="79"/>
      <c r="C4" s="80" t="n">
        <v>2</v>
      </c>
      <c r="D4" s="79"/>
      <c r="E4" s="132" t="s">
        <v>1740</v>
      </c>
      <c r="G4" s="1"/>
      <c r="H4" s="1"/>
      <c r="I4" s="1"/>
      <c r="J4" s="78" t="s">
        <v>1741</v>
      </c>
    </row>
    <row r="5" customFormat="false" ht="15.75" hidden="false" customHeight="false" outlineLevel="0" collapsed="false">
      <c r="A5" s="110" t="n">
        <v>3</v>
      </c>
      <c r="B5" s="79"/>
      <c r="C5" s="80" t="n">
        <v>3</v>
      </c>
      <c r="D5" s="79" t="n">
        <v>0</v>
      </c>
      <c r="E5" s="133" t="s">
        <v>1742</v>
      </c>
      <c r="F5" s="1" t="s">
        <v>1743</v>
      </c>
      <c r="G5" s="1"/>
      <c r="H5" s="1"/>
      <c r="I5" s="1"/>
      <c r="J5" s="78" t="s">
        <v>1744</v>
      </c>
    </row>
    <row r="6" customFormat="false" ht="15.75" hidden="false" customHeight="false" outlineLevel="0" collapsed="false">
      <c r="A6" s="120" t="n">
        <v>4</v>
      </c>
      <c r="B6" s="121"/>
      <c r="C6" s="87" t="n">
        <v>4</v>
      </c>
      <c r="D6" s="121"/>
      <c r="E6" s="287" t="s">
        <v>1745</v>
      </c>
      <c r="F6" s="123"/>
      <c r="G6" s="89"/>
      <c r="H6" s="89"/>
      <c r="I6" s="89"/>
      <c r="J6" s="85"/>
      <c r="K6" s="89"/>
      <c r="L6" s="89"/>
      <c r="M6" s="89"/>
      <c r="N6" s="89"/>
      <c r="O6" s="89"/>
      <c r="P6" s="89"/>
      <c r="Q6" s="89"/>
      <c r="R6" s="89"/>
      <c r="S6" s="89"/>
      <c r="T6" s="89"/>
      <c r="U6" s="89"/>
      <c r="V6" s="89"/>
      <c r="W6" s="89"/>
      <c r="X6" s="89"/>
      <c r="Y6" s="89"/>
      <c r="Z6" s="89"/>
    </row>
    <row r="7" customFormat="false" ht="15.75" hidden="false" customHeight="false" outlineLevel="0" collapsed="false">
      <c r="A7" s="110" t="n">
        <v>5</v>
      </c>
      <c r="B7" s="107" t="s">
        <v>1746</v>
      </c>
      <c r="C7" s="115" t="n">
        <v>1</v>
      </c>
      <c r="D7" s="114"/>
      <c r="E7" s="151" t="s">
        <v>1747</v>
      </c>
      <c r="F7" s="138"/>
      <c r="G7" s="117"/>
      <c r="H7" s="117"/>
      <c r="I7" s="117"/>
      <c r="J7" s="78" t="s">
        <v>1748</v>
      </c>
      <c r="K7" s="117"/>
      <c r="L7" s="117"/>
      <c r="M7" s="117"/>
      <c r="N7" s="117"/>
      <c r="O7" s="117"/>
      <c r="P7" s="117"/>
      <c r="Q7" s="117"/>
      <c r="R7" s="117"/>
      <c r="S7" s="117"/>
      <c r="T7" s="117"/>
      <c r="U7" s="117"/>
      <c r="V7" s="117"/>
      <c r="W7" s="117"/>
      <c r="X7" s="117"/>
      <c r="Y7" s="117"/>
      <c r="Z7" s="117"/>
    </row>
    <row r="8" customFormat="false" ht="15.75" hidden="false" customHeight="false" outlineLevel="0" collapsed="false">
      <c r="A8" s="110" t="n">
        <v>6</v>
      </c>
      <c r="B8" s="79"/>
      <c r="C8" s="80" t="n">
        <v>2</v>
      </c>
      <c r="D8" s="79"/>
      <c r="E8" s="132" t="s">
        <v>1749</v>
      </c>
      <c r="J8" s="78" t="s">
        <v>1750</v>
      </c>
    </row>
    <row r="9" customFormat="false" ht="15.75" hidden="false" customHeight="false" outlineLevel="0" collapsed="false">
      <c r="A9" s="110" t="n">
        <v>7</v>
      </c>
      <c r="B9" s="79"/>
      <c r="C9" s="80" t="n">
        <v>3</v>
      </c>
      <c r="D9" s="79"/>
      <c r="E9" s="132" t="s">
        <v>1751</v>
      </c>
      <c r="J9" s="78"/>
    </row>
    <row r="10" customFormat="false" ht="15.75" hidden="false" customHeight="false" outlineLevel="0" collapsed="false">
      <c r="A10" s="110" t="n">
        <v>8</v>
      </c>
      <c r="B10" s="79"/>
      <c r="C10" s="80" t="n">
        <v>4</v>
      </c>
      <c r="D10" s="79"/>
      <c r="E10" s="132" t="s">
        <v>1752</v>
      </c>
      <c r="J10" s="78"/>
    </row>
    <row r="11" customFormat="false" ht="15.75" hidden="false" customHeight="false" outlineLevel="0" collapsed="false">
      <c r="A11" s="110" t="n">
        <v>9</v>
      </c>
      <c r="B11" s="79"/>
      <c r="C11" s="80" t="n">
        <v>5</v>
      </c>
      <c r="D11" s="79" t="n">
        <v>1</v>
      </c>
      <c r="E11" s="135" t="s">
        <v>1488</v>
      </c>
      <c r="F11" s="1" t="s">
        <v>1753</v>
      </c>
      <c r="J11" s="78"/>
    </row>
    <row r="12" customFormat="false" ht="15.75" hidden="false" customHeight="false" outlineLevel="0" collapsed="false">
      <c r="A12" s="110" t="n">
        <v>10</v>
      </c>
      <c r="B12" s="79"/>
      <c r="C12" s="80" t="n">
        <v>6</v>
      </c>
      <c r="D12" s="79" t="n">
        <v>1</v>
      </c>
      <c r="E12" s="135" t="s">
        <v>1754</v>
      </c>
      <c r="F12" s="1" t="s">
        <v>1755</v>
      </c>
      <c r="J12" s="78"/>
    </row>
    <row r="13" customFormat="false" ht="15.75" hidden="false" customHeight="false" outlineLevel="0" collapsed="false">
      <c r="A13" s="110" t="n">
        <v>11</v>
      </c>
      <c r="B13" s="79"/>
      <c r="C13" s="80" t="n">
        <v>7</v>
      </c>
      <c r="D13" s="79"/>
      <c r="E13" s="132" t="s">
        <v>1756</v>
      </c>
      <c r="J13" s="78"/>
    </row>
    <row r="14" customFormat="false" ht="15.75" hidden="false" customHeight="false" outlineLevel="0" collapsed="false">
      <c r="A14" s="110" t="n">
        <v>12</v>
      </c>
      <c r="B14" s="79"/>
      <c r="C14" s="80" t="n">
        <v>8</v>
      </c>
      <c r="D14" s="79" t="n">
        <v>1</v>
      </c>
      <c r="E14" s="135" t="s">
        <v>1757</v>
      </c>
      <c r="F14" s="1" t="s">
        <v>1758</v>
      </c>
      <c r="J14" s="78"/>
    </row>
    <row r="15" customFormat="false" ht="15.75" hidden="false" customHeight="false" outlineLevel="0" collapsed="false">
      <c r="A15" s="120" t="n">
        <v>13</v>
      </c>
      <c r="B15" s="121"/>
      <c r="C15" s="87" t="n">
        <v>9</v>
      </c>
      <c r="D15" s="121" t="n">
        <v>1</v>
      </c>
      <c r="E15" s="144" t="s">
        <v>1759</v>
      </c>
      <c r="F15" s="123" t="s">
        <v>1760</v>
      </c>
      <c r="G15" s="89"/>
      <c r="H15" s="89"/>
      <c r="I15" s="89"/>
      <c r="J15" s="85"/>
      <c r="K15" s="89"/>
      <c r="L15" s="89"/>
      <c r="M15" s="89"/>
      <c r="N15" s="89"/>
      <c r="O15" s="89"/>
      <c r="P15" s="89"/>
      <c r="Q15" s="89"/>
      <c r="R15" s="89"/>
      <c r="S15" s="89"/>
      <c r="T15" s="89"/>
      <c r="U15" s="89"/>
      <c r="V15" s="89"/>
      <c r="W15" s="89"/>
      <c r="X15" s="89"/>
      <c r="Y15" s="89"/>
      <c r="Z15" s="89"/>
    </row>
    <row r="16" customFormat="false" ht="17.25" hidden="false" customHeight="true" outlineLevel="0" collapsed="false">
      <c r="A16" s="110" t="n">
        <v>14</v>
      </c>
      <c r="B16" s="153" t="n">
        <v>44782</v>
      </c>
      <c r="C16" s="110" t="n">
        <v>1</v>
      </c>
      <c r="D16" s="141"/>
      <c r="E16" s="142" t="s">
        <v>720</v>
      </c>
      <c r="F16" s="110"/>
      <c r="G16" s="110"/>
      <c r="H16" s="110"/>
      <c r="I16" s="110"/>
      <c r="J16" s="1" t="s">
        <v>1761</v>
      </c>
    </row>
    <row r="17" customFormat="false" ht="15.75" hidden="false" customHeight="false" outlineLevel="0" collapsed="false">
      <c r="A17" s="110" t="n">
        <v>15</v>
      </c>
      <c r="B17" s="141"/>
      <c r="C17" s="110" t="n">
        <v>2</v>
      </c>
      <c r="D17" s="141"/>
      <c r="E17" s="92" t="s">
        <v>1098</v>
      </c>
      <c r="F17" s="1" t="s">
        <v>1762</v>
      </c>
      <c r="I17" s="143"/>
      <c r="J17" s="78" t="s">
        <v>1763</v>
      </c>
    </row>
    <row r="18" customFormat="false" ht="15.75" hidden="false" customHeight="false" outlineLevel="0" collapsed="false">
      <c r="A18" s="110" t="n">
        <v>16</v>
      </c>
      <c r="B18" s="141"/>
      <c r="C18" s="110" t="n">
        <v>3</v>
      </c>
      <c r="D18" s="141" t="n">
        <v>1</v>
      </c>
      <c r="E18" s="99" t="s">
        <v>1764</v>
      </c>
      <c r="F18" s="1" t="s">
        <v>1765</v>
      </c>
      <c r="J18" s="78"/>
    </row>
    <row r="19" customFormat="false" ht="15.75" hidden="false" customHeight="false" outlineLevel="0" collapsed="false">
      <c r="A19" s="110" t="n">
        <v>17</v>
      </c>
      <c r="B19" s="141"/>
      <c r="C19" s="110" t="n">
        <v>4</v>
      </c>
      <c r="D19" s="141"/>
      <c r="E19" s="100" t="s">
        <v>1766</v>
      </c>
      <c r="J19" s="78" t="s">
        <v>1767</v>
      </c>
    </row>
    <row r="20" customFormat="false" ht="15.75" hidden="false" customHeight="false" outlineLevel="0" collapsed="false">
      <c r="A20" s="110" t="n">
        <v>18</v>
      </c>
      <c r="B20" s="141"/>
      <c r="C20" s="110" t="n">
        <v>5</v>
      </c>
      <c r="D20" s="141"/>
      <c r="E20" s="142" t="s">
        <v>1768</v>
      </c>
      <c r="J20" s="78"/>
    </row>
    <row r="21" customFormat="false" ht="15.75" hidden="false" customHeight="false" outlineLevel="0" collapsed="false">
      <c r="A21" s="120" t="n">
        <v>19</v>
      </c>
      <c r="B21" s="121"/>
      <c r="C21" s="87" t="n">
        <v>6</v>
      </c>
      <c r="D21" s="121"/>
      <c r="E21" s="287" t="s">
        <v>1769</v>
      </c>
      <c r="F21" s="123" t="s">
        <v>1770</v>
      </c>
      <c r="G21" s="89"/>
      <c r="H21" s="89"/>
      <c r="I21" s="89"/>
      <c r="J21" s="85" t="s">
        <v>1771</v>
      </c>
      <c r="K21" s="89"/>
      <c r="L21" s="89"/>
      <c r="M21" s="89"/>
      <c r="N21" s="89"/>
      <c r="O21" s="89"/>
      <c r="P21" s="89"/>
      <c r="Q21" s="89"/>
      <c r="R21" s="89"/>
      <c r="S21" s="89"/>
      <c r="T21" s="89"/>
      <c r="U21" s="89"/>
      <c r="V21" s="89"/>
      <c r="W21" s="89"/>
      <c r="X21" s="89"/>
      <c r="Y21" s="89"/>
      <c r="Z21" s="89"/>
    </row>
    <row r="22" customFormat="false" ht="15.75" hidden="false" customHeight="false" outlineLevel="0" collapsed="false">
      <c r="A22" s="110" t="n">
        <v>20</v>
      </c>
      <c r="B22" s="149" t="n">
        <v>44813</v>
      </c>
      <c r="C22" s="80" t="n">
        <v>1</v>
      </c>
      <c r="D22" s="79"/>
      <c r="E22" s="132" t="s">
        <v>1772</v>
      </c>
      <c r="J22" s="78" t="s">
        <v>1773</v>
      </c>
    </row>
    <row r="23" customFormat="false" ht="15.75" hidden="false" customHeight="false" outlineLevel="0" collapsed="false">
      <c r="A23" s="110" t="n">
        <v>21</v>
      </c>
      <c r="B23" s="107"/>
      <c r="C23" s="80" t="n">
        <v>2</v>
      </c>
      <c r="D23" s="79"/>
      <c r="E23" s="132" t="s">
        <v>1774</v>
      </c>
      <c r="J23" s="78"/>
    </row>
    <row r="24" customFormat="false" ht="15.75" hidden="false" customHeight="false" outlineLevel="0" collapsed="false">
      <c r="A24" s="108" t="n">
        <v>22</v>
      </c>
      <c r="B24" s="127"/>
      <c r="C24" s="103" t="n">
        <v>3</v>
      </c>
      <c r="D24" s="128" t="n">
        <v>1</v>
      </c>
      <c r="E24" s="156" t="s">
        <v>1775</v>
      </c>
      <c r="F24" s="68" t="s">
        <v>1776</v>
      </c>
      <c r="G24" s="71"/>
      <c r="H24" s="71"/>
      <c r="I24" s="71"/>
      <c r="J24" s="101" t="s">
        <v>1777</v>
      </c>
      <c r="K24" s="71"/>
      <c r="L24" s="71"/>
      <c r="M24" s="71"/>
      <c r="N24" s="71"/>
      <c r="O24" s="71"/>
      <c r="P24" s="71"/>
      <c r="Q24" s="71"/>
      <c r="R24" s="71"/>
      <c r="S24" s="71"/>
      <c r="T24" s="71"/>
      <c r="U24" s="71"/>
      <c r="V24" s="71"/>
      <c r="W24" s="71"/>
      <c r="X24" s="71"/>
      <c r="Y24" s="71"/>
      <c r="Z24" s="71"/>
    </row>
    <row r="25" customFormat="false" ht="15.75" hidden="false" customHeight="false" outlineLevel="0" collapsed="false">
      <c r="B25" s="107"/>
      <c r="D25" s="107"/>
    </row>
    <row r="26" customFormat="false" ht="15.75" hidden="false" customHeight="false" outlineLevel="0" collapsed="false">
      <c r="B26" s="107"/>
      <c r="E26" s="111" t="s">
        <v>522</v>
      </c>
    </row>
    <row r="27" customFormat="false" ht="15.75" hidden="false" customHeight="false" outlineLevel="0" collapsed="false">
      <c r="B27" s="107"/>
      <c r="E27" s="146" t="s">
        <v>523</v>
      </c>
    </row>
    <row r="28" customFormat="false" ht="15.75" hidden="false" customHeight="false" outlineLevel="0" collapsed="false">
      <c r="B28" s="107"/>
      <c r="E28" s="147" t="s">
        <v>524</v>
      </c>
    </row>
    <row r="29" customFormat="false" ht="15.75" hidden="false" customHeight="false" outlineLevel="0" collapsed="false">
      <c r="B29" s="107"/>
      <c r="E29" s="148" t="s">
        <v>525</v>
      </c>
    </row>
    <row r="1048576" customFormat="false" ht="15.75" hidden="false" customHeight="true" outlineLevel="0" collapsed="false"/>
  </sheetData>
  <mergeCells count="1">
    <mergeCell ref="F16:I16"/>
  </mergeCells>
  <hyperlinks>
    <hyperlink ref="E3" r:id="rId2" display="https://arxiv.org/pdf/2207.01100.pdf"/>
    <hyperlink ref="E4" r:id="rId3" display="https://arxiv.org/pdf/2208.00819.pdf"/>
    <hyperlink ref="E5" r:id="rId4" display="https://arxiv.org/pdf/2209.00795.pdf"/>
    <hyperlink ref="E6" r:id="rId5" display="https://arxiv.org/pdf/2209.00874.pdf"/>
    <hyperlink ref="E7" r:id="rId6" display="https://arxiv.org/pdf/2107.02946.pdf"/>
    <hyperlink ref="E8" r:id="rId7" display="https://arxiv.org/pdf/2111.14355.pdf"/>
    <hyperlink ref="E9" r:id="rId8" display="https://arxiv.org/pdf/2202.05164.pdf"/>
    <hyperlink ref="E10" r:id="rId9" display="https://arxiv.org/pdf/2202.08661.pdf"/>
    <hyperlink ref="E11" r:id="rId10" display="https://arxiv.org/pdf/2207.07608.pdf"/>
    <hyperlink ref="E12" r:id="rId11" display="https://arxiv.org/pdf/2209.01359.pdf"/>
    <hyperlink ref="E13" r:id="rId12" display="https://arxiv.org/pdf/2209.01840.pdf"/>
    <hyperlink ref="E14" r:id="rId13" display="https://arxiv.org/pdf/2209.02272.pdf"/>
    <hyperlink ref="E15" r:id="rId14" display="https://arxiv.org/pdf/2209.02673.pdf"/>
    <hyperlink ref="E16" r:id="rId15" display="https://arxiv.org/pdf/2203.11736.pdf"/>
    <hyperlink ref="E17" r:id="rId16" display="https://arxiv.org/pdf/2205.07810.pdf"/>
    <hyperlink ref="E18" r:id="rId17" display="https://arxiv.org/pdf/2209.02728.pdf"/>
    <hyperlink ref="E19" r:id="rId18" display="https://arxiv.org/pdf/2209.02863.pdf"/>
    <hyperlink ref="E20" r:id="rId19" display="https://arxiv.org/pdf/2209.03004.pdf"/>
    <hyperlink ref="E21" r:id="rId20" display="https://arxiv.org/pdf/2209.03135.pdf"/>
    <hyperlink ref="E22" r:id="rId21" display="https://arxiv.org/pdf/2209.03536.pdf"/>
    <hyperlink ref="E23" r:id="rId22" display="https://arxiv.org/pdf/2209.03585.pdf"/>
    <hyperlink ref="E24" r:id="rId23" display="https://arxiv.org/pdf/2209.03790.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4"/>
</worksheet>
</file>

<file path=xl/worksheets/sheet39.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0" width="10.5"/>
    <col collapsed="false" customWidth="true" hidden="false" outlineLevel="0" max="2" min="2" style="0" width="12.63"/>
    <col collapsed="false" customWidth="true" hidden="false" outlineLevel="0" max="3" min="3" style="0" width="14.75"/>
    <col collapsed="false" customWidth="true" hidden="false" outlineLevel="0" max="4" min="4" style="0" width="12.63"/>
    <col collapsed="false" customWidth="true" hidden="false" outlineLevel="0" max="5" min="5" style="0" width="27.88"/>
    <col collapsed="false" customWidth="true" hidden="false" outlineLevel="0" max="7" min="6" style="0" width="12.63"/>
    <col collapsed="false" customWidth="true" hidden="false" outlineLevel="0" max="8" min="8" style="0" width="7.49"/>
    <col collapsed="false" customWidth="true" hidden="false" outlineLevel="0" max="9" min="9" style="0" width="6.75"/>
    <col collapsed="false" customWidth="true" hidden="false" outlineLevel="0" max="1025" min="10" style="0" width="12.63"/>
  </cols>
  <sheetData>
    <row r="1" customFormat="false" ht="15.75" hidden="false" customHeight="false" outlineLevel="0" collapsed="false">
      <c r="A1" s="288" t="n">
        <f aca="false">MAX(A3:A73)</f>
        <v>24</v>
      </c>
      <c r="B1" s="65" t="s">
        <v>105</v>
      </c>
      <c r="C1" s="66"/>
      <c r="D1" s="66" t="n">
        <f aca="false">SUM(D3:D76)</f>
        <v>8</v>
      </c>
      <c r="E1" s="165"/>
      <c r="F1" s="1"/>
      <c r="G1" s="69" t="s">
        <v>474</v>
      </c>
      <c r="H1" s="289"/>
      <c r="I1" s="205"/>
      <c r="J1" s="1"/>
    </row>
    <row r="2" customFormat="false" ht="15.75" hidden="false" customHeight="false" outlineLevel="0" collapsed="false">
      <c r="A2" s="108" t="s">
        <v>0</v>
      </c>
      <c r="B2" s="103" t="s">
        <v>1</v>
      </c>
      <c r="C2" s="109"/>
      <c r="D2" s="109" t="s">
        <v>108</v>
      </c>
      <c r="E2" s="109"/>
      <c r="F2" s="68" t="s">
        <v>109</v>
      </c>
      <c r="G2" s="68"/>
      <c r="H2" s="68"/>
      <c r="I2" s="68"/>
      <c r="J2" s="101" t="s">
        <v>271</v>
      </c>
      <c r="K2" s="71"/>
      <c r="L2" s="71"/>
      <c r="M2" s="71"/>
      <c r="N2" s="71"/>
      <c r="O2" s="71"/>
      <c r="P2" s="71"/>
      <c r="Q2" s="71"/>
      <c r="R2" s="71"/>
      <c r="S2" s="71"/>
      <c r="T2" s="71"/>
      <c r="U2" s="71"/>
      <c r="V2" s="71"/>
      <c r="W2" s="71"/>
      <c r="X2" s="71"/>
      <c r="Y2" s="71"/>
      <c r="Z2" s="71"/>
    </row>
    <row r="3" customFormat="false" ht="15.75" hidden="false" customHeight="false" outlineLevel="0" collapsed="false">
      <c r="A3" s="120" t="n">
        <v>1</v>
      </c>
      <c r="B3" s="290" t="n">
        <v>44904</v>
      </c>
      <c r="C3" s="87" t="n">
        <v>1</v>
      </c>
      <c r="D3" s="121" t="n">
        <v>1</v>
      </c>
      <c r="E3" s="135" t="s">
        <v>505</v>
      </c>
      <c r="F3" s="123" t="s">
        <v>1778</v>
      </c>
      <c r="G3" s="123"/>
      <c r="H3" s="123"/>
      <c r="I3" s="123"/>
      <c r="J3" s="85" t="s">
        <v>1779</v>
      </c>
      <c r="K3" s="89"/>
      <c r="L3" s="89"/>
      <c r="M3" s="89"/>
      <c r="N3" s="89"/>
      <c r="O3" s="89"/>
      <c r="P3" s="89"/>
      <c r="Q3" s="89"/>
      <c r="R3" s="89"/>
      <c r="S3" s="89"/>
      <c r="T3" s="89"/>
      <c r="U3" s="89"/>
      <c r="V3" s="89"/>
      <c r="W3" s="89"/>
      <c r="X3" s="89"/>
      <c r="Y3" s="89"/>
      <c r="Z3" s="89"/>
    </row>
    <row r="4" customFormat="false" ht="15.75" hidden="false" customHeight="false" outlineLevel="0" collapsed="false">
      <c r="A4" s="110" t="n">
        <f aca="false">1+A3</f>
        <v>2</v>
      </c>
      <c r="B4" s="107"/>
      <c r="C4" s="80" t="n">
        <v>2</v>
      </c>
      <c r="D4" s="79"/>
      <c r="E4" s="291"/>
      <c r="F4" s="1"/>
      <c r="G4" s="1"/>
      <c r="H4" s="1"/>
      <c r="I4" s="1"/>
      <c r="J4" s="78"/>
    </row>
    <row r="5" customFormat="false" ht="15.75" hidden="false" customHeight="false" outlineLevel="0" collapsed="false">
      <c r="A5" s="110" t="n">
        <f aca="false">1+A4</f>
        <v>3</v>
      </c>
      <c r="B5" s="107"/>
      <c r="C5" s="80" t="n">
        <v>3</v>
      </c>
      <c r="D5" s="79"/>
      <c r="E5" s="14" t="s">
        <v>1775</v>
      </c>
      <c r="F5" s="1"/>
      <c r="G5" s="1"/>
      <c r="H5" s="1"/>
      <c r="I5" s="1"/>
      <c r="J5" s="78"/>
    </row>
    <row r="6" customFormat="false" ht="15.75" hidden="false" customHeight="false" outlineLevel="0" collapsed="false">
      <c r="A6" s="110" t="n">
        <f aca="false">1+A5</f>
        <v>4</v>
      </c>
      <c r="B6" s="107" t="s">
        <v>1780</v>
      </c>
      <c r="C6" s="115" t="n">
        <v>1</v>
      </c>
      <c r="D6" s="114" t="n">
        <v>1</v>
      </c>
      <c r="E6" s="137" t="s">
        <v>1204</v>
      </c>
      <c r="F6" s="138" t="s">
        <v>1781</v>
      </c>
      <c r="G6" s="138"/>
      <c r="H6" s="138"/>
      <c r="I6" s="138"/>
      <c r="J6" s="78"/>
      <c r="K6" s="117"/>
      <c r="L6" s="117"/>
      <c r="M6" s="117"/>
      <c r="N6" s="117"/>
      <c r="O6" s="117"/>
      <c r="P6" s="117"/>
      <c r="Q6" s="117"/>
      <c r="R6" s="117"/>
      <c r="S6" s="117"/>
      <c r="T6" s="117"/>
      <c r="U6" s="117"/>
      <c r="V6" s="117"/>
      <c r="W6" s="117"/>
      <c r="X6" s="117"/>
      <c r="Y6" s="117"/>
      <c r="Z6" s="117"/>
    </row>
    <row r="7" customFormat="false" ht="15.75" hidden="false" customHeight="false" outlineLevel="0" collapsed="false">
      <c r="A7" s="110" t="n">
        <f aca="false">1+A6</f>
        <v>5</v>
      </c>
      <c r="B7" s="79"/>
      <c r="C7" s="80" t="n">
        <v>2</v>
      </c>
      <c r="D7" s="79" t="n">
        <v>1</v>
      </c>
      <c r="E7" s="135" t="s">
        <v>1782</v>
      </c>
      <c r="F7" s="134" t="s">
        <v>1783</v>
      </c>
      <c r="G7" s="134"/>
      <c r="H7" s="134"/>
      <c r="I7" s="134"/>
      <c r="J7" s="78"/>
    </row>
    <row r="8" customFormat="false" ht="15.75" hidden="false" customHeight="false" outlineLevel="0" collapsed="false">
      <c r="A8" s="110" t="n">
        <f aca="false">1+A7</f>
        <v>6</v>
      </c>
      <c r="B8" s="79"/>
      <c r="C8" s="80" t="n">
        <v>3</v>
      </c>
      <c r="D8" s="79"/>
      <c r="E8" s="133" t="s">
        <v>1784</v>
      </c>
      <c r="F8" s="1"/>
      <c r="G8" s="1"/>
      <c r="H8" s="1"/>
      <c r="I8" s="1"/>
      <c r="J8" s="78" t="s">
        <v>1785</v>
      </c>
    </row>
    <row r="9" customFormat="false" ht="15.75" hidden="false" customHeight="false" outlineLevel="0" collapsed="false">
      <c r="A9" s="110" t="n">
        <f aca="false">1+A8</f>
        <v>7</v>
      </c>
      <c r="B9" s="79"/>
      <c r="C9" s="80" t="n">
        <v>4</v>
      </c>
      <c r="D9" s="79"/>
      <c r="E9" s="132" t="s">
        <v>1786</v>
      </c>
      <c r="F9" s="1"/>
      <c r="G9" s="1"/>
      <c r="H9" s="1"/>
      <c r="I9" s="1"/>
      <c r="J9" s="78"/>
    </row>
    <row r="10" customFormat="false" ht="15.75" hidden="false" customHeight="false" outlineLevel="0" collapsed="false">
      <c r="A10" s="110" t="n">
        <f aca="false">1+A9</f>
        <v>8</v>
      </c>
      <c r="B10" s="79"/>
      <c r="C10" s="80" t="n">
        <v>5</v>
      </c>
      <c r="D10" s="79" t="n">
        <v>1</v>
      </c>
      <c r="E10" s="135" t="s">
        <v>1787</v>
      </c>
      <c r="F10" s="134" t="s">
        <v>1788</v>
      </c>
      <c r="G10" s="134"/>
      <c r="H10" s="134"/>
      <c r="I10" s="134"/>
      <c r="J10" s="78" t="s">
        <v>1789</v>
      </c>
    </row>
    <row r="11" customFormat="false" ht="15.75" hidden="false" customHeight="false" outlineLevel="0" collapsed="false">
      <c r="A11" s="110" t="n">
        <f aca="false">1+A10</f>
        <v>9</v>
      </c>
      <c r="B11" s="121"/>
      <c r="C11" s="87" t="n">
        <v>6</v>
      </c>
      <c r="D11" s="121"/>
      <c r="E11" s="139" t="s">
        <v>1790</v>
      </c>
      <c r="F11" s="123"/>
      <c r="G11" s="123"/>
      <c r="H11" s="123"/>
      <c r="I11" s="123"/>
      <c r="J11" s="85" t="s">
        <v>1791</v>
      </c>
      <c r="K11" s="89"/>
      <c r="L11" s="89"/>
      <c r="M11" s="89"/>
      <c r="N11" s="89"/>
      <c r="O11" s="89"/>
      <c r="P11" s="89"/>
      <c r="Q11" s="89"/>
      <c r="R11" s="89"/>
      <c r="S11" s="89"/>
      <c r="T11" s="89"/>
      <c r="U11" s="89"/>
      <c r="V11" s="89"/>
      <c r="W11" s="89"/>
      <c r="X11" s="89"/>
      <c r="Y11" s="89"/>
      <c r="Z11" s="89"/>
    </row>
    <row r="12" customFormat="false" ht="15.75" hidden="false" customHeight="false" outlineLevel="0" collapsed="false">
      <c r="A12" s="110" t="n">
        <f aca="false">1+A11</f>
        <v>10</v>
      </c>
      <c r="B12" s="141" t="s">
        <v>1792</v>
      </c>
      <c r="C12" s="80" t="n">
        <v>1</v>
      </c>
      <c r="D12" s="79"/>
      <c r="E12" s="132" t="s">
        <v>231</v>
      </c>
      <c r="F12" s="1"/>
      <c r="G12" s="1"/>
      <c r="H12" s="1"/>
      <c r="I12" s="1"/>
      <c r="J12" s="78"/>
    </row>
    <row r="13" customFormat="false" ht="15.75" hidden="false" customHeight="false" outlineLevel="0" collapsed="false">
      <c r="A13" s="110" t="n">
        <f aca="false">1+A12</f>
        <v>11</v>
      </c>
      <c r="B13" s="79"/>
      <c r="C13" s="80" t="n">
        <v>2</v>
      </c>
      <c r="D13" s="79"/>
      <c r="E13" s="132" t="s">
        <v>1793</v>
      </c>
      <c r="F13" s="1"/>
      <c r="G13" s="1"/>
      <c r="H13" s="1"/>
      <c r="I13" s="1"/>
      <c r="J13" s="78"/>
    </row>
    <row r="14" customFormat="false" ht="15.75" hidden="false" customHeight="false" outlineLevel="0" collapsed="false">
      <c r="A14" s="110" t="n">
        <f aca="false">1+A13</f>
        <v>12</v>
      </c>
      <c r="B14" s="79"/>
      <c r="C14" s="80" t="n">
        <v>3</v>
      </c>
      <c r="D14" s="79" t="n">
        <v>1</v>
      </c>
      <c r="E14" s="135" t="s">
        <v>1794</v>
      </c>
      <c r="F14" s="134" t="s">
        <v>1795</v>
      </c>
      <c r="G14" s="134"/>
      <c r="H14" s="134"/>
      <c r="I14" s="134"/>
      <c r="J14" s="78"/>
    </row>
    <row r="15" customFormat="false" ht="15.75" hidden="false" customHeight="false" outlineLevel="0" collapsed="false">
      <c r="A15" s="110" t="n">
        <f aca="false">1+A14</f>
        <v>13</v>
      </c>
      <c r="B15" s="79"/>
      <c r="C15" s="80" t="n">
        <v>4</v>
      </c>
      <c r="D15" s="79"/>
      <c r="E15" s="132" t="s">
        <v>1796</v>
      </c>
      <c r="F15" s="1"/>
      <c r="G15" s="1"/>
      <c r="H15" s="1"/>
      <c r="I15" s="1"/>
      <c r="J15" s="78"/>
    </row>
    <row r="16" customFormat="false" ht="15.75" hidden="false" customHeight="false" outlineLevel="0" collapsed="false">
      <c r="A16" s="110" t="n">
        <f aca="false">1+A15</f>
        <v>14</v>
      </c>
      <c r="B16" s="121"/>
      <c r="C16" s="87" t="n">
        <v>5</v>
      </c>
      <c r="D16" s="121" t="n">
        <v>1</v>
      </c>
      <c r="E16" s="144" t="s">
        <v>1797</v>
      </c>
      <c r="F16" s="123" t="s">
        <v>1798</v>
      </c>
      <c r="G16" s="123"/>
      <c r="H16" s="123"/>
      <c r="I16" s="123"/>
      <c r="J16" s="85" t="s">
        <v>1799</v>
      </c>
      <c r="K16" s="89"/>
      <c r="L16" s="89"/>
      <c r="M16" s="89"/>
      <c r="N16" s="89"/>
      <c r="O16" s="89"/>
      <c r="P16" s="89"/>
      <c r="Q16" s="89"/>
      <c r="R16" s="89"/>
      <c r="S16" s="89"/>
      <c r="T16" s="89"/>
      <c r="U16" s="89"/>
      <c r="V16" s="89"/>
      <c r="W16" s="89"/>
      <c r="X16" s="89"/>
      <c r="Y16" s="89"/>
      <c r="Z16" s="89"/>
    </row>
    <row r="17" customFormat="false" ht="17.25" hidden="false" customHeight="true" outlineLevel="0" collapsed="false">
      <c r="A17" s="110" t="n">
        <f aca="false">1+A16</f>
        <v>15</v>
      </c>
      <c r="B17" s="141" t="s">
        <v>1800</v>
      </c>
      <c r="C17" s="110" t="n">
        <v>1</v>
      </c>
      <c r="D17" s="141" t="n">
        <v>1</v>
      </c>
      <c r="E17" s="99" t="s">
        <v>1801</v>
      </c>
      <c r="F17" s="110" t="s">
        <v>1802</v>
      </c>
      <c r="G17" s="110"/>
      <c r="H17" s="110"/>
      <c r="I17" s="110"/>
      <c r="J17" s="1"/>
    </row>
    <row r="18" customFormat="false" ht="15.75" hidden="false" customHeight="false" outlineLevel="0" collapsed="false">
      <c r="A18" s="110" t="n">
        <f aca="false">1+A17</f>
        <v>16</v>
      </c>
      <c r="B18" s="141"/>
      <c r="C18" s="110" t="n">
        <v>2</v>
      </c>
      <c r="D18" s="141" t="n">
        <v>1</v>
      </c>
      <c r="E18" s="99" t="s">
        <v>1803</v>
      </c>
      <c r="F18" s="1" t="s">
        <v>1804</v>
      </c>
      <c r="G18" s="1"/>
      <c r="H18" s="1"/>
      <c r="I18" s="110"/>
      <c r="J18" s="78" t="s">
        <v>1805</v>
      </c>
    </row>
    <row r="19" customFormat="false" ht="15.75" hidden="false" customHeight="false" outlineLevel="0" collapsed="false">
      <c r="A19" s="110" t="n">
        <f aca="false">1+A18</f>
        <v>17</v>
      </c>
      <c r="B19" s="141"/>
      <c r="C19" s="110" t="n">
        <v>3</v>
      </c>
      <c r="D19" s="141"/>
      <c r="E19" s="142" t="s">
        <v>1478</v>
      </c>
      <c r="F19" s="1"/>
      <c r="G19" s="1"/>
      <c r="H19" s="1"/>
      <c r="I19" s="1"/>
      <c r="J19" s="78"/>
    </row>
    <row r="20" customFormat="false" ht="15.75" hidden="false" customHeight="false" outlineLevel="0" collapsed="false">
      <c r="A20" s="110" t="n">
        <f aca="false">1+A19</f>
        <v>18</v>
      </c>
      <c r="B20" s="141"/>
      <c r="C20" s="110" t="n">
        <v>4</v>
      </c>
      <c r="D20" s="141"/>
      <c r="E20" s="142" t="s">
        <v>1806</v>
      </c>
      <c r="F20" s="1"/>
      <c r="G20" s="1"/>
      <c r="H20" s="1"/>
      <c r="I20" s="1"/>
      <c r="J20" s="78"/>
    </row>
    <row r="21" customFormat="false" ht="15.75" hidden="false" customHeight="false" outlineLevel="0" collapsed="false">
      <c r="A21" s="110" t="n">
        <f aca="false">1+A20</f>
        <v>19</v>
      </c>
      <c r="B21" s="121"/>
      <c r="C21" s="87" t="n">
        <v>5</v>
      </c>
      <c r="D21" s="121"/>
      <c r="E21" s="287" t="s">
        <v>1807</v>
      </c>
      <c r="F21" s="123"/>
      <c r="G21" s="123"/>
      <c r="H21" s="123"/>
      <c r="I21" s="123"/>
      <c r="J21" s="85"/>
      <c r="K21" s="89"/>
      <c r="L21" s="89"/>
      <c r="M21" s="89"/>
      <c r="N21" s="89"/>
      <c r="O21" s="89"/>
      <c r="P21" s="89"/>
      <c r="Q21" s="89"/>
      <c r="R21" s="89"/>
      <c r="S21" s="89"/>
      <c r="T21" s="89"/>
      <c r="U21" s="89"/>
      <c r="V21" s="89"/>
      <c r="W21" s="89"/>
      <c r="X21" s="89"/>
      <c r="Y21" s="89"/>
      <c r="Z21" s="89"/>
    </row>
    <row r="22" customFormat="false" ht="15.75" hidden="false" customHeight="false" outlineLevel="0" collapsed="false">
      <c r="A22" s="110" t="n">
        <f aca="false">1+A21</f>
        <v>20</v>
      </c>
      <c r="B22" s="79" t="s">
        <v>1808</v>
      </c>
      <c r="C22" s="80" t="n">
        <v>1</v>
      </c>
      <c r="D22" s="79"/>
      <c r="E22" s="132" t="s">
        <v>1809</v>
      </c>
      <c r="F22" s="1"/>
      <c r="G22" s="1"/>
      <c r="H22" s="1"/>
      <c r="I22" s="1"/>
      <c r="J22" s="78"/>
    </row>
    <row r="23" customFormat="false" ht="15.75" hidden="false" customHeight="false" outlineLevel="0" collapsed="false">
      <c r="A23" s="110" t="n">
        <f aca="false">1+A22</f>
        <v>21</v>
      </c>
      <c r="B23" s="107"/>
      <c r="C23" s="80" t="n">
        <v>2</v>
      </c>
      <c r="D23" s="79"/>
      <c r="E23" s="132" t="s">
        <v>678</v>
      </c>
      <c r="F23" s="1"/>
      <c r="G23" s="1"/>
      <c r="H23" s="1"/>
      <c r="I23" s="1"/>
      <c r="J23" s="78"/>
    </row>
    <row r="24" customFormat="false" ht="15.75" hidden="false" customHeight="false" outlineLevel="0" collapsed="false">
      <c r="A24" s="110" t="n">
        <f aca="false">1+A23</f>
        <v>22</v>
      </c>
      <c r="B24" s="107"/>
      <c r="C24" s="80" t="n">
        <v>3</v>
      </c>
      <c r="D24" s="79"/>
      <c r="E24" s="132" t="s">
        <v>1216</v>
      </c>
      <c r="F24" s="1"/>
      <c r="G24" s="1"/>
      <c r="H24" s="1"/>
      <c r="I24" s="1"/>
      <c r="J24" s="78"/>
    </row>
    <row r="25" customFormat="false" ht="15.75" hidden="false" customHeight="false" outlineLevel="0" collapsed="false">
      <c r="A25" s="110" t="n">
        <f aca="false">1+A24</f>
        <v>23</v>
      </c>
      <c r="B25" s="107"/>
      <c r="C25" s="80" t="n">
        <v>4</v>
      </c>
      <c r="D25" s="79"/>
      <c r="E25" s="132" t="s">
        <v>1810</v>
      </c>
      <c r="F25" s="1"/>
      <c r="G25" s="1"/>
      <c r="H25" s="1"/>
      <c r="I25" s="1"/>
      <c r="J25" s="78"/>
    </row>
    <row r="26" customFormat="false" ht="15.75" hidden="false" customHeight="false" outlineLevel="0" collapsed="false">
      <c r="A26" s="110" t="n">
        <f aca="false">1+A25</f>
        <v>24</v>
      </c>
      <c r="B26" s="127"/>
      <c r="C26" s="103" t="n">
        <v>5</v>
      </c>
      <c r="D26" s="128"/>
      <c r="E26" s="145" t="s">
        <v>1811</v>
      </c>
      <c r="F26" s="68"/>
      <c r="G26" s="68"/>
      <c r="H26" s="68"/>
      <c r="I26" s="68"/>
      <c r="J26" s="101"/>
      <c r="K26" s="71"/>
      <c r="L26" s="71"/>
      <c r="M26" s="71"/>
      <c r="N26" s="71"/>
      <c r="O26" s="71"/>
      <c r="P26" s="71"/>
      <c r="Q26" s="71"/>
      <c r="R26" s="71"/>
      <c r="S26" s="71"/>
      <c r="T26" s="71"/>
      <c r="U26" s="71"/>
      <c r="V26" s="71"/>
      <c r="W26" s="71"/>
      <c r="X26" s="71"/>
      <c r="Y26" s="71"/>
      <c r="Z26" s="71"/>
    </row>
    <row r="27" customFormat="false" ht="15.75" hidden="false" customHeight="false" outlineLevel="0" collapsed="false">
      <c r="B27" s="107"/>
      <c r="D27" s="107"/>
    </row>
    <row r="28" customFormat="false" ht="15.75" hidden="false" customHeight="false" outlineLevel="0" collapsed="false">
      <c r="B28" s="107"/>
      <c r="E28" s="111" t="s">
        <v>522</v>
      </c>
    </row>
    <row r="29" customFormat="false" ht="15.75" hidden="false" customHeight="false" outlineLevel="0" collapsed="false">
      <c r="B29" s="107"/>
      <c r="E29" s="146" t="s">
        <v>523</v>
      </c>
    </row>
    <row r="30" customFormat="false" ht="15.75" hidden="false" customHeight="false" outlineLevel="0" collapsed="false">
      <c r="B30" s="107"/>
      <c r="E30" s="147" t="s">
        <v>524</v>
      </c>
    </row>
    <row r="31" customFormat="false" ht="15.75" hidden="false" customHeight="false" outlineLevel="0" collapsed="false">
      <c r="B31" s="107"/>
      <c r="E31" s="148" t="s">
        <v>525</v>
      </c>
    </row>
    <row r="1048576" customFormat="false" ht="15.75" hidden="false" customHeight="true" outlineLevel="0" collapsed="false"/>
  </sheetData>
  <mergeCells count="6">
    <mergeCell ref="F3:I3"/>
    <mergeCell ref="F6:I6"/>
    <mergeCell ref="F7:I7"/>
    <mergeCell ref="F10:I10"/>
    <mergeCell ref="F14:I14"/>
    <mergeCell ref="F17:I17"/>
  </mergeCells>
  <conditionalFormatting sqref="F17:I17">
    <cfRule type="colorScale" priority="2">
      <colorScale>
        <cfvo type="min" val="0"/>
        <cfvo type="max" val="0"/>
        <color rgb="FF57BB8A"/>
        <color rgb="FFFFFFFF"/>
      </colorScale>
    </cfRule>
  </conditionalFormatting>
  <hyperlinks>
    <hyperlink ref="E3" r:id="rId1" display="https://arxiv.org/pdf/2111.01779.pdf"/>
    <hyperlink ref="E5" r:id="rId2" location="page=11&amp;search=ligo%20virgo" display="https://arxiv.org/pdf/2209.03790.pdf"/>
    <hyperlink ref="E6" r:id="rId3" display="https://arxiv.org/pdf/2205.14159.pdf"/>
    <hyperlink ref="E7" r:id="rId4" display="https://arxiv.org/pdf/2209.04060.pdf"/>
    <hyperlink ref="E8" r:id="rId5" display="https://arxiv.org/pdf/2209.04452.pdf"/>
    <hyperlink ref="E9" r:id="rId6" display="https://arxiv.org/pdf/2209.04735.pdf"/>
    <hyperlink ref="E10" r:id="rId7" display="https://arxiv.org/pdf/2209.04783.pdf"/>
    <hyperlink ref="E11" r:id="rId8" display="https://arxiv.org/pdf/2209.04970.pdf"/>
    <hyperlink ref="E12" r:id="rId9" display="https://arxiv.org/pdf/2112.06878.pdf"/>
    <hyperlink ref="E13" r:id="rId10" display="https://arxiv.org/pdf/2203.08831.pdf"/>
    <hyperlink ref="E14" r:id="rId11" display="https://arxiv.org/pdf/2209.05674.pdf"/>
    <hyperlink ref="E15" r:id="rId12" display="https://arxiv.org/pdf/2209.05766.pdf"/>
    <hyperlink ref="E16" r:id="rId13" display="https://arxiv.org/pdf/2209.05938.pdf"/>
    <hyperlink ref="E17" r:id="rId14" display="https://arxiv.org/pdf/1910.01063.pdf"/>
    <hyperlink ref="E18" r:id="rId15" display="https://arxiv.org/pdf/2206.13588.pdf"/>
    <hyperlink ref="E19" r:id="rId16" display="https://arxiv.org/pdf/2207.06910.pdf"/>
    <hyperlink ref="E20" r:id="rId17" display="https://arxiv.org/pdf/2209.06459.pdf"/>
    <hyperlink ref="E21" r:id="rId18" display="https://arxiv.org/pdf/2209.06531.pdf"/>
    <hyperlink ref="E22" r:id="rId19" display="https://arxiv.org/pdf/2109.14838.pdf"/>
    <hyperlink ref="E23" r:id="rId20" display="https://arxiv.org/pdf/2203.08998.pdf"/>
    <hyperlink ref="E24" r:id="rId21" display="https://arxiv.org/pdf/2205.14742.pdf"/>
    <hyperlink ref="E25" r:id="rId22" display="https://arxiv.org/pdf/2209.06978.pdf"/>
    <hyperlink ref="E26" r:id="rId23" display="https://arxiv.org/pdf/2209.07049.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M2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
    <col collapsed="false" customWidth="true" hidden="false" outlineLevel="0" max="8" min="6" style="0" width="12.63"/>
    <col collapsed="false" customWidth="true" hidden="false" outlineLevel="0" max="9" min="9" style="0" width="59"/>
    <col collapsed="false" customWidth="true" hidden="false" outlineLevel="0" max="1025" min="10" style="0" width="12.63"/>
  </cols>
  <sheetData>
    <row r="1" customFormat="false" ht="15.75" hidden="false" customHeight="false" outlineLevel="0" collapsed="false">
      <c r="A1" s="168" t="n">
        <f aca="false">MAX(A3:A93)</f>
        <v>19</v>
      </c>
      <c r="B1" s="66" t="s">
        <v>105</v>
      </c>
      <c r="C1" s="66"/>
      <c r="D1" s="66" t="n">
        <f aca="false">SUM(D3:D96)</f>
        <v>7</v>
      </c>
      <c r="E1" s="165" t="s">
        <v>1812</v>
      </c>
      <c r="F1" s="1"/>
      <c r="G1" s="69" t="s">
        <v>1333</v>
      </c>
      <c r="H1" s="70"/>
      <c r="I1" s="131"/>
    </row>
    <row r="2" customFormat="false" ht="15.75" hidden="false" customHeight="false" outlineLevel="0" collapsed="false">
      <c r="A2" s="73" t="s">
        <v>0</v>
      </c>
      <c r="B2" s="108" t="s">
        <v>1</v>
      </c>
      <c r="C2" s="109"/>
      <c r="D2" s="109" t="s">
        <v>108</v>
      </c>
      <c r="E2" s="80" t="s">
        <v>3</v>
      </c>
      <c r="F2" s="68" t="s">
        <v>109</v>
      </c>
      <c r="G2" s="71"/>
      <c r="H2" s="71"/>
      <c r="I2" s="71"/>
      <c r="J2" s="101" t="s">
        <v>271</v>
      </c>
      <c r="K2" s="71"/>
      <c r="L2" s="71"/>
      <c r="M2" s="71"/>
    </row>
    <row r="3" customFormat="false" ht="15.75" hidden="false" customHeight="false" outlineLevel="0" collapsed="false">
      <c r="A3" s="1" t="n">
        <v>1</v>
      </c>
      <c r="B3" s="78" t="s">
        <v>1813</v>
      </c>
      <c r="C3" s="78" t="n">
        <v>1</v>
      </c>
      <c r="D3" s="78"/>
      <c r="E3" s="292" t="s">
        <v>1814</v>
      </c>
      <c r="J3" s="78"/>
    </row>
    <row r="4" customFormat="false" ht="15.75" hidden="false" customHeight="false" outlineLevel="0" collapsed="false">
      <c r="A4" s="1" t="n">
        <v>2</v>
      </c>
      <c r="B4" s="78"/>
      <c r="C4" s="78" t="n">
        <v>2</v>
      </c>
      <c r="D4" s="78"/>
      <c r="E4" s="293" t="s">
        <v>1815</v>
      </c>
      <c r="J4" s="294"/>
      <c r="K4" s="295"/>
      <c r="L4" s="295"/>
      <c r="M4" s="295"/>
    </row>
    <row r="5" customFormat="false" ht="15.75" hidden="false" customHeight="false" outlineLevel="0" collapsed="false">
      <c r="A5" s="296" t="n">
        <v>3</v>
      </c>
      <c r="B5" s="296" t="s">
        <v>1816</v>
      </c>
      <c r="C5" s="296" t="n">
        <v>1</v>
      </c>
      <c r="D5" s="297"/>
      <c r="E5" s="298" t="s">
        <v>1817</v>
      </c>
      <c r="F5" s="299"/>
      <c r="G5" s="218"/>
      <c r="H5" s="218"/>
      <c r="I5" s="221"/>
    </row>
    <row r="6" customFormat="false" ht="15.75" hidden="false" customHeight="false" outlineLevel="0" collapsed="false">
      <c r="A6" s="136" t="n">
        <v>4</v>
      </c>
      <c r="B6" s="136"/>
      <c r="C6" s="136" t="n">
        <v>2</v>
      </c>
      <c r="D6" s="300"/>
      <c r="E6" s="55" t="s">
        <v>1818</v>
      </c>
      <c r="F6" s="301"/>
      <c r="I6" s="214"/>
    </row>
    <row r="7" customFormat="false" ht="15.75" hidden="false" customHeight="false" outlineLevel="0" collapsed="false">
      <c r="A7" s="136" t="n">
        <v>5</v>
      </c>
      <c r="B7" s="136"/>
      <c r="C7" s="136" t="n">
        <v>3</v>
      </c>
      <c r="D7" s="300"/>
      <c r="E7" s="55" t="s">
        <v>1819</v>
      </c>
      <c r="F7" s="301"/>
      <c r="I7" s="214"/>
    </row>
    <row r="8" customFormat="false" ht="15.75" hidden="false" customHeight="false" outlineLevel="0" collapsed="false">
      <c r="A8" s="136" t="n">
        <v>6</v>
      </c>
      <c r="B8" s="136"/>
      <c r="C8" s="136" t="n">
        <v>4</v>
      </c>
      <c r="D8" s="300" t="n">
        <v>1</v>
      </c>
      <c r="E8" s="37" t="s">
        <v>1820</v>
      </c>
      <c r="F8" s="54" t="s">
        <v>1821</v>
      </c>
      <c r="I8" s="214"/>
      <c r="J8" s="1" t="s">
        <v>1822</v>
      </c>
    </row>
    <row r="9" customFormat="false" ht="15.75" hidden="false" customHeight="false" outlineLevel="0" collapsed="false">
      <c r="A9" s="136" t="n">
        <v>7</v>
      </c>
      <c r="B9" s="136"/>
      <c r="C9" s="136" t="n">
        <v>5</v>
      </c>
      <c r="D9" s="300" t="n">
        <v>1</v>
      </c>
      <c r="E9" s="37" t="s">
        <v>1823</v>
      </c>
      <c r="F9" s="54" t="s">
        <v>1824</v>
      </c>
      <c r="I9" s="214"/>
      <c r="J9" s="1" t="s">
        <v>1825</v>
      </c>
    </row>
    <row r="10" customFormat="false" ht="15.75" hidden="false" customHeight="false" outlineLevel="0" collapsed="false">
      <c r="A10" s="136" t="n">
        <v>8</v>
      </c>
      <c r="B10" s="136"/>
      <c r="C10" s="136" t="n">
        <v>6</v>
      </c>
      <c r="D10" s="300"/>
      <c r="E10" s="55" t="s">
        <v>1826</v>
      </c>
      <c r="F10" s="54" t="s">
        <v>1827</v>
      </c>
      <c r="I10" s="214"/>
      <c r="J10" s="1" t="s">
        <v>1828</v>
      </c>
    </row>
    <row r="11" customFormat="false" ht="15.75" hidden="false" customHeight="false" outlineLevel="0" collapsed="false">
      <c r="A11" s="136" t="n">
        <v>9</v>
      </c>
      <c r="B11" s="302"/>
      <c r="C11" s="302" t="n">
        <v>7</v>
      </c>
      <c r="D11" s="303"/>
      <c r="E11" s="304" t="s">
        <v>1829</v>
      </c>
      <c r="F11" s="305" t="s">
        <v>1830</v>
      </c>
      <c r="G11" s="295"/>
      <c r="H11" s="295"/>
      <c r="I11" s="295"/>
      <c r="J11" s="302" t="s">
        <v>1831</v>
      </c>
      <c r="K11" s="295"/>
      <c r="L11" s="295"/>
      <c r="M11" s="295"/>
    </row>
    <row r="12" customFormat="false" ht="15.75" hidden="false" customHeight="false" outlineLevel="0" collapsed="false">
      <c r="A12" s="297" t="n">
        <v>10</v>
      </c>
      <c r="B12" s="110" t="s">
        <v>1832</v>
      </c>
      <c r="C12" s="110" t="n">
        <v>1</v>
      </c>
      <c r="D12" s="110"/>
      <c r="E12" s="142" t="s">
        <v>1833</v>
      </c>
      <c r="I12" s="143"/>
      <c r="J12" s="57"/>
    </row>
    <row r="13" customFormat="false" ht="15.75" hidden="false" customHeight="false" outlineLevel="0" collapsed="false">
      <c r="A13" s="300" t="n">
        <v>11</v>
      </c>
      <c r="B13" s="39"/>
      <c r="C13" s="78" t="n">
        <v>2</v>
      </c>
      <c r="D13" s="78" t="n">
        <v>1</v>
      </c>
      <c r="E13" s="124" t="s">
        <v>1834</v>
      </c>
      <c r="F13" s="54" t="s">
        <v>1835</v>
      </c>
      <c r="J13" s="78" t="s">
        <v>1836</v>
      </c>
    </row>
    <row r="14" customFormat="false" ht="15.75" hidden="false" customHeight="false" outlineLevel="0" collapsed="false">
      <c r="A14" s="300" t="n">
        <v>12</v>
      </c>
      <c r="B14" s="39"/>
      <c r="C14" s="78" t="n">
        <v>3</v>
      </c>
      <c r="D14" s="78" t="n">
        <v>1</v>
      </c>
      <c r="E14" s="124" t="s">
        <v>1837</v>
      </c>
      <c r="F14" s="223" t="s">
        <v>1838</v>
      </c>
      <c r="J14" s="78" t="s">
        <v>1839</v>
      </c>
    </row>
    <row r="15" customFormat="false" ht="15.75" hidden="false" customHeight="false" outlineLevel="0" collapsed="false">
      <c r="A15" s="300" t="n">
        <v>13</v>
      </c>
      <c r="B15" s="39"/>
      <c r="C15" s="78" t="n">
        <v>4</v>
      </c>
      <c r="D15" s="78" t="n">
        <v>1</v>
      </c>
      <c r="E15" s="124" t="s">
        <v>1840</v>
      </c>
      <c r="F15" s="223" t="s">
        <v>1841</v>
      </c>
      <c r="J15" s="78" t="s">
        <v>1842</v>
      </c>
    </row>
    <row r="16" customFormat="false" ht="15.75" hidden="false" customHeight="false" outlineLevel="0" collapsed="false">
      <c r="A16" s="300" t="n">
        <v>14</v>
      </c>
      <c r="B16" s="39"/>
      <c r="C16" s="101" t="n">
        <v>5</v>
      </c>
      <c r="D16" s="78"/>
      <c r="E16" s="119" t="s">
        <v>1843</v>
      </c>
      <c r="F16" s="1"/>
      <c r="J16" s="101"/>
      <c r="K16" s="71"/>
      <c r="L16" s="71"/>
      <c r="M16" s="71"/>
    </row>
    <row r="17" customFormat="false" ht="15.75" hidden="false" customHeight="false" outlineLevel="0" collapsed="false">
      <c r="A17" s="296" t="n">
        <v>15</v>
      </c>
      <c r="B17" s="297" t="s">
        <v>1844</v>
      </c>
      <c r="C17" s="1" t="n">
        <v>1</v>
      </c>
      <c r="D17" s="296" t="n">
        <v>1</v>
      </c>
      <c r="E17" s="306" t="s">
        <v>1845</v>
      </c>
      <c r="F17" s="54" t="s">
        <v>1846</v>
      </c>
      <c r="G17" s="218"/>
      <c r="H17" s="218"/>
      <c r="I17" s="221"/>
      <c r="J17" s="1" t="s">
        <v>1847</v>
      </c>
    </row>
    <row r="18" customFormat="false" ht="15.75" hidden="false" customHeight="false" outlineLevel="0" collapsed="false">
      <c r="A18" s="136" t="n">
        <v>16</v>
      </c>
      <c r="B18" s="307"/>
      <c r="C18" s="1" t="n">
        <v>2</v>
      </c>
      <c r="D18" s="136"/>
      <c r="E18" s="308" t="s">
        <v>1848</v>
      </c>
      <c r="F18" s="54"/>
      <c r="I18" s="309"/>
      <c r="J18" s="1"/>
    </row>
    <row r="19" customFormat="false" ht="15.75" hidden="false" customHeight="false" outlineLevel="0" collapsed="false">
      <c r="A19" s="136" t="n">
        <v>17</v>
      </c>
      <c r="B19" s="307"/>
      <c r="C19" s="1" t="n">
        <v>3</v>
      </c>
      <c r="D19" s="302"/>
      <c r="E19" s="293" t="s">
        <v>1849</v>
      </c>
      <c r="F19" s="295"/>
      <c r="G19" s="295"/>
      <c r="H19" s="295"/>
      <c r="I19" s="310"/>
      <c r="J19" s="311"/>
      <c r="K19" s="295"/>
      <c r="L19" s="295"/>
      <c r="M19" s="295"/>
    </row>
    <row r="20" customFormat="false" ht="15.75" hidden="false" customHeight="false" outlineLevel="0" collapsed="false">
      <c r="A20" s="296" t="n">
        <v>18</v>
      </c>
      <c r="B20" s="312" t="s">
        <v>1850</v>
      </c>
      <c r="C20" s="296" t="n">
        <v>1</v>
      </c>
      <c r="D20" s="313"/>
      <c r="E20" s="314" t="s">
        <v>1851</v>
      </c>
      <c r="F20" s="313"/>
      <c r="I20" s="214"/>
      <c r="J20" s="1"/>
    </row>
    <row r="21" customFormat="false" ht="15.75" hidden="false" customHeight="false" outlineLevel="0" collapsed="false">
      <c r="A21" s="302" t="n">
        <v>19</v>
      </c>
      <c r="B21" s="315"/>
      <c r="C21" s="302" t="n">
        <v>2</v>
      </c>
      <c r="D21" s="302" t="n">
        <v>1</v>
      </c>
      <c r="E21" s="316" t="s">
        <v>1852</v>
      </c>
      <c r="F21" s="54" t="s">
        <v>1853</v>
      </c>
      <c r="G21" s="295"/>
      <c r="H21" s="295"/>
      <c r="I21" s="310"/>
      <c r="J21" s="311" t="s">
        <v>1854</v>
      </c>
      <c r="K21" s="295"/>
      <c r="L21" s="295"/>
      <c r="M21" s="295"/>
    </row>
    <row r="22" customFormat="false" ht="15.75" hidden="false" customHeight="false" outlineLevel="0" collapsed="false">
      <c r="B22" s="39"/>
      <c r="E22" s="36"/>
    </row>
    <row r="23" customFormat="false" ht="15.75" hidden="false" customHeight="false" outlineLevel="0" collapsed="false">
      <c r="E23" s="111" t="s">
        <v>522</v>
      </c>
    </row>
    <row r="24" customFormat="false" ht="15.75" hidden="false" customHeight="false" outlineLevel="0" collapsed="false">
      <c r="E24" s="146" t="s">
        <v>523</v>
      </c>
    </row>
    <row r="25" customFormat="false" ht="15.75" hidden="false" customHeight="false" outlineLevel="0" collapsed="false">
      <c r="E25" s="147" t="s">
        <v>524</v>
      </c>
    </row>
    <row r="26" customFormat="false" ht="15.75" hidden="false" customHeight="false" outlineLevel="0" collapsed="false">
      <c r="E26" s="148" t="s">
        <v>525</v>
      </c>
    </row>
  </sheetData>
  <hyperlinks>
    <hyperlink ref="E3" r:id="rId1" location="page=1&amp;search=ligo%20virgo" display="https://arxiv.org/pdf/2209.06978.pdf#page=1&amp;search=ligo%20virgo"/>
    <hyperlink ref="E4" r:id="rId2" location="page=1&amp;search=ligo%20virgo" display="https://arxiv.org/pdf/2209.07543.pdf#page=1&amp;search=ligo%20virgo"/>
    <hyperlink ref="E5" r:id="rId3" location="page=6&amp;search=ligo%20virgo" display="https://arxiv.org/pdf/2202.02181.pdf#page=6&amp;search=ligo%20virgo"/>
    <hyperlink ref="E6" r:id="rId4" location="page=19&amp;search=ligo%20virgo" display="https://arxiv.org/pdf/2209.08215.pdf#page=19&amp;search=ligo%20virgo"/>
    <hyperlink ref="E7" r:id="rId5" location="page=2&amp;search=ligo%20virgo" display="https://arxiv.org/pdf/2209.08265.pdf#page=2&amp;search=ligo%20virgo"/>
    <hyperlink ref="E8" r:id="rId6" location="page=8&amp;search=ligo%20virgo" display="https://arxiv.org/pdf/2209.08540.pdf#page=8&amp;search=ligo%20virgo"/>
    <hyperlink ref="E9" r:id="rId7" location="page=7&amp;search=ligo%20virgo" display="https://arxiv.org/pdf/2209.08585.pdf#page=7&amp;search=ligo%20virgo"/>
    <hyperlink ref="E10" r:id="rId8" location="page=14&amp;search=ligo%20virgo" display="https://arxiv.org/pdf/2209.08654.pdf#page=14&amp;search=ligo%20virgo"/>
    <hyperlink ref="E11" r:id="rId9" location="page=6&amp;search=ligo%20virgo" display="https://arxiv.org/pdf/2209.09071.pdf#page=6&amp;search=ligo%20virgo"/>
    <hyperlink ref="E12" r:id="rId10" location="page=2&amp;search=ligo%20virgo" display="https://arxiv.org/pdf/2206.08234.pdf#page=2&amp;search=ligo%20virgo"/>
    <hyperlink ref="E13" r:id="rId11" location="page=7&amp;search=ligo%20virgo" display="https://arxiv.org/pdf/2209.09252.pdf#page=7&amp;search=ligo%20virgo"/>
    <hyperlink ref="E14" r:id="rId12" location="page=1&amp;search=ligo%20virgo" display="https://arxiv.org/pdf/2209.09256.pdf#page=1&amp;search=ligo%20virgo"/>
    <hyperlink ref="E15" r:id="rId13" location="page=1&amp;search=ligo%20virgo" display="https://arxiv.org/pdf/2209.09272.pdf#page=1&amp;search=ligo%20virgo"/>
    <hyperlink ref="E16" r:id="rId14" location="page=5&amp;search=ligo%20virgo" display="https://arxiv.org/pdf/2209.09273.pdf#page=5&amp;search=ligo%20virgo"/>
    <hyperlink ref="E17" r:id="rId15" location="page=1&amp;search=ligo%20virgo" display="https://arxiv.org/pdf/2209.09907.pdf#page=1&amp;search=ligo%20virgo"/>
    <hyperlink ref="E18" r:id="rId16" location="page=1&amp;search=ligo%20virgo" display="https://arxiv.org/pdf/2209.09994.pdf#page=1&amp;search=ligo%20virgo"/>
    <hyperlink ref="E19" r:id="rId17" location="page=3&amp;search=ligo%20virgo" display="https://arxiv.org/pdf/2209.10089.pdf#page=3&amp;search=ligo%20virgo"/>
    <hyperlink ref="E20" r:id="rId18" location="page=6&amp;search=ligo%20virgo" display="https://arxiv.org/pdf/2105.05960.pdf#page=6&amp;search=ligo%20virgo"/>
    <hyperlink ref="E21" r:id="rId19" location="page=2&amp;search=ligo%20virgo" display="https://arxiv.org/pdf/2205.01696.pdf#page=2&amp;search=ligo%20virg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0" width="10.5"/>
    <col collapsed="false" customWidth="true" hidden="false" outlineLevel="0" max="2" min="2" style="0" width="12.63"/>
    <col collapsed="false" customWidth="true" hidden="false" outlineLevel="0" max="3" min="3" style="0" width="14.75"/>
    <col collapsed="false" customWidth="true" hidden="false" outlineLevel="0" max="4" min="4" style="0" width="12.63"/>
    <col collapsed="false" customWidth="true" hidden="false" outlineLevel="0" max="5" min="5" style="0" width="27.88"/>
    <col collapsed="false" customWidth="true" hidden="false" outlineLevel="0" max="7" min="6" style="0" width="12.63"/>
    <col collapsed="false" customWidth="true" hidden="false" outlineLevel="0" max="8" min="8" style="0" width="7.49"/>
    <col collapsed="false" customWidth="true" hidden="false" outlineLevel="0" max="9" min="9" style="0" width="6.75"/>
    <col collapsed="false" customWidth="true" hidden="false" outlineLevel="0" max="1025" min="10" style="0" width="12.63"/>
  </cols>
  <sheetData>
    <row r="1" customFormat="false" ht="15.75" hidden="false" customHeight="false" outlineLevel="0" collapsed="false">
      <c r="A1" s="64" t="n">
        <f aca="false">MAX(A3:A72)</f>
        <v>23</v>
      </c>
      <c r="B1" s="65" t="s">
        <v>105</v>
      </c>
      <c r="C1" s="66"/>
      <c r="D1" s="66" t="n">
        <f aca="false">SUM(D3:D75)</f>
        <v>8</v>
      </c>
      <c r="E1" s="165" t="s">
        <v>1855</v>
      </c>
      <c r="F1" s="1"/>
      <c r="G1" s="69" t="s">
        <v>541</v>
      </c>
      <c r="H1" s="70"/>
      <c r="I1" s="131"/>
    </row>
    <row r="2" customFormat="false" ht="15.75" hidden="false" customHeight="false" outlineLevel="0" collapsed="false">
      <c r="A2" s="108" t="s">
        <v>0</v>
      </c>
      <c r="B2" s="103" t="s">
        <v>1</v>
      </c>
      <c r="C2" s="109"/>
      <c r="D2" s="109" t="s">
        <v>108</v>
      </c>
      <c r="E2" s="109"/>
      <c r="F2" s="68" t="s">
        <v>109</v>
      </c>
      <c r="G2" s="71"/>
      <c r="H2" s="71"/>
      <c r="I2" s="71"/>
      <c r="J2" s="101" t="s">
        <v>271</v>
      </c>
      <c r="K2" s="71"/>
      <c r="L2" s="71"/>
      <c r="M2" s="71"/>
      <c r="N2" s="71"/>
      <c r="O2" s="71"/>
      <c r="P2" s="71"/>
      <c r="Q2" s="71"/>
      <c r="R2" s="71"/>
      <c r="S2" s="71"/>
      <c r="T2" s="71"/>
      <c r="U2" s="71"/>
      <c r="V2" s="71"/>
      <c r="W2" s="71"/>
      <c r="X2" s="71"/>
      <c r="Y2" s="71"/>
      <c r="Z2" s="71"/>
    </row>
    <row r="3" customFormat="false" ht="15.75" hidden="false" customHeight="false" outlineLevel="0" collapsed="false">
      <c r="A3" s="110" t="n">
        <v>1</v>
      </c>
      <c r="B3" s="107" t="s">
        <v>1856</v>
      </c>
      <c r="C3" s="80" t="n">
        <v>1</v>
      </c>
      <c r="D3" s="79" t="n">
        <v>1</v>
      </c>
      <c r="E3" s="135" t="s">
        <v>1857</v>
      </c>
      <c r="F3" s="1" t="s">
        <v>1858</v>
      </c>
      <c r="J3" s="78" t="s">
        <v>1859</v>
      </c>
    </row>
    <row r="4" customFormat="false" ht="15.75" hidden="false" customHeight="false" outlineLevel="0" collapsed="false">
      <c r="A4" s="110" t="n">
        <v>2</v>
      </c>
      <c r="B4" s="79"/>
      <c r="C4" s="80" t="n">
        <v>2</v>
      </c>
      <c r="D4" s="79" t="n">
        <v>1</v>
      </c>
      <c r="E4" s="135" t="s">
        <v>1860</v>
      </c>
      <c r="F4" s="1" t="s">
        <v>1861</v>
      </c>
      <c r="G4" s="1"/>
      <c r="H4" s="1"/>
      <c r="I4" s="1"/>
      <c r="J4" s="78" t="s">
        <v>1862</v>
      </c>
    </row>
    <row r="5" customFormat="false" ht="15.75" hidden="false" customHeight="false" outlineLevel="0" collapsed="false">
      <c r="A5" s="110" t="n">
        <v>3</v>
      </c>
      <c r="B5" s="79"/>
      <c r="C5" s="80" t="n">
        <v>3</v>
      </c>
      <c r="D5" s="79"/>
      <c r="E5" s="132" t="s">
        <v>1863</v>
      </c>
      <c r="G5" s="1"/>
      <c r="H5" s="1"/>
      <c r="I5" s="1"/>
      <c r="J5" s="78"/>
    </row>
    <row r="6" customFormat="false" ht="15.75" hidden="false" customHeight="false" outlineLevel="0" collapsed="false">
      <c r="A6" s="110" t="n">
        <v>4</v>
      </c>
      <c r="B6" s="79"/>
      <c r="C6" s="80" t="n">
        <v>4</v>
      </c>
      <c r="D6" s="79"/>
      <c r="E6" s="132" t="s">
        <v>1864</v>
      </c>
      <c r="G6" s="1"/>
      <c r="H6" s="1"/>
      <c r="I6" s="1"/>
      <c r="J6" s="78"/>
    </row>
    <row r="7" customFormat="false" ht="15.75" hidden="false" customHeight="false" outlineLevel="0" collapsed="false">
      <c r="A7" s="120" t="n">
        <v>5</v>
      </c>
      <c r="B7" s="121"/>
      <c r="C7" s="87" t="n">
        <v>5</v>
      </c>
      <c r="D7" s="121"/>
      <c r="E7" s="287" t="s">
        <v>1865</v>
      </c>
      <c r="F7" s="123"/>
      <c r="G7" s="89"/>
      <c r="H7" s="89"/>
      <c r="I7" s="89"/>
      <c r="J7" s="85"/>
      <c r="K7" s="89"/>
      <c r="L7" s="89"/>
      <c r="M7" s="89"/>
      <c r="N7" s="89"/>
      <c r="O7" s="89"/>
      <c r="P7" s="89"/>
      <c r="Q7" s="89"/>
      <c r="R7" s="89"/>
      <c r="S7" s="89"/>
      <c r="T7" s="89"/>
      <c r="U7" s="89"/>
      <c r="V7" s="89"/>
      <c r="W7" s="89"/>
      <c r="X7" s="89"/>
      <c r="Y7" s="89"/>
      <c r="Z7" s="89"/>
    </row>
    <row r="8" customFormat="false" ht="15.75" hidden="false" customHeight="false" outlineLevel="0" collapsed="false">
      <c r="A8" s="110" t="n">
        <v>6</v>
      </c>
      <c r="B8" s="107" t="s">
        <v>104</v>
      </c>
      <c r="C8" s="115" t="n">
        <v>1</v>
      </c>
      <c r="D8" s="114"/>
      <c r="E8" s="151" t="s">
        <v>1575</v>
      </c>
      <c r="F8" s="138"/>
      <c r="G8" s="117"/>
      <c r="H8" s="117"/>
      <c r="I8" s="117"/>
      <c r="J8" s="78" t="s">
        <v>1866</v>
      </c>
      <c r="K8" s="117"/>
      <c r="L8" s="117"/>
      <c r="M8" s="117"/>
      <c r="N8" s="117"/>
      <c r="O8" s="117"/>
      <c r="P8" s="117"/>
      <c r="Q8" s="117"/>
      <c r="R8" s="117"/>
      <c r="S8" s="117"/>
      <c r="T8" s="117"/>
      <c r="U8" s="117"/>
      <c r="V8" s="117"/>
      <c r="W8" s="117"/>
      <c r="X8" s="117"/>
      <c r="Y8" s="117"/>
      <c r="Z8" s="117"/>
    </row>
    <row r="9" customFormat="false" ht="15.75" hidden="false" customHeight="false" outlineLevel="0" collapsed="false">
      <c r="A9" s="110" t="n">
        <v>7</v>
      </c>
      <c r="B9" s="79"/>
      <c r="C9" s="80" t="n">
        <v>2</v>
      </c>
      <c r="D9" s="79" t="n">
        <v>1</v>
      </c>
      <c r="E9" s="135" t="s">
        <v>1690</v>
      </c>
      <c r="F9" s="1" t="s">
        <v>1867</v>
      </c>
      <c r="J9" s="78" t="s">
        <v>1868</v>
      </c>
    </row>
    <row r="10" customFormat="false" ht="15.75" hidden="false" customHeight="false" outlineLevel="0" collapsed="false">
      <c r="A10" s="110" t="n">
        <v>8</v>
      </c>
      <c r="B10" s="79"/>
      <c r="C10" s="80" t="n">
        <v>3</v>
      </c>
      <c r="D10" s="79"/>
      <c r="E10" s="132" t="s">
        <v>1869</v>
      </c>
      <c r="J10" s="78" t="s">
        <v>1181</v>
      </c>
    </row>
    <row r="11" customFormat="false" ht="15.75" hidden="false" customHeight="false" outlineLevel="0" collapsed="false">
      <c r="A11" s="110" t="n">
        <v>9</v>
      </c>
      <c r="B11" s="79"/>
      <c r="C11" s="80" t="n">
        <v>4</v>
      </c>
      <c r="D11" s="79" t="n">
        <v>1</v>
      </c>
      <c r="E11" s="135" t="s">
        <v>1870</v>
      </c>
      <c r="F11" s="1" t="s">
        <v>1871</v>
      </c>
      <c r="J11" s="78"/>
    </row>
    <row r="12" customFormat="false" ht="15.75" hidden="false" customHeight="false" outlineLevel="0" collapsed="false">
      <c r="A12" s="120" t="n">
        <v>10</v>
      </c>
      <c r="B12" s="121"/>
      <c r="C12" s="87" t="n">
        <v>5</v>
      </c>
      <c r="D12" s="121"/>
      <c r="E12" s="139" t="s">
        <v>1872</v>
      </c>
      <c r="F12" s="89"/>
      <c r="G12" s="89"/>
      <c r="H12" s="89"/>
      <c r="I12" s="89"/>
      <c r="J12" s="85" t="s">
        <v>1613</v>
      </c>
      <c r="K12" s="89"/>
      <c r="L12" s="89"/>
      <c r="M12" s="89"/>
      <c r="N12" s="89"/>
      <c r="O12" s="89"/>
      <c r="P12" s="89"/>
      <c r="Q12" s="89"/>
      <c r="R12" s="89"/>
      <c r="S12" s="89"/>
      <c r="T12" s="89"/>
      <c r="U12" s="89"/>
      <c r="V12" s="89"/>
      <c r="W12" s="89"/>
      <c r="X12" s="89"/>
      <c r="Y12" s="89"/>
      <c r="Z12" s="89"/>
    </row>
    <row r="13" customFormat="false" ht="15.75" hidden="false" customHeight="false" outlineLevel="0" collapsed="false">
      <c r="A13" s="110" t="n">
        <v>11</v>
      </c>
      <c r="B13" s="79" t="s">
        <v>1873</v>
      </c>
      <c r="C13" s="80" t="n">
        <v>1</v>
      </c>
      <c r="D13" s="79"/>
      <c r="E13" s="132" t="s">
        <v>1874</v>
      </c>
      <c r="J13" s="78"/>
    </row>
    <row r="14" customFormat="false" ht="15.75" hidden="false" customHeight="false" outlineLevel="0" collapsed="false">
      <c r="A14" s="110" t="n">
        <v>12</v>
      </c>
      <c r="B14" s="79"/>
      <c r="C14" s="80" t="n">
        <v>2</v>
      </c>
      <c r="D14" s="79"/>
      <c r="E14" s="132" t="s">
        <v>1258</v>
      </c>
      <c r="J14" s="78" t="s">
        <v>1875</v>
      </c>
    </row>
    <row r="15" customFormat="false" ht="15.75" hidden="false" customHeight="false" outlineLevel="0" collapsed="false">
      <c r="A15" s="110" t="n">
        <v>13</v>
      </c>
      <c r="B15" s="79"/>
      <c r="C15" s="80" t="n">
        <v>3</v>
      </c>
      <c r="D15" s="79"/>
      <c r="E15" s="132" t="s">
        <v>1320</v>
      </c>
      <c r="J15" s="78" t="s">
        <v>1876</v>
      </c>
    </row>
    <row r="16" customFormat="false" ht="15.75" hidden="false" customHeight="false" outlineLevel="0" collapsed="false">
      <c r="A16" s="110" t="n">
        <v>14</v>
      </c>
      <c r="B16" s="79"/>
      <c r="C16" s="80" t="n">
        <v>4</v>
      </c>
      <c r="D16" s="79"/>
      <c r="E16" s="132" t="s">
        <v>1425</v>
      </c>
      <c r="J16" s="78" t="s">
        <v>1877</v>
      </c>
    </row>
    <row r="17" customFormat="false" ht="15.75" hidden="false" customHeight="false" outlineLevel="0" collapsed="false">
      <c r="A17" s="110" t="n">
        <v>15</v>
      </c>
      <c r="B17" s="79"/>
      <c r="C17" s="80" t="n">
        <v>5</v>
      </c>
      <c r="D17" s="79" t="n">
        <v>1</v>
      </c>
      <c r="E17" s="135" t="s">
        <v>1878</v>
      </c>
      <c r="F17" s="1" t="s">
        <v>1879</v>
      </c>
      <c r="J17" s="78" t="s">
        <v>1880</v>
      </c>
    </row>
    <row r="18" customFormat="false" ht="15.75" hidden="false" customHeight="false" outlineLevel="0" collapsed="false">
      <c r="A18" s="120" t="n">
        <v>16</v>
      </c>
      <c r="B18" s="121"/>
      <c r="C18" s="87" t="n">
        <v>6</v>
      </c>
      <c r="D18" s="121"/>
      <c r="E18" s="139" t="s">
        <v>1881</v>
      </c>
      <c r="F18" s="123"/>
      <c r="G18" s="89"/>
      <c r="H18" s="89"/>
      <c r="I18" s="89"/>
      <c r="J18" s="85"/>
      <c r="K18" s="89"/>
      <c r="L18" s="89"/>
      <c r="M18" s="89"/>
      <c r="N18" s="89"/>
      <c r="O18" s="89"/>
      <c r="P18" s="89"/>
      <c r="Q18" s="89"/>
      <c r="R18" s="89"/>
      <c r="S18" s="89"/>
      <c r="T18" s="89"/>
      <c r="U18" s="89"/>
      <c r="V18" s="89"/>
      <c r="W18" s="89"/>
      <c r="X18" s="89"/>
      <c r="Y18" s="89"/>
      <c r="Z18" s="89"/>
    </row>
    <row r="19" customFormat="false" ht="17.25" hidden="false" customHeight="true" outlineLevel="0" collapsed="false">
      <c r="A19" s="110" t="n">
        <v>17</v>
      </c>
      <c r="B19" s="141" t="s">
        <v>1882</v>
      </c>
      <c r="C19" s="110" t="n">
        <v>1</v>
      </c>
      <c r="D19" s="141"/>
      <c r="E19" s="142" t="s">
        <v>1040</v>
      </c>
      <c r="F19" s="110"/>
      <c r="G19" s="110"/>
      <c r="H19" s="110"/>
      <c r="I19" s="110"/>
      <c r="J19" s="1" t="s">
        <v>1613</v>
      </c>
    </row>
    <row r="20" customFormat="false" ht="15.75" hidden="false" customHeight="false" outlineLevel="0" collapsed="false">
      <c r="A20" s="110" t="n">
        <v>18</v>
      </c>
      <c r="B20" s="141"/>
      <c r="C20" s="110" t="n">
        <v>2</v>
      </c>
      <c r="D20" s="141" t="n">
        <v>1</v>
      </c>
      <c r="E20" s="99" t="s">
        <v>1864</v>
      </c>
      <c r="F20" s="1" t="s">
        <v>1883</v>
      </c>
      <c r="I20" s="143"/>
      <c r="J20" s="78" t="s">
        <v>1884</v>
      </c>
    </row>
    <row r="21" customFormat="false" ht="15.75" hidden="false" customHeight="false" outlineLevel="0" collapsed="false">
      <c r="A21" s="120" t="n">
        <v>19</v>
      </c>
      <c r="B21" s="121"/>
      <c r="C21" s="87" t="n">
        <v>3</v>
      </c>
      <c r="D21" s="121"/>
      <c r="E21" s="287" t="s">
        <v>1885</v>
      </c>
      <c r="F21" s="123"/>
      <c r="G21" s="89"/>
      <c r="H21" s="89"/>
      <c r="I21" s="89"/>
      <c r="J21" s="85" t="s">
        <v>1181</v>
      </c>
      <c r="K21" s="89"/>
      <c r="L21" s="89"/>
      <c r="M21" s="89"/>
      <c r="N21" s="89"/>
      <c r="O21" s="89"/>
      <c r="P21" s="89"/>
      <c r="Q21" s="89"/>
      <c r="R21" s="89"/>
      <c r="S21" s="89"/>
      <c r="T21" s="89"/>
      <c r="U21" s="89"/>
      <c r="V21" s="89"/>
      <c r="W21" s="89"/>
      <c r="X21" s="89"/>
      <c r="Y21" s="89"/>
      <c r="Z21" s="89"/>
    </row>
    <row r="22" customFormat="false" ht="15.75" hidden="false" customHeight="false" outlineLevel="0" collapsed="false">
      <c r="A22" s="110" t="n">
        <v>20</v>
      </c>
      <c r="B22" s="79" t="s">
        <v>1886</v>
      </c>
      <c r="C22" s="80" t="n">
        <v>1</v>
      </c>
      <c r="D22" s="79"/>
      <c r="E22" s="132" t="s">
        <v>1887</v>
      </c>
      <c r="J22" s="78"/>
    </row>
    <row r="23" customFormat="false" ht="15.75" hidden="false" customHeight="false" outlineLevel="0" collapsed="false">
      <c r="A23" s="110" t="n">
        <v>21</v>
      </c>
      <c r="B23" s="107"/>
      <c r="C23" s="80" t="n">
        <v>2</v>
      </c>
      <c r="D23" s="79" t="n">
        <v>1</v>
      </c>
      <c r="E23" s="135" t="s">
        <v>1020</v>
      </c>
      <c r="F23" s="1" t="s">
        <v>1888</v>
      </c>
      <c r="J23" s="78"/>
    </row>
    <row r="24" customFormat="false" ht="15.75" hidden="false" customHeight="false" outlineLevel="0" collapsed="false">
      <c r="A24" s="110" t="n">
        <v>22</v>
      </c>
      <c r="B24" s="107"/>
      <c r="C24" s="80" t="n">
        <v>3</v>
      </c>
      <c r="D24" s="79"/>
      <c r="E24" s="132" t="s">
        <v>1885</v>
      </c>
      <c r="J24" s="78" t="s">
        <v>1181</v>
      </c>
    </row>
    <row r="25" customFormat="false" ht="15.75" hidden="false" customHeight="false" outlineLevel="0" collapsed="false">
      <c r="A25" s="108" t="n">
        <v>23</v>
      </c>
      <c r="B25" s="127"/>
      <c r="C25" s="103" t="n">
        <v>4</v>
      </c>
      <c r="D25" s="128" t="n">
        <v>1</v>
      </c>
      <c r="E25" s="156" t="s">
        <v>1889</v>
      </c>
      <c r="F25" s="68" t="s">
        <v>1890</v>
      </c>
      <c r="G25" s="71"/>
      <c r="H25" s="71"/>
      <c r="I25" s="71"/>
      <c r="J25" s="101"/>
      <c r="K25" s="71"/>
      <c r="L25" s="71"/>
      <c r="M25" s="71"/>
      <c r="N25" s="71"/>
      <c r="O25" s="71"/>
      <c r="P25" s="71"/>
      <c r="Q25" s="71"/>
      <c r="R25" s="71"/>
      <c r="S25" s="71"/>
      <c r="T25" s="71"/>
      <c r="U25" s="71"/>
      <c r="V25" s="71"/>
      <c r="W25" s="71"/>
      <c r="X25" s="71"/>
      <c r="Y25" s="71"/>
      <c r="Z25" s="71"/>
    </row>
    <row r="26" customFormat="false" ht="15.75" hidden="false" customHeight="false" outlineLevel="0" collapsed="false">
      <c r="B26" s="107"/>
      <c r="D26" s="107"/>
    </row>
    <row r="27" customFormat="false" ht="15.75" hidden="false" customHeight="false" outlineLevel="0" collapsed="false">
      <c r="B27" s="107"/>
      <c r="E27" s="111" t="s">
        <v>522</v>
      </c>
    </row>
    <row r="28" customFormat="false" ht="15.75" hidden="false" customHeight="false" outlineLevel="0" collapsed="false">
      <c r="B28" s="107"/>
      <c r="E28" s="146" t="s">
        <v>523</v>
      </c>
    </row>
    <row r="29" customFormat="false" ht="15.75" hidden="false" customHeight="false" outlineLevel="0" collapsed="false">
      <c r="B29" s="107"/>
      <c r="E29" s="147" t="s">
        <v>524</v>
      </c>
    </row>
    <row r="30" customFormat="false" ht="15.75" hidden="false" customHeight="false" outlineLevel="0" collapsed="false">
      <c r="B30" s="107"/>
      <c r="E30" s="148" t="s">
        <v>525</v>
      </c>
    </row>
    <row r="1048576" customFormat="false" ht="15.75" hidden="false" customHeight="true" outlineLevel="0" collapsed="false"/>
  </sheetData>
  <mergeCells count="1">
    <mergeCell ref="F19:I19"/>
  </mergeCells>
  <hyperlinks>
    <hyperlink ref="E3" r:id="rId1" display="https://arxiv.org/pdf/2110.15643.pdf"/>
    <hyperlink ref="E4" r:id="rId2" display="https://arxiv.org/pdf/2209.11288.pdf"/>
    <hyperlink ref="E5" r:id="rId3" display="https://arxiv.org/pdf/2209.11298.pdf"/>
    <hyperlink ref="E6" r:id="rId4" display="https://arxiv.org/pdf/2209.11476.pdf"/>
    <hyperlink ref="E7" r:id="rId5" display="https://arxiv.org/pdf/2209.11726.pdf"/>
    <hyperlink ref="E8" r:id="rId6" display="https://arxiv.org/pdf/2208.03045.pdf"/>
    <hyperlink ref="E9" r:id="rId7" display="https://arxiv.org/pdf/2208.09949.pdf"/>
    <hyperlink ref="E10" r:id="rId8" display="https://arxiv.org/pdf/2209.11941.pdf"/>
    <hyperlink ref="E11" r:id="rId9" display="https://arxiv.org/pdf/2209.12415.pdf"/>
    <hyperlink ref="E12" r:id="rId10" display="https://arxiv.org/pdf/2209.12418.pdf"/>
    <hyperlink ref="E13" r:id="rId11" display="https://arxiv.org/pdf/2109.07566.pdf"/>
    <hyperlink ref="E14" r:id="rId12" display="https://arxiv.org/pdf/2206.02264.pdf"/>
    <hyperlink ref="E15" r:id="rId13" display="https://arxiv.org/pdf/2206.08983.pdf"/>
    <hyperlink ref="E16" r:id="rId14" display="https://arxiv.org/pdf/2207.02771.pdf"/>
    <hyperlink ref="E17" r:id="rId15" display="https://arxiv.org/pdf/2209.12911.pdf"/>
    <hyperlink ref="E18" r:id="rId16" display="https://arxiv.org/pdf/2209.13004.pdf"/>
    <hyperlink ref="E19" r:id="rId17" display="https://arxiv.org/pdf/2204.12874.pdf"/>
    <hyperlink ref="E20" r:id="rId18" display="https://arxiv.org/pdf/2209.11476.pdf"/>
    <hyperlink ref="E21" r:id="rId19" display="https://arxiv.org/pdf/2209.13592.pdf"/>
    <hyperlink ref="E22" r:id="rId20" display="https://arxiv.org/pdf/2105.01671.pdf"/>
    <hyperlink ref="E23" r:id="rId21" display="https://arxiv.org/pdf/2205.01696.pdf"/>
    <hyperlink ref="E24" r:id="rId22" display="https://arxiv.org/pdf/2209.13592.pdf"/>
    <hyperlink ref="E25" r:id="rId23" display="https://arxiv.org/pdf/2209.14509.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Z3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0" width="11.63"/>
    <col collapsed="false" customWidth="true" hidden="false" outlineLevel="0" max="2" min="2" style="0" width="14.24"/>
    <col collapsed="false" customWidth="true" hidden="false" outlineLevel="0" max="3" min="3" style="0" width="14.13"/>
    <col collapsed="false" customWidth="true" hidden="false" outlineLevel="0" max="4" min="4" style="0" width="8.25"/>
    <col collapsed="false" customWidth="true" hidden="false" outlineLevel="0" max="5" min="5" style="0" width="27.5"/>
    <col collapsed="false" customWidth="true" hidden="false" outlineLevel="0" max="6" min="6" style="0" width="40.5"/>
    <col collapsed="false" customWidth="true" hidden="false" outlineLevel="0" max="7" min="7" style="0" width="25.13"/>
    <col collapsed="false" customWidth="true" hidden="false" outlineLevel="0" max="1025" min="8" style="0" width="12.63"/>
  </cols>
  <sheetData>
    <row r="1" customFormat="false" ht="15.75" hidden="false" customHeight="false" outlineLevel="0" collapsed="false">
      <c r="A1" s="168" t="n">
        <f aca="false">MAX(A3:A100)</f>
        <v>26</v>
      </c>
      <c r="B1" s="66" t="s">
        <v>105</v>
      </c>
      <c r="C1" s="66"/>
      <c r="D1" s="66" t="n">
        <f aca="false">SUM(D3:D103)</f>
        <v>7</v>
      </c>
      <c r="E1" s="23" t="s">
        <v>1891</v>
      </c>
      <c r="F1" s="1"/>
      <c r="G1" s="69" t="s">
        <v>595</v>
      </c>
      <c r="H1" s="70"/>
      <c r="I1" s="131"/>
    </row>
    <row r="2" customFormat="false" ht="15.75" hidden="false" customHeight="false" outlineLevel="0" collapsed="false">
      <c r="A2" s="73" t="s">
        <v>0</v>
      </c>
      <c r="B2" s="108" t="s">
        <v>1</v>
      </c>
      <c r="C2" s="109"/>
      <c r="D2" s="109" t="s">
        <v>108</v>
      </c>
      <c r="E2" s="103" t="s">
        <v>3</v>
      </c>
      <c r="F2" s="68" t="s">
        <v>109</v>
      </c>
      <c r="G2" s="71"/>
      <c r="H2" s="71"/>
      <c r="I2" s="71"/>
      <c r="J2" s="101" t="s">
        <v>271</v>
      </c>
      <c r="K2" s="71"/>
      <c r="L2" s="71"/>
      <c r="M2" s="71"/>
    </row>
    <row r="3" customFormat="false" ht="15.75" hidden="false" customHeight="false" outlineLevel="0" collapsed="false">
      <c r="A3" s="1" t="n">
        <v>1</v>
      </c>
      <c r="B3" s="149" t="n">
        <v>44630</v>
      </c>
      <c r="C3" s="1" t="n">
        <v>1</v>
      </c>
      <c r="D3" s="80" t="n">
        <v>1</v>
      </c>
      <c r="E3" s="124" t="s">
        <v>1892</v>
      </c>
      <c r="F3" s="78" t="s">
        <v>1893</v>
      </c>
      <c r="J3" s="83"/>
    </row>
    <row r="4" customFormat="false" ht="15.75" hidden="false" customHeight="false" outlineLevel="0" collapsed="false">
      <c r="A4" s="1" t="n">
        <v>2</v>
      </c>
      <c r="B4" s="149"/>
      <c r="C4" s="1" t="n">
        <v>2</v>
      </c>
      <c r="D4" s="81"/>
      <c r="E4" s="31" t="s">
        <v>1894</v>
      </c>
      <c r="F4" s="83"/>
      <c r="J4" s="83"/>
    </row>
    <row r="5" customFormat="false" ht="15.75" hidden="false" customHeight="false" outlineLevel="0" collapsed="false">
      <c r="A5" s="68" t="n">
        <v>3</v>
      </c>
      <c r="B5" s="317"/>
      <c r="C5" s="68" t="n">
        <v>3</v>
      </c>
      <c r="D5" s="102"/>
      <c r="E5" s="318" t="s">
        <v>1895</v>
      </c>
      <c r="F5" s="130"/>
      <c r="G5" s="71"/>
      <c r="H5" s="71"/>
      <c r="I5" s="71"/>
      <c r="J5" s="130"/>
      <c r="K5" s="71"/>
      <c r="L5" s="71"/>
      <c r="M5" s="71"/>
      <c r="N5" s="71"/>
      <c r="O5" s="71"/>
      <c r="P5" s="71"/>
      <c r="Q5" s="71"/>
      <c r="R5" s="71"/>
      <c r="S5" s="71"/>
      <c r="T5" s="71"/>
      <c r="U5" s="71"/>
      <c r="V5" s="71"/>
      <c r="W5" s="71"/>
      <c r="X5" s="71"/>
      <c r="Y5" s="71"/>
      <c r="Z5" s="71"/>
    </row>
    <row r="6" customFormat="false" ht="15.75" hidden="false" customHeight="false" outlineLevel="0" collapsed="false">
      <c r="A6" s="1" t="n">
        <v>4</v>
      </c>
      <c r="B6" s="149" t="n">
        <v>44661</v>
      </c>
      <c r="C6" s="1" t="n">
        <v>1</v>
      </c>
      <c r="D6" s="80"/>
      <c r="E6" s="31" t="s">
        <v>705</v>
      </c>
      <c r="F6" s="78"/>
      <c r="J6" s="83"/>
    </row>
    <row r="7" customFormat="false" ht="15.75" hidden="false" customHeight="false" outlineLevel="0" collapsed="false">
      <c r="A7" s="1" t="n">
        <v>5</v>
      </c>
      <c r="B7" s="149"/>
      <c r="C7" s="1" t="n">
        <v>2</v>
      </c>
      <c r="D7" s="80" t="n">
        <v>1</v>
      </c>
      <c r="E7" s="319" t="s">
        <v>1113</v>
      </c>
      <c r="F7" s="78" t="s">
        <v>1896</v>
      </c>
      <c r="J7" s="78" t="s">
        <v>1897</v>
      </c>
    </row>
    <row r="8" customFormat="false" ht="15.75" hidden="false" customHeight="false" outlineLevel="0" collapsed="false">
      <c r="A8" s="1" t="n">
        <v>6</v>
      </c>
      <c r="B8" s="149"/>
      <c r="C8" s="1" t="n">
        <v>3</v>
      </c>
      <c r="D8" s="81"/>
      <c r="E8" s="31" t="s">
        <v>1898</v>
      </c>
      <c r="F8" s="83"/>
      <c r="J8" s="83"/>
    </row>
    <row r="9" customFormat="false" ht="15.75" hidden="false" customHeight="false" outlineLevel="0" collapsed="false">
      <c r="A9" s="1" t="n">
        <v>7</v>
      </c>
      <c r="B9" s="149"/>
      <c r="C9" s="1" t="n">
        <v>4</v>
      </c>
      <c r="D9" s="81"/>
      <c r="E9" s="31" t="s">
        <v>1899</v>
      </c>
      <c r="F9" s="83"/>
      <c r="J9" s="83"/>
    </row>
    <row r="10" customFormat="false" ht="15.75" hidden="false" customHeight="false" outlineLevel="0" collapsed="false">
      <c r="A10" s="1" t="n">
        <v>8</v>
      </c>
      <c r="B10" s="149"/>
      <c r="C10" s="1" t="n">
        <v>5</v>
      </c>
      <c r="D10" s="81"/>
      <c r="E10" s="31" t="s">
        <v>1900</v>
      </c>
      <c r="F10" s="83"/>
      <c r="J10" s="83"/>
    </row>
    <row r="11" customFormat="false" ht="15.75" hidden="false" customHeight="false" outlineLevel="0" collapsed="false">
      <c r="A11" s="68" t="n">
        <v>9</v>
      </c>
      <c r="B11" s="317"/>
      <c r="C11" s="68" t="n">
        <v>6</v>
      </c>
      <c r="D11" s="102"/>
      <c r="E11" s="318" t="s">
        <v>1901</v>
      </c>
      <c r="F11" s="130"/>
      <c r="G11" s="71"/>
      <c r="H11" s="71"/>
      <c r="I11" s="71"/>
      <c r="J11" s="130"/>
      <c r="K11" s="71"/>
      <c r="L11" s="71"/>
      <c r="M11" s="71"/>
      <c r="N11" s="71"/>
      <c r="O11" s="71"/>
      <c r="P11" s="71"/>
      <c r="Q11" s="71"/>
      <c r="R11" s="71"/>
      <c r="S11" s="71"/>
      <c r="T11" s="71"/>
      <c r="U11" s="71"/>
      <c r="V11" s="71"/>
      <c r="W11" s="71"/>
      <c r="X11" s="71"/>
      <c r="Y11" s="71"/>
      <c r="Z11" s="71"/>
    </row>
    <row r="12" customFormat="false" ht="15.75" hidden="false" customHeight="false" outlineLevel="0" collapsed="false">
      <c r="A12" s="1" t="n">
        <v>10</v>
      </c>
      <c r="B12" s="149" t="n">
        <v>44691</v>
      </c>
      <c r="C12" s="1" t="n">
        <v>1</v>
      </c>
      <c r="D12" s="81"/>
      <c r="E12" s="31" t="s">
        <v>1902</v>
      </c>
      <c r="F12" s="83"/>
      <c r="J12" s="83"/>
    </row>
    <row r="13" customFormat="false" ht="15.75" hidden="false" customHeight="false" outlineLevel="0" collapsed="false">
      <c r="A13" s="1" t="n">
        <v>11</v>
      </c>
      <c r="B13" s="149"/>
      <c r="C13" s="1" t="n">
        <v>2</v>
      </c>
      <c r="D13" s="80" t="n">
        <v>0</v>
      </c>
      <c r="E13" s="320" t="s">
        <v>675</v>
      </c>
      <c r="F13" s="78" t="s">
        <v>1903</v>
      </c>
      <c r="J13" s="83"/>
    </row>
    <row r="14" customFormat="false" ht="15.75" hidden="false" customHeight="false" outlineLevel="0" collapsed="false">
      <c r="A14" s="1" t="n">
        <v>12</v>
      </c>
      <c r="B14" s="149"/>
      <c r="C14" s="1" t="n">
        <v>3</v>
      </c>
      <c r="D14" s="81"/>
      <c r="E14" s="31" t="s">
        <v>501</v>
      </c>
      <c r="F14" s="83"/>
      <c r="J14" s="83"/>
    </row>
    <row r="15" customFormat="false" ht="15.75" hidden="false" customHeight="false" outlineLevel="0" collapsed="false">
      <c r="A15" s="1" t="n">
        <v>13</v>
      </c>
      <c r="B15" s="149"/>
      <c r="C15" s="1" t="n">
        <v>4</v>
      </c>
      <c r="D15" s="81"/>
      <c r="E15" s="31" t="s">
        <v>716</v>
      </c>
      <c r="F15" s="83"/>
      <c r="J15" s="83"/>
    </row>
    <row r="16" customFormat="false" ht="15.75" hidden="false" customHeight="false" outlineLevel="0" collapsed="false">
      <c r="A16" s="1" t="n">
        <v>14</v>
      </c>
      <c r="B16" s="149"/>
      <c r="C16" s="1" t="n">
        <v>5</v>
      </c>
      <c r="D16" s="81"/>
      <c r="E16" s="31" t="s">
        <v>1901</v>
      </c>
      <c r="F16" s="83"/>
      <c r="J16" s="83"/>
    </row>
    <row r="17" customFormat="false" ht="15.75" hidden="false" customHeight="false" outlineLevel="0" collapsed="false">
      <c r="A17" s="1" t="n">
        <v>15</v>
      </c>
      <c r="B17" s="149"/>
      <c r="C17" s="1" t="n">
        <v>6</v>
      </c>
      <c r="D17" s="80" t="n">
        <v>1</v>
      </c>
      <c r="E17" s="33" t="s">
        <v>1904</v>
      </c>
      <c r="F17" s="78" t="s">
        <v>1905</v>
      </c>
      <c r="J17" s="78" t="s">
        <v>1906</v>
      </c>
    </row>
    <row r="18" customFormat="false" ht="15.75" hidden="false" customHeight="false" outlineLevel="0" collapsed="false">
      <c r="A18" s="68" t="n">
        <v>16</v>
      </c>
      <c r="B18" s="317"/>
      <c r="C18" s="68" t="n">
        <v>7</v>
      </c>
      <c r="D18" s="103" t="n">
        <v>1</v>
      </c>
      <c r="E18" s="321" t="s">
        <v>1907</v>
      </c>
      <c r="F18" s="101" t="s">
        <v>1908</v>
      </c>
      <c r="G18" s="71"/>
      <c r="H18" s="71"/>
      <c r="I18" s="71"/>
      <c r="J18" s="101" t="s">
        <v>1909</v>
      </c>
      <c r="K18" s="71"/>
      <c r="L18" s="71"/>
      <c r="M18" s="71"/>
      <c r="N18" s="71"/>
      <c r="O18" s="71"/>
      <c r="P18" s="71"/>
      <c r="Q18" s="71"/>
      <c r="R18" s="71"/>
      <c r="S18" s="71"/>
      <c r="T18" s="71"/>
      <c r="U18" s="71"/>
      <c r="V18" s="71"/>
      <c r="W18" s="71"/>
      <c r="X18" s="71"/>
      <c r="Y18" s="71"/>
      <c r="Z18" s="71"/>
    </row>
    <row r="19" customFormat="false" ht="15.75" hidden="false" customHeight="false" outlineLevel="0" collapsed="false">
      <c r="A19" s="1" t="n">
        <v>17</v>
      </c>
      <c r="B19" s="149" t="n">
        <v>44722</v>
      </c>
      <c r="C19" s="1" t="n">
        <v>1</v>
      </c>
      <c r="D19" s="80" t="n">
        <v>1</v>
      </c>
      <c r="E19" s="33" t="s">
        <v>1757</v>
      </c>
      <c r="F19" s="78" t="s">
        <v>1910</v>
      </c>
      <c r="J19" s="83"/>
    </row>
    <row r="20" customFormat="false" ht="15.75" hidden="false" customHeight="false" outlineLevel="0" collapsed="false">
      <c r="A20" s="1" t="n">
        <v>18</v>
      </c>
      <c r="B20" s="149"/>
      <c r="C20" s="1" t="n">
        <v>2</v>
      </c>
      <c r="D20" s="80" t="n">
        <v>1</v>
      </c>
      <c r="E20" s="33" t="s">
        <v>1889</v>
      </c>
      <c r="F20" s="78" t="s">
        <v>1911</v>
      </c>
      <c r="J20" s="83"/>
    </row>
    <row r="21" customFormat="false" ht="15.75" hidden="false" customHeight="false" outlineLevel="0" collapsed="false">
      <c r="A21" s="1" t="n">
        <v>19</v>
      </c>
      <c r="B21" s="149"/>
      <c r="C21" s="1" t="n">
        <v>3</v>
      </c>
      <c r="D21" s="80" t="n">
        <v>1</v>
      </c>
      <c r="E21" s="33" t="s">
        <v>1912</v>
      </c>
      <c r="F21" s="78" t="s">
        <v>1913</v>
      </c>
      <c r="J21" s="83"/>
    </row>
    <row r="22" customFormat="false" ht="15.75" hidden="false" customHeight="false" outlineLevel="0" collapsed="false">
      <c r="A22" s="1" t="n">
        <v>20</v>
      </c>
      <c r="B22" s="149"/>
      <c r="C22" s="1" t="n">
        <v>4</v>
      </c>
      <c r="D22" s="81"/>
      <c r="E22" s="31" t="s">
        <v>1914</v>
      </c>
      <c r="F22" s="83"/>
      <c r="J22" s="83"/>
    </row>
    <row r="23" customFormat="false" ht="15.75" hidden="false" customHeight="false" outlineLevel="0" collapsed="false">
      <c r="A23" s="1" t="n">
        <v>21</v>
      </c>
      <c r="B23" s="149"/>
      <c r="C23" s="1" t="n">
        <v>5</v>
      </c>
      <c r="D23" s="81"/>
      <c r="E23" s="31" t="s">
        <v>1915</v>
      </c>
      <c r="F23" s="83"/>
      <c r="J23" s="83"/>
    </row>
    <row r="24" customFormat="false" ht="15.75" hidden="false" customHeight="false" outlineLevel="0" collapsed="false">
      <c r="A24" s="68" t="n">
        <v>22</v>
      </c>
      <c r="B24" s="317"/>
      <c r="C24" s="68" t="n">
        <v>6</v>
      </c>
      <c r="D24" s="102"/>
      <c r="E24" s="318" t="s">
        <v>1916</v>
      </c>
      <c r="F24" s="130"/>
      <c r="G24" s="71"/>
      <c r="H24" s="71"/>
      <c r="I24" s="71"/>
      <c r="J24" s="130"/>
      <c r="K24" s="71"/>
      <c r="L24" s="71"/>
      <c r="M24" s="71"/>
      <c r="N24" s="71"/>
      <c r="O24" s="71"/>
      <c r="P24" s="71"/>
      <c r="Q24" s="71"/>
      <c r="R24" s="71"/>
      <c r="S24" s="71"/>
      <c r="T24" s="71"/>
      <c r="U24" s="71"/>
      <c r="V24" s="71"/>
      <c r="W24" s="71"/>
      <c r="X24" s="71"/>
      <c r="Y24" s="71"/>
      <c r="Z24" s="71"/>
    </row>
    <row r="25" customFormat="false" ht="15.75" hidden="false" customHeight="false" outlineLevel="0" collapsed="false">
      <c r="A25" s="1" t="n">
        <v>23</v>
      </c>
      <c r="B25" s="149" t="n">
        <v>44752</v>
      </c>
      <c r="C25" s="1" t="n">
        <v>1</v>
      </c>
      <c r="D25" s="81"/>
      <c r="E25" s="31" t="s">
        <v>1917</v>
      </c>
      <c r="F25" s="83"/>
      <c r="J25" s="83"/>
    </row>
    <row r="26" customFormat="false" ht="15.75" hidden="false" customHeight="false" outlineLevel="0" collapsed="false">
      <c r="A26" s="1" t="n">
        <v>24</v>
      </c>
      <c r="B26" s="149"/>
      <c r="C26" s="1" t="n">
        <v>2</v>
      </c>
      <c r="D26" s="81"/>
      <c r="E26" s="31" t="s">
        <v>1918</v>
      </c>
      <c r="F26" s="83"/>
      <c r="J26" s="83"/>
    </row>
    <row r="27" customFormat="false" ht="15.75" hidden="false" customHeight="false" outlineLevel="0" collapsed="false">
      <c r="A27" s="1" t="n">
        <v>25</v>
      </c>
      <c r="B27" s="149"/>
      <c r="C27" s="1" t="n">
        <v>3</v>
      </c>
      <c r="D27" s="81"/>
      <c r="E27" s="31" t="s">
        <v>1919</v>
      </c>
      <c r="F27" s="83"/>
      <c r="J27" s="83"/>
    </row>
    <row r="28" customFormat="false" ht="15.75" hidden="false" customHeight="false" outlineLevel="0" collapsed="false">
      <c r="A28" s="68" t="n">
        <v>26</v>
      </c>
      <c r="B28" s="317"/>
      <c r="C28" s="68" t="n">
        <v>4</v>
      </c>
      <c r="D28" s="102"/>
      <c r="E28" s="318" t="s">
        <v>1920</v>
      </c>
      <c r="F28" s="130"/>
      <c r="G28" s="71"/>
      <c r="H28" s="71"/>
      <c r="I28" s="71"/>
      <c r="J28" s="130"/>
      <c r="K28" s="71"/>
      <c r="L28" s="71"/>
      <c r="M28" s="71"/>
      <c r="N28" s="71"/>
      <c r="O28" s="71"/>
      <c r="P28" s="71"/>
      <c r="Q28" s="71"/>
      <c r="R28" s="71"/>
      <c r="S28" s="71"/>
      <c r="T28" s="71"/>
      <c r="U28" s="71"/>
      <c r="V28" s="71"/>
      <c r="W28" s="71"/>
      <c r="X28" s="71"/>
      <c r="Y28" s="71"/>
      <c r="Z28" s="71"/>
    </row>
    <row r="29" customFormat="false" ht="15.75" hidden="false" customHeight="false" outlineLevel="0" collapsed="false">
      <c r="A29" s="1"/>
      <c r="B29" s="232"/>
      <c r="C29" s="1"/>
      <c r="E29" s="36"/>
    </row>
    <row r="30" customFormat="false" ht="15.75" hidden="false" customHeight="false" outlineLevel="0" collapsed="false">
      <c r="B30" s="107"/>
      <c r="E30" s="111" t="s">
        <v>522</v>
      </c>
    </row>
    <row r="31" customFormat="false" ht="15.75" hidden="false" customHeight="false" outlineLevel="0" collapsed="false">
      <c r="B31" s="107"/>
      <c r="E31" s="146" t="s">
        <v>523</v>
      </c>
    </row>
    <row r="32" customFormat="false" ht="15.75" hidden="false" customHeight="false" outlineLevel="0" collapsed="false">
      <c r="B32" s="107"/>
      <c r="E32" s="147" t="s">
        <v>524</v>
      </c>
    </row>
    <row r="33" customFormat="false" ht="15.75" hidden="false" customHeight="false" outlineLevel="0" collapsed="false">
      <c r="B33" s="107"/>
      <c r="E33" s="148" t="s">
        <v>525</v>
      </c>
    </row>
  </sheetData>
  <hyperlinks>
    <hyperlink ref="E3" r:id="rId1" display="https://arxiv.org/pdf/2209.15014.pdf"/>
    <hyperlink ref="E4" r:id="rId2" display="https://arxiv.org/pdf/2209.15350.pdf"/>
    <hyperlink ref="E5" r:id="rId3" display="https://arxiv.org/pdf/2209.15547.pdf"/>
    <hyperlink ref="E6" r:id="rId4" display="https://arxiv.org/pdf/2203.10872.pdf"/>
    <hyperlink ref="E7" r:id="rId5" display="https://arxiv.org/pdf/2205.08574.pdf"/>
    <hyperlink ref="E8" r:id="rId6" display="https://arxiv.org/pdf/2210.00110.pdf"/>
    <hyperlink ref="E9" r:id="rId7" display="https://arxiv.org/pdf/2210.00287.pdf"/>
    <hyperlink ref="E10" r:id="rId8" display="https://arxiv.org/pdf/2210.00761.pdf"/>
    <hyperlink ref="E11" r:id="rId9" display="https://arxiv.org/pdf/2210.00814.pdf"/>
    <hyperlink ref="E12" r:id="rId10" display="https://arxiv.org/pdf/2012.06586.pdf"/>
    <hyperlink ref="E13" r:id="rId11" display="https://arxiv.org/pdf/2110.15463.pdf"/>
    <hyperlink ref="E14" r:id="rId12" display="https://arxiv.org/pdf/2202.10274.pdf"/>
    <hyperlink ref="E15" r:id="rId13" display="https://arxiv.org/pdf/2203.11226.pdf"/>
    <hyperlink ref="E16" r:id="rId14" display="https://arxiv.org/pdf/2210.00814.pdf"/>
    <hyperlink ref="E17" r:id="rId15" display="https://arxiv.org/pdf/2210.01718.pdf"/>
    <hyperlink ref="E18" r:id="rId16" display="https://arxiv.org/pdf/2210.01724.pdf"/>
    <hyperlink ref="E19" r:id="rId17" display="https://arxiv.org/pdf/2209.02272.pdf"/>
    <hyperlink ref="E20" r:id="rId18" display="https://arxiv.org/pdf/2209.14509.pdf"/>
    <hyperlink ref="E21" r:id="rId19" display="https://arxiv.org/pdf/2210.01501.pdf"/>
    <hyperlink ref="E22" r:id="rId20" display="https://arxiv.org/pdf/2210.01825.pdf"/>
    <hyperlink ref="E23" r:id="rId21" display="https://arxiv.org/pdf/2210.01852.pdf"/>
    <hyperlink ref="E24" r:id="rId22" display="https://arxiv.org/pdf/2210.02255.pdf"/>
    <hyperlink ref="E25" r:id="rId23" display="https://arxiv.org/pdf/2101.11153.pdf"/>
    <hyperlink ref="E26" r:id="rId24" display="https://arxiv.org/pdf/2210.02610.pdf"/>
    <hyperlink ref="E27" r:id="rId25" display="https://arxiv.org/pdf/2210.02649.pdf"/>
    <hyperlink ref="E28" r:id="rId26" display="https://arxiv.org/pdf/2210.02975.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M3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
    <col collapsed="false" customWidth="true" hidden="false" outlineLevel="0" max="8" min="6" style="0" width="12.63"/>
    <col collapsed="false" customWidth="true" hidden="false" outlineLevel="0" max="9" min="9" style="0" width="59"/>
    <col collapsed="false" customWidth="true" hidden="false" outlineLevel="0" max="1025" min="10" style="0" width="12.63"/>
  </cols>
  <sheetData>
    <row r="1" customFormat="false" ht="15.75" hidden="false" customHeight="false" outlineLevel="0" collapsed="false">
      <c r="A1" s="168" t="n">
        <f aca="false">MAX(A3:A102)</f>
        <v>28</v>
      </c>
      <c r="B1" s="66" t="s">
        <v>105</v>
      </c>
      <c r="C1" s="66"/>
      <c r="D1" s="66" t="n">
        <f aca="false">SUM(D3:D105)</f>
        <v>9</v>
      </c>
      <c r="E1" s="23" t="s">
        <v>1921</v>
      </c>
      <c r="F1" s="1"/>
      <c r="G1" s="69" t="s">
        <v>1333</v>
      </c>
      <c r="H1" s="70"/>
      <c r="I1" s="131"/>
    </row>
    <row r="2" customFormat="false" ht="15.75" hidden="false" customHeight="false" outlineLevel="0" collapsed="false">
      <c r="A2" s="73" t="s">
        <v>0</v>
      </c>
      <c r="B2" s="108" t="s">
        <v>1</v>
      </c>
      <c r="C2" s="109"/>
      <c r="D2" s="109" t="s">
        <v>108</v>
      </c>
      <c r="E2" s="80" t="s">
        <v>3</v>
      </c>
      <c r="F2" s="68" t="s">
        <v>109</v>
      </c>
      <c r="G2" s="71"/>
      <c r="H2" s="71"/>
      <c r="I2" s="71"/>
      <c r="J2" s="101" t="s">
        <v>271</v>
      </c>
      <c r="K2" s="71"/>
      <c r="L2" s="71"/>
      <c r="M2" s="71"/>
    </row>
    <row r="3" customFormat="false" ht="15.75" hidden="false" customHeight="false" outlineLevel="0" collapsed="false">
      <c r="A3" s="1" t="n">
        <v>1</v>
      </c>
      <c r="B3" s="322" t="n">
        <v>44844</v>
      </c>
      <c r="C3" s="78" t="n">
        <v>1</v>
      </c>
      <c r="D3" s="78"/>
      <c r="E3" s="292" t="s">
        <v>1922</v>
      </c>
      <c r="J3" s="78"/>
    </row>
    <row r="4" customFormat="false" ht="15.75" hidden="false" customHeight="false" outlineLevel="0" collapsed="false">
      <c r="A4" s="1" t="n">
        <v>2</v>
      </c>
      <c r="B4" s="322"/>
      <c r="C4" s="78" t="n">
        <v>2</v>
      </c>
      <c r="D4" s="78"/>
      <c r="E4" s="323" t="s">
        <v>1923</v>
      </c>
      <c r="J4" s="78"/>
    </row>
    <row r="5" customFormat="false" ht="15.75" hidden="false" customHeight="false" outlineLevel="0" collapsed="false">
      <c r="A5" s="1" t="n">
        <v>3</v>
      </c>
      <c r="B5" s="78"/>
      <c r="C5" s="78" t="n">
        <v>3</v>
      </c>
      <c r="D5" s="78"/>
      <c r="E5" s="308" t="s">
        <v>1924</v>
      </c>
      <c r="J5" s="78"/>
    </row>
    <row r="6" customFormat="false" ht="15.75" hidden="false" customHeight="false" outlineLevel="0" collapsed="false">
      <c r="A6" s="1" t="n">
        <v>4</v>
      </c>
      <c r="B6" s="78"/>
      <c r="C6" s="78" t="n">
        <v>4</v>
      </c>
      <c r="D6" s="78" t="n">
        <v>1</v>
      </c>
      <c r="E6" s="324" t="s">
        <v>1925</v>
      </c>
      <c r="F6" s="54" t="s">
        <v>1926</v>
      </c>
      <c r="J6" s="78" t="s">
        <v>1927</v>
      </c>
    </row>
    <row r="7" customFormat="false" ht="15.75" hidden="false" customHeight="false" outlineLevel="0" collapsed="false">
      <c r="A7" s="1" t="n">
        <v>5</v>
      </c>
      <c r="B7" s="78"/>
      <c r="C7" s="78" t="n">
        <v>5</v>
      </c>
      <c r="D7" s="78" t="n">
        <v>0</v>
      </c>
      <c r="E7" s="324" t="s">
        <v>1928</v>
      </c>
      <c r="F7" s="54" t="s">
        <v>1929</v>
      </c>
      <c r="J7" s="78" t="s">
        <v>1930</v>
      </c>
    </row>
    <row r="8" customFormat="false" ht="15.75" hidden="false" customHeight="false" outlineLevel="0" collapsed="false">
      <c r="A8" s="1" t="n">
        <v>6</v>
      </c>
      <c r="B8" s="78"/>
      <c r="C8" s="78" t="n">
        <v>6</v>
      </c>
      <c r="D8" s="78"/>
      <c r="E8" s="323" t="s">
        <v>1931</v>
      </c>
      <c r="J8" s="78"/>
    </row>
    <row r="9" customFormat="false" ht="15.75" hidden="false" customHeight="false" outlineLevel="0" collapsed="false">
      <c r="A9" s="1" t="n">
        <v>7</v>
      </c>
      <c r="B9" s="78"/>
      <c r="C9" s="78" t="n">
        <v>7</v>
      </c>
      <c r="D9" s="78" t="n">
        <v>0</v>
      </c>
      <c r="E9" s="325" t="s">
        <v>1932</v>
      </c>
      <c r="F9" s="54" t="s">
        <v>1933</v>
      </c>
      <c r="J9" s="294" t="s">
        <v>1934</v>
      </c>
      <c r="K9" s="295"/>
      <c r="L9" s="295"/>
      <c r="M9" s="295"/>
    </row>
    <row r="10" customFormat="false" ht="15.75" hidden="false" customHeight="false" outlineLevel="0" collapsed="false">
      <c r="A10" s="296" t="n">
        <v>8</v>
      </c>
      <c r="B10" s="326" t="n">
        <v>44875</v>
      </c>
      <c r="C10" s="296" t="n">
        <v>1</v>
      </c>
      <c r="D10" s="297" t="n">
        <v>0</v>
      </c>
      <c r="E10" s="298" t="s">
        <v>1348</v>
      </c>
      <c r="F10" s="54" t="s">
        <v>1935</v>
      </c>
      <c r="G10" s="218"/>
      <c r="H10" s="218"/>
      <c r="I10" s="221"/>
      <c r="J10" s="57" t="s">
        <v>1934</v>
      </c>
    </row>
    <row r="11" customFormat="false" ht="15.75" hidden="false" customHeight="false" outlineLevel="0" collapsed="false">
      <c r="A11" s="136" t="n">
        <v>9</v>
      </c>
      <c r="B11" s="136"/>
      <c r="C11" s="136" t="n">
        <v>2</v>
      </c>
      <c r="D11" s="300" t="n">
        <v>1</v>
      </c>
      <c r="E11" s="327" t="s">
        <v>1936</v>
      </c>
      <c r="F11" s="54" t="s">
        <v>1937</v>
      </c>
      <c r="I11" s="214"/>
      <c r="J11" s="1" t="s">
        <v>1938</v>
      </c>
    </row>
    <row r="12" customFormat="false" ht="15.75" hidden="false" customHeight="false" outlineLevel="0" collapsed="false">
      <c r="A12" s="136" t="n">
        <v>10</v>
      </c>
      <c r="B12" s="136"/>
      <c r="C12" s="136" t="n">
        <v>3</v>
      </c>
      <c r="D12" s="300"/>
      <c r="E12" s="328" t="s">
        <v>1939</v>
      </c>
      <c r="F12" s="54" t="s">
        <v>1940</v>
      </c>
      <c r="I12" s="214"/>
      <c r="J12" s="1" t="s">
        <v>1941</v>
      </c>
    </row>
    <row r="13" customFormat="false" ht="15.75" hidden="false" customHeight="false" outlineLevel="0" collapsed="false">
      <c r="A13" s="136" t="n">
        <v>11</v>
      </c>
      <c r="B13" s="136"/>
      <c r="C13" s="136" t="n">
        <v>4</v>
      </c>
      <c r="D13" s="136"/>
      <c r="E13" s="323" t="s">
        <v>1942</v>
      </c>
      <c r="F13" s="54"/>
      <c r="I13" s="214"/>
    </row>
    <row r="14" customFormat="false" ht="15.75" hidden="false" customHeight="false" outlineLevel="0" collapsed="false">
      <c r="A14" s="136" t="n">
        <v>12</v>
      </c>
      <c r="B14" s="302"/>
      <c r="C14" s="302" t="n">
        <v>5</v>
      </c>
      <c r="D14" s="302"/>
      <c r="E14" s="293" t="s">
        <v>1943</v>
      </c>
      <c r="F14" s="305"/>
      <c r="G14" s="295"/>
      <c r="H14" s="295"/>
      <c r="I14" s="295"/>
      <c r="J14" s="302"/>
      <c r="K14" s="295"/>
      <c r="L14" s="295"/>
      <c r="M14" s="295"/>
    </row>
    <row r="15" customFormat="false" ht="15.75" hidden="false" customHeight="false" outlineLevel="0" collapsed="false">
      <c r="A15" s="297" t="n">
        <v>13</v>
      </c>
      <c r="B15" s="329" t="n">
        <v>44905</v>
      </c>
      <c r="C15" s="110" t="n">
        <v>1</v>
      </c>
      <c r="D15" s="110"/>
      <c r="E15" s="142" t="s">
        <v>1944</v>
      </c>
      <c r="I15" s="143"/>
      <c r="J15" s="57"/>
    </row>
    <row r="16" customFormat="false" ht="15.75" hidden="false" customHeight="false" outlineLevel="0" collapsed="false">
      <c r="A16" s="300" t="n">
        <v>14</v>
      </c>
      <c r="B16" s="39"/>
      <c r="C16" s="78" t="n">
        <v>2</v>
      </c>
      <c r="D16" s="78"/>
      <c r="E16" s="330" t="s">
        <v>1945</v>
      </c>
      <c r="F16" s="62" t="s">
        <v>1946</v>
      </c>
      <c r="J16" s="78" t="s">
        <v>1947</v>
      </c>
    </row>
    <row r="17" customFormat="false" ht="15.75" hidden="false" customHeight="false" outlineLevel="0" collapsed="false">
      <c r="A17" s="300" t="n">
        <v>15</v>
      </c>
      <c r="B17" s="39"/>
      <c r="C17" s="78" t="n">
        <v>3</v>
      </c>
      <c r="D17" s="78"/>
      <c r="E17" s="119" t="s">
        <v>1943</v>
      </c>
      <c r="F17" s="223"/>
      <c r="J17" s="78"/>
    </row>
    <row r="18" customFormat="false" ht="15.75" hidden="false" customHeight="false" outlineLevel="0" collapsed="false">
      <c r="A18" s="300" t="n">
        <v>16</v>
      </c>
      <c r="B18" s="39"/>
      <c r="C18" s="78" t="n">
        <v>4</v>
      </c>
      <c r="D18" s="78"/>
      <c r="E18" s="119" t="s">
        <v>1948</v>
      </c>
      <c r="F18" s="223"/>
      <c r="J18" s="78"/>
    </row>
    <row r="19" customFormat="false" ht="15.75" hidden="false" customHeight="false" outlineLevel="0" collapsed="false">
      <c r="A19" s="300" t="n">
        <v>17</v>
      </c>
      <c r="B19" s="39"/>
      <c r="C19" s="78" t="n">
        <v>5</v>
      </c>
      <c r="D19" s="78" t="n">
        <v>1</v>
      </c>
      <c r="E19" s="124" t="s">
        <v>1949</v>
      </c>
      <c r="F19" s="54" t="s">
        <v>1950</v>
      </c>
      <c r="J19" s="78" t="s">
        <v>1951</v>
      </c>
    </row>
    <row r="20" customFormat="false" ht="15.75" hidden="false" customHeight="false" outlineLevel="0" collapsed="false">
      <c r="A20" s="300" t="n">
        <v>18</v>
      </c>
      <c r="B20" s="39"/>
      <c r="C20" s="101" t="n">
        <v>6</v>
      </c>
      <c r="D20" s="78" t="n">
        <v>1</v>
      </c>
      <c r="E20" s="124" t="s">
        <v>1952</v>
      </c>
      <c r="F20" s="311" t="s">
        <v>1953</v>
      </c>
      <c r="J20" s="101" t="s">
        <v>1954</v>
      </c>
      <c r="K20" s="71"/>
      <c r="L20" s="71"/>
      <c r="M20" s="71"/>
    </row>
    <row r="21" customFormat="false" ht="15.75" hidden="false" customHeight="false" outlineLevel="0" collapsed="false">
      <c r="A21" s="296" t="n">
        <v>19</v>
      </c>
      <c r="B21" s="297" t="s">
        <v>1955</v>
      </c>
      <c r="C21" s="1" t="n">
        <v>1</v>
      </c>
      <c r="D21" s="296" t="n">
        <v>1</v>
      </c>
      <c r="E21" s="306" t="s">
        <v>1956</v>
      </c>
      <c r="F21" s="54" t="s">
        <v>1957</v>
      </c>
      <c r="G21" s="218"/>
      <c r="H21" s="218"/>
      <c r="I21" s="221"/>
      <c r="J21" s="1" t="s">
        <v>1958</v>
      </c>
    </row>
    <row r="22" customFormat="false" ht="15.75" hidden="false" customHeight="false" outlineLevel="0" collapsed="false">
      <c r="A22" s="136" t="n">
        <v>20</v>
      </c>
      <c r="B22" s="307"/>
      <c r="C22" s="1" t="n">
        <v>2</v>
      </c>
      <c r="D22" s="136" t="n">
        <v>1</v>
      </c>
      <c r="E22" s="331" t="s">
        <v>1959</v>
      </c>
      <c r="F22" s="54" t="s">
        <v>1960</v>
      </c>
      <c r="I22" s="309"/>
    </row>
    <row r="23" customFormat="false" ht="15.75" hidden="false" customHeight="false" outlineLevel="0" collapsed="false">
      <c r="A23" s="136" t="n">
        <v>21</v>
      </c>
      <c r="B23" s="307"/>
      <c r="C23" s="1" t="n">
        <v>3</v>
      </c>
      <c r="D23" s="136" t="n">
        <v>1</v>
      </c>
      <c r="E23" s="331" t="s">
        <v>1961</v>
      </c>
      <c r="F23" s="54" t="s">
        <v>1962</v>
      </c>
      <c r="I23" s="309"/>
      <c r="J23" s="1" t="s">
        <v>1963</v>
      </c>
    </row>
    <row r="24" customFormat="false" ht="15.75" hidden="false" customHeight="false" outlineLevel="0" collapsed="false">
      <c r="A24" s="136" t="n">
        <v>22</v>
      </c>
      <c r="B24" s="307"/>
      <c r="C24" s="1" t="n">
        <v>4</v>
      </c>
      <c r="D24" s="136"/>
      <c r="E24" s="308" t="s">
        <v>1964</v>
      </c>
      <c r="F24" s="54"/>
      <c r="I24" s="309"/>
    </row>
    <row r="25" customFormat="false" ht="15.75" hidden="false" customHeight="false" outlineLevel="0" collapsed="false">
      <c r="A25" s="136" t="n">
        <v>23</v>
      </c>
      <c r="B25" s="307"/>
      <c r="C25" s="1" t="n">
        <v>5</v>
      </c>
      <c r="D25" s="136"/>
      <c r="E25" s="323" t="s">
        <v>1965</v>
      </c>
      <c r="F25" s="54"/>
      <c r="I25" s="309"/>
    </row>
    <row r="26" customFormat="false" ht="15.75" hidden="false" customHeight="false" outlineLevel="0" collapsed="false">
      <c r="A26" s="136" t="n">
        <v>24</v>
      </c>
      <c r="B26" s="307"/>
      <c r="C26" s="1" t="n">
        <v>6</v>
      </c>
      <c r="D26" s="136"/>
      <c r="E26" s="323" t="s">
        <v>1966</v>
      </c>
      <c r="F26" s="54"/>
      <c r="I26" s="309"/>
    </row>
    <row r="27" customFormat="false" ht="15.75" hidden="false" customHeight="false" outlineLevel="0" collapsed="false">
      <c r="A27" s="136" t="n">
        <v>25</v>
      </c>
      <c r="B27" s="307"/>
      <c r="C27" s="1" t="n">
        <v>7</v>
      </c>
      <c r="D27" s="302"/>
      <c r="E27" s="293" t="s">
        <v>1967</v>
      </c>
      <c r="F27" s="295"/>
      <c r="G27" s="295"/>
      <c r="H27" s="295"/>
      <c r="I27" s="310"/>
      <c r="J27" s="311"/>
      <c r="K27" s="295"/>
      <c r="L27" s="295"/>
      <c r="M27" s="295"/>
    </row>
    <row r="28" customFormat="false" ht="15.75" hidden="false" customHeight="false" outlineLevel="0" collapsed="false">
      <c r="A28" s="296" t="n">
        <v>26</v>
      </c>
      <c r="B28" s="312" t="s">
        <v>1968</v>
      </c>
      <c r="C28" s="296" t="n">
        <v>1</v>
      </c>
      <c r="D28" s="136"/>
      <c r="E28" s="314" t="s">
        <v>1363</v>
      </c>
      <c r="F28" s="313"/>
      <c r="I28" s="214"/>
    </row>
    <row r="29" customFormat="false" ht="15.75" hidden="false" customHeight="false" outlineLevel="0" collapsed="false">
      <c r="A29" s="136" t="n">
        <v>27</v>
      </c>
      <c r="B29" s="332"/>
      <c r="C29" s="136" t="n">
        <v>2</v>
      </c>
      <c r="D29" s="136" t="n">
        <v>1</v>
      </c>
      <c r="E29" s="333" t="s">
        <v>1969</v>
      </c>
      <c r="F29" s="1" t="s">
        <v>1970</v>
      </c>
      <c r="I29" s="214"/>
      <c r="J29" s="1" t="s">
        <v>1971</v>
      </c>
    </row>
    <row r="30" customFormat="false" ht="15.75" hidden="false" customHeight="false" outlineLevel="0" collapsed="false">
      <c r="A30" s="302" t="n">
        <v>28</v>
      </c>
      <c r="B30" s="315"/>
      <c r="C30" s="302" t="n">
        <v>3</v>
      </c>
      <c r="D30" s="302" t="n">
        <v>1</v>
      </c>
      <c r="E30" s="316" t="s">
        <v>1972</v>
      </c>
      <c r="F30" s="334" t="s">
        <v>1973</v>
      </c>
      <c r="G30" s="295"/>
      <c r="H30" s="295"/>
      <c r="I30" s="310"/>
      <c r="J30" s="311"/>
      <c r="K30" s="295"/>
      <c r="L30" s="295"/>
      <c r="M30" s="295"/>
    </row>
    <row r="31" customFormat="false" ht="15.75" hidden="false" customHeight="false" outlineLevel="0" collapsed="false">
      <c r="B31" s="39"/>
      <c r="E31" s="36"/>
    </row>
    <row r="32" customFormat="false" ht="15.75" hidden="false" customHeight="false" outlineLevel="0" collapsed="false">
      <c r="E32" s="111" t="s">
        <v>522</v>
      </c>
    </row>
    <row r="33" customFormat="false" ht="15.75" hidden="false" customHeight="false" outlineLevel="0" collapsed="false">
      <c r="E33" s="146" t="s">
        <v>523</v>
      </c>
    </row>
    <row r="34" customFormat="false" ht="15.75" hidden="false" customHeight="false" outlineLevel="0" collapsed="false">
      <c r="E34" s="147" t="s">
        <v>524</v>
      </c>
    </row>
    <row r="35" customFormat="false" ht="15.75" hidden="false" customHeight="false" outlineLevel="0" collapsed="false">
      <c r="E35" s="148" t="s">
        <v>525</v>
      </c>
    </row>
  </sheetData>
  <hyperlinks>
    <hyperlink ref="E3" r:id="rId2" location="page=1&amp;search=ligo%20virgo" display="https://arxiv.org/pdf/2009.14611.pdf#page=1&amp;search=ligo%20virgo"/>
    <hyperlink ref="E4" r:id="rId3" location="page=1&amp;search=ligo%20virgo" display="https://arxiv.org/pdf/2108.07276.pdf#page=1&amp;search=ligo%20virgo"/>
    <hyperlink ref="E5" r:id="rId4" location="page=1&amp;search=ligo%20virgo" display="https://arxiv.org/pdf/2205.02081.pdf#page=1&amp;search=ligo%20virgo"/>
    <hyperlink ref="E6" r:id="rId5" location="page=9&amp;search=ligo%20virgo" display="https://arxiv.org/pdf/2206.05292.pdf#page=9&amp;search=ligo%20virgo"/>
    <hyperlink ref="E7" r:id="rId6" location="page=2&amp;search=ligo%20virgo" display="https://arxiv.org/pdf/2209.15014.pdf#page=2&amp;search=ligo%20virgo"/>
    <hyperlink ref="E8" r:id="rId7" location="page=1&amp;search=ligo%20virgo" display="https://arxiv.org/pdf/2210.03132.pdf#page=1&amp;search=ligo%20virgo"/>
    <hyperlink ref="E9" r:id="rId8" location="page=3&amp;search=ligo%20virgo" display="https://arxiv.org/pdf/2210.03476.pdf#page=3&amp;search=ligo%20virgo"/>
    <hyperlink ref="E10" r:id="rId9" location="page=2&amp;search=ligo%20virgo" display="https://arxiv.org/pdf/2206.13128.pdf#page=2&amp;search=ligo%20virgo"/>
    <hyperlink ref="E11" r:id="rId10" location="page=4&amp;search=ligo%20virgo" display="https://arxiv.org/pdf/2209.11288.pdf#page=4&amp;search=ligo%20virgo"/>
    <hyperlink ref="E12" r:id="rId11" location="page=20&amp;search=ligo%20virgo" display="https://arxiv.org/pdf/2209.14313.pdf#page=20&amp;search=ligo%20virgo"/>
    <hyperlink ref="E13" r:id="rId12" location="page=2&amp;search=ligo%20virgo" display="https://arxiv.org/pdf/2210.03770.pdf#page=2&amp;search=ligo%20virgo"/>
    <hyperlink ref="E14" r:id="rId13" location="page=1&amp;search=ligo%20virgo" display="https://arxiv.org/pdf/2210.04588.pdf#page=1&amp;search=ligo%20virgo"/>
    <hyperlink ref="E15" r:id="rId14" location="page=2&amp;search=ligo%20virgo" display="https://arxiv.org/pdf/2207.00667.pdf#page=2&amp;search=ligo%20virgo"/>
    <hyperlink ref="E16" r:id="rId15" location="page=20&amp;search=ligo%20virgo" display="https://arxiv.org/pdf/2209.04369.pdf#page=20&amp;search=ligo%20virgo"/>
    <hyperlink ref="E17" r:id="rId16" location="page=1&amp;search=ligo%20virgo" display="https://arxiv.org/pdf/2210.04588.pdf#page=1&amp;search=ligo%20virgo"/>
    <hyperlink ref="E18" r:id="rId17" location="page=14&amp;search=ligo%20virgo" display="https://arxiv.org/pdf/2210.04926.pdf#page=14&amp;search=ligo%20virgo"/>
    <hyperlink ref="E19" r:id="rId18" location="page=1&amp;search=ligo%20virgo" display="https://arxiv.org/pdf/2210.05003.pdf#page=1&amp;search=ligo%20virgo"/>
    <hyperlink ref="E20" r:id="rId19" location="page=6&amp;search=ligo%20virgo" display="https://arxiv.org/pdf/2210.05040.pdf#page=6&amp;search=ligo%20virgo"/>
    <hyperlink ref="E21" r:id="rId20" location="page=2&amp;search=ligo%20virgo" display="https://arxiv.org/pdf/2109.07603.pdf#page=2&amp;search=ligo%20virgo"/>
    <hyperlink ref="E22" r:id="rId21" location="page=2&amp;search=ligo%20virgo" display="https://arxiv.org/pdf/2203.13842.pdf#page=2&amp;search=ligo%20virgo"/>
    <hyperlink ref="E23" r:id="rId22" location="page=21&amp;search=ligo%20virgo" display="https://arxiv.org/pdf/2206.03729.pdf#page=21&amp;search=ligo%20virgo"/>
    <hyperlink ref="E24" r:id="rId23" location="page=5&amp;search=ligo%20virgo" display="https://arxiv.org/pdf/2210.05686.pdf#page=5&amp;search=ligo%20virgo"/>
    <hyperlink ref="E25" r:id="rId24" location="page=3&amp;search=ligo%20virgo" display="https://arxiv.org/pdf/2210.05724.pdf#page=3&amp;search=ligo%20virgo"/>
    <hyperlink ref="E26" r:id="rId25" location="page=9&amp;search=ligo%20virgo" display="https://arxiv.org/pdf/2210.05934.pdf#page=9&amp;search=ligo%20virgo"/>
    <hyperlink ref="E27" r:id="rId26" location="page=1&amp;search=ligo%20virgo" display="https://arxiv.org/pdf/2210.06194.pdf#page=1&amp;search=ligo%20virgo"/>
    <hyperlink ref="E28" r:id="rId27" location="page=4&amp;search=ligo%20virgo" display="https://arxiv.org/pdf/2206.14006.pdf#page=4&amp;search=ligo%20virgo"/>
    <hyperlink ref="E29" r:id="rId28" location="page=2&amp;search=ligo%20virgo" display="https://arxiv.org/pdf/2210.06608.pdf#page=2&amp;search=ligo%20virgo"/>
    <hyperlink ref="E30" r:id="rId29" location="page=3&amp;search=ligo%20virgo" display="https://arxiv.org/pdf/2210.07075.pdf#page=3&amp;search=ligo%20virg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0"/>
</worksheet>
</file>

<file path=xl/worksheets/sheet44.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0" width="10.5"/>
    <col collapsed="false" customWidth="true" hidden="false" outlineLevel="0" max="2" min="2" style="0" width="12.63"/>
    <col collapsed="false" customWidth="true" hidden="false" outlineLevel="0" max="3" min="3" style="0" width="14.75"/>
    <col collapsed="false" customWidth="true" hidden="false" outlineLevel="0" max="4" min="4" style="0" width="12.63"/>
    <col collapsed="false" customWidth="true" hidden="false" outlineLevel="0" max="5" min="5" style="0" width="27.88"/>
    <col collapsed="false" customWidth="true" hidden="false" outlineLevel="0" max="7" min="6" style="0" width="12.63"/>
    <col collapsed="false" customWidth="true" hidden="false" outlineLevel="0" max="8" min="8" style="0" width="7.49"/>
    <col collapsed="false" customWidth="true" hidden="false" outlineLevel="0" max="9" min="9" style="0" width="6.75"/>
    <col collapsed="false" customWidth="true" hidden="false" outlineLevel="0" max="1025" min="10" style="0" width="12.63"/>
  </cols>
  <sheetData>
    <row r="1" customFormat="false" ht="15.75" hidden="false" customHeight="false" outlineLevel="0" collapsed="false">
      <c r="A1" s="64" t="n">
        <f aca="false">MAX(A3:A73)</f>
        <v>24</v>
      </c>
      <c r="B1" s="65" t="s">
        <v>105</v>
      </c>
      <c r="C1" s="66"/>
      <c r="D1" s="66" t="n">
        <f aca="false">SUM(D3:D76)</f>
        <v>7</v>
      </c>
      <c r="E1" s="23" t="s">
        <v>1974</v>
      </c>
      <c r="F1" s="1"/>
      <c r="G1" s="69" t="s">
        <v>541</v>
      </c>
      <c r="H1" s="70"/>
      <c r="I1" s="131"/>
    </row>
    <row r="2" customFormat="false" ht="15.75" hidden="false" customHeight="false" outlineLevel="0" collapsed="false">
      <c r="A2" s="108" t="s">
        <v>0</v>
      </c>
      <c r="B2" s="103" t="s">
        <v>1</v>
      </c>
      <c r="C2" s="109"/>
      <c r="D2" s="109" t="s">
        <v>108</v>
      </c>
      <c r="E2" s="109"/>
      <c r="F2" s="68" t="s">
        <v>109</v>
      </c>
      <c r="G2" s="71"/>
      <c r="H2" s="71"/>
      <c r="I2" s="71"/>
      <c r="J2" s="101" t="s">
        <v>271</v>
      </c>
      <c r="K2" s="71"/>
      <c r="L2" s="71"/>
      <c r="M2" s="71"/>
      <c r="N2" s="71"/>
      <c r="O2" s="71"/>
      <c r="P2" s="71"/>
      <c r="Q2" s="71"/>
      <c r="R2" s="71"/>
      <c r="S2" s="71"/>
      <c r="T2" s="71"/>
      <c r="U2" s="71"/>
      <c r="V2" s="71"/>
      <c r="W2" s="71"/>
      <c r="X2" s="71"/>
      <c r="Y2" s="71"/>
      <c r="Z2" s="71"/>
    </row>
    <row r="3" customFormat="false" ht="15.75" hidden="false" customHeight="false" outlineLevel="0" collapsed="false">
      <c r="A3" s="110" t="n">
        <v>1</v>
      </c>
      <c r="B3" s="107" t="s">
        <v>1975</v>
      </c>
      <c r="C3" s="80" t="n">
        <v>1</v>
      </c>
      <c r="D3" s="79"/>
      <c r="E3" s="335" t="s">
        <v>1976</v>
      </c>
      <c r="J3" s="78" t="s">
        <v>1977</v>
      </c>
    </row>
    <row r="4" customFormat="false" ht="15.75" hidden="false" customHeight="false" outlineLevel="0" collapsed="false">
      <c r="A4" s="120" t="n">
        <v>2</v>
      </c>
      <c r="B4" s="121"/>
      <c r="C4" s="87" t="n">
        <v>2</v>
      </c>
      <c r="D4" s="121"/>
      <c r="E4" s="336" t="s">
        <v>1978</v>
      </c>
      <c r="F4" s="123"/>
      <c r="G4" s="89"/>
      <c r="H4" s="89"/>
      <c r="I4" s="89"/>
      <c r="J4" s="85" t="s">
        <v>1979</v>
      </c>
      <c r="K4" s="89"/>
      <c r="L4" s="89"/>
      <c r="M4" s="89"/>
      <c r="N4" s="89"/>
      <c r="O4" s="89"/>
      <c r="P4" s="89"/>
      <c r="Q4" s="89"/>
      <c r="R4" s="89"/>
      <c r="S4" s="89"/>
      <c r="T4" s="89"/>
      <c r="U4" s="89"/>
      <c r="V4" s="89"/>
      <c r="W4" s="89"/>
      <c r="X4" s="89"/>
      <c r="Y4" s="89"/>
      <c r="Z4" s="89"/>
    </row>
    <row r="5" customFormat="false" ht="15.75" hidden="false" customHeight="false" outlineLevel="0" collapsed="false">
      <c r="A5" s="110" t="n">
        <v>3</v>
      </c>
      <c r="B5" s="107" t="s">
        <v>1980</v>
      </c>
      <c r="C5" s="115" t="n">
        <v>1</v>
      </c>
      <c r="D5" s="114"/>
      <c r="E5" s="337" t="s">
        <v>504</v>
      </c>
      <c r="F5" s="138"/>
      <c r="G5" s="117"/>
      <c r="H5" s="117"/>
      <c r="I5" s="117"/>
      <c r="J5" s="78"/>
      <c r="K5" s="117"/>
      <c r="L5" s="117"/>
      <c r="M5" s="117"/>
      <c r="N5" s="117"/>
      <c r="O5" s="117"/>
      <c r="P5" s="117"/>
      <c r="Q5" s="117"/>
      <c r="R5" s="117"/>
      <c r="S5" s="117"/>
      <c r="T5" s="117"/>
      <c r="U5" s="117"/>
      <c r="V5" s="117"/>
      <c r="W5" s="117"/>
      <c r="X5" s="117"/>
      <c r="Y5" s="117"/>
      <c r="Z5" s="117"/>
    </row>
    <row r="6" customFormat="false" ht="15.75" hidden="false" customHeight="false" outlineLevel="0" collapsed="false">
      <c r="A6" s="110" t="n">
        <v>4</v>
      </c>
      <c r="B6" s="79"/>
      <c r="C6" s="80" t="n">
        <v>2</v>
      </c>
      <c r="D6" s="79" t="n">
        <v>1</v>
      </c>
      <c r="E6" s="176" t="s">
        <v>1729</v>
      </c>
      <c r="F6" s="1" t="s">
        <v>1981</v>
      </c>
      <c r="J6" s="78" t="s">
        <v>1982</v>
      </c>
    </row>
    <row r="7" customFormat="false" ht="15.75" hidden="false" customHeight="false" outlineLevel="0" collapsed="false">
      <c r="A7" s="110" t="n">
        <v>5</v>
      </c>
      <c r="B7" s="79"/>
      <c r="C7" s="80" t="n">
        <v>3</v>
      </c>
      <c r="D7" s="79" t="n">
        <v>1</v>
      </c>
      <c r="E7" s="176" t="s">
        <v>1768</v>
      </c>
      <c r="F7" s="1" t="s">
        <v>1983</v>
      </c>
      <c r="J7" s="78" t="s">
        <v>1984</v>
      </c>
    </row>
    <row r="8" customFormat="false" ht="15.75" hidden="false" customHeight="false" outlineLevel="0" collapsed="false">
      <c r="A8" s="110" t="n">
        <v>6</v>
      </c>
      <c r="B8" s="79"/>
      <c r="C8" s="80" t="n">
        <v>4</v>
      </c>
      <c r="D8" s="79"/>
      <c r="E8" s="335" t="s">
        <v>1985</v>
      </c>
      <c r="F8" s="1" t="s">
        <v>1986</v>
      </c>
      <c r="J8" s="78" t="s">
        <v>1987</v>
      </c>
    </row>
    <row r="9" customFormat="false" ht="15.75" hidden="false" customHeight="false" outlineLevel="0" collapsed="false">
      <c r="A9" s="110" t="n">
        <v>7</v>
      </c>
      <c r="B9" s="79"/>
      <c r="C9" s="80" t="n">
        <v>5</v>
      </c>
      <c r="D9" s="79"/>
      <c r="E9" s="335" t="s">
        <v>1988</v>
      </c>
      <c r="F9" s="1" t="s">
        <v>1989</v>
      </c>
      <c r="J9" s="78" t="s">
        <v>1181</v>
      </c>
    </row>
    <row r="10" customFormat="false" ht="15.75" hidden="false" customHeight="false" outlineLevel="0" collapsed="false">
      <c r="A10" s="120" t="n">
        <v>8</v>
      </c>
      <c r="B10" s="121"/>
      <c r="C10" s="87" t="n">
        <v>6</v>
      </c>
      <c r="D10" s="121"/>
      <c r="E10" s="338" t="s">
        <v>1990</v>
      </c>
      <c r="F10" s="89"/>
      <c r="G10" s="89"/>
      <c r="H10" s="89"/>
      <c r="I10" s="89"/>
      <c r="J10" s="85"/>
      <c r="K10" s="89"/>
      <c r="L10" s="89"/>
      <c r="M10" s="89"/>
      <c r="N10" s="89"/>
      <c r="O10" s="89"/>
      <c r="P10" s="89"/>
      <c r="Q10" s="89"/>
      <c r="R10" s="89"/>
      <c r="S10" s="89"/>
      <c r="T10" s="89"/>
      <c r="U10" s="89"/>
      <c r="V10" s="89"/>
      <c r="W10" s="89"/>
      <c r="X10" s="89"/>
      <c r="Y10" s="89"/>
      <c r="Z10" s="89"/>
    </row>
    <row r="11" customFormat="false" ht="15.75" hidden="false" customHeight="false" outlineLevel="0" collapsed="false">
      <c r="A11" s="110" t="n">
        <v>9</v>
      </c>
      <c r="B11" s="79" t="s">
        <v>1991</v>
      </c>
      <c r="C11" s="80" t="n">
        <v>1</v>
      </c>
      <c r="D11" s="79"/>
      <c r="E11" s="335" t="s">
        <v>1992</v>
      </c>
      <c r="J11" s="78"/>
    </row>
    <row r="12" customFormat="false" ht="15.75" hidden="false" customHeight="false" outlineLevel="0" collapsed="false">
      <c r="A12" s="110" t="n">
        <v>10</v>
      </c>
      <c r="B12" s="79"/>
      <c r="C12" s="80" t="n">
        <v>2</v>
      </c>
      <c r="D12" s="79"/>
      <c r="E12" s="335" t="s">
        <v>792</v>
      </c>
      <c r="J12" s="78"/>
    </row>
    <row r="13" customFormat="false" ht="15.75" hidden="false" customHeight="false" outlineLevel="0" collapsed="false">
      <c r="A13" s="110" t="n">
        <v>11</v>
      </c>
      <c r="B13" s="79"/>
      <c r="C13" s="80" t="n">
        <v>3</v>
      </c>
      <c r="D13" s="79" t="n">
        <v>1</v>
      </c>
      <c r="E13" s="176" t="s">
        <v>1627</v>
      </c>
      <c r="F13" s="1" t="s">
        <v>1993</v>
      </c>
      <c r="J13" s="78"/>
    </row>
    <row r="14" customFormat="false" ht="15.75" hidden="false" customHeight="false" outlineLevel="0" collapsed="false">
      <c r="A14" s="110" t="n">
        <v>12</v>
      </c>
      <c r="B14" s="79"/>
      <c r="C14" s="80" t="n">
        <v>4</v>
      </c>
      <c r="D14" s="79"/>
      <c r="E14" s="335" t="s">
        <v>1656</v>
      </c>
      <c r="J14" s="78"/>
    </row>
    <row r="15" customFormat="false" ht="15.75" hidden="false" customHeight="false" outlineLevel="0" collapsed="false">
      <c r="A15" s="110" t="n">
        <v>13</v>
      </c>
      <c r="B15" s="79"/>
      <c r="C15" s="80" t="n">
        <v>5</v>
      </c>
      <c r="D15" s="79" t="n">
        <v>1</v>
      </c>
      <c r="E15" s="176" t="s">
        <v>1994</v>
      </c>
      <c r="F15" s="1" t="s">
        <v>1995</v>
      </c>
      <c r="J15" s="78" t="s">
        <v>1996</v>
      </c>
    </row>
    <row r="16" customFormat="false" ht="15.75" hidden="false" customHeight="false" outlineLevel="0" collapsed="false">
      <c r="A16" s="110" t="n">
        <v>14</v>
      </c>
      <c r="B16" s="79"/>
      <c r="C16" s="80" t="n">
        <v>6</v>
      </c>
      <c r="D16" s="79"/>
      <c r="E16" s="335" t="s">
        <v>1997</v>
      </c>
      <c r="J16" s="78" t="s">
        <v>1998</v>
      </c>
    </row>
    <row r="17" customFormat="false" ht="15.75" hidden="false" customHeight="false" outlineLevel="0" collapsed="false">
      <c r="A17" s="110" t="n">
        <v>15</v>
      </c>
      <c r="B17" s="79"/>
      <c r="C17" s="80" t="n">
        <v>7</v>
      </c>
      <c r="D17" s="79"/>
      <c r="E17" s="335" t="s">
        <v>1999</v>
      </c>
      <c r="J17" s="78"/>
    </row>
    <row r="18" customFormat="false" ht="15.75" hidden="false" customHeight="false" outlineLevel="0" collapsed="false">
      <c r="A18" s="110" t="n">
        <v>16</v>
      </c>
      <c r="B18" s="79"/>
      <c r="C18" s="80" t="n">
        <v>8</v>
      </c>
      <c r="D18" s="79" t="n">
        <v>0</v>
      </c>
      <c r="E18" s="133" t="s">
        <v>2000</v>
      </c>
      <c r="F18" s="1" t="s">
        <v>2001</v>
      </c>
      <c r="J18" s="78" t="s">
        <v>2002</v>
      </c>
    </row>
    <row r="19" customFormat="false" ht="15.75" hidden="false" customHeight="false" outlineLevel="0" collapsed="false">
      <c r="A19" s="110" t="n">
        <v>17</v>
      </c>
      <c r="B19" s="79"/>
      <c r="C19" s="80" t="n">
        <v>9</v>
      </c>
      <c r="D19" s="79"/>
      <c r="E19" s="335" t="s">
        <v>2003</v>
      </c>
      <c r="F19" s="1" t="s">
        <v>2004</v>
      </c>
      <c r="J19" s="78" t="s">
        <v>2005</v>
      </c>
    </row>
    <row r="20" customFormat="false" ht="15.75" hidden="false" customHeight="false" outlineLevel="0" collapsed="false">
      <c r="A20" s="110" t="n">
        <v>18</v>
      </c>
      <c r="B20" s="79"/>
      <c r="C20" s="80" t="n">
        <v>10</v>
      </c>
      <c r="D20" s="79" t="n">
        <v>1</v>
      </c>
      <c r="E20" s="176" t="s">
        <v>2006</v>
      </c>
      <c r="F20" s="1" t="s">
        <v>2007</v>
      </c>
      <c r="J20" s="78"/>
    </row>
    <row r="21" customFormat="false" ht="15.75" hidden="false" customHeight="false" outlineLevel="0" collapsed="false">
      <c r="A21" s="120" t="n">
        <v>19</v>
      </c>
      <c r="B21" s="121"/>
      <c r="C21" s="87" t="n">
        <v>11</v>
      </c>
      <c r="D21" s="121"/>
      <c r="E21" s="338" t="s">
        <v>2008</v>
      </c>
      <c r="F21" s="123"/>
      <c r="G21" s="89"/>
      <c r="H21" s="89"/>
      <c r="I21" s="89"/>
      <c r="J21" s="85" t="s">
        <v>1655</v>
      </c>
      <c r="K21" s="89"/>
      <c r="L21" s="89"/>
      <c r="M21" s="89"/>
      <c r="N21" s="89"/>
      <c r="O21" s="89"/>
      <c r="P21" s="89"/>
      <c r="Q21" s="89"/>
      <c r="R21" s="89"/>
      <c r="S21" s="89"/>
      <c r="T21" s="89"/>
      <c r="U21" s="89"/>
      <c r="V21" s="89"/>
      <c r="W21" s="89"/>
      <c r="X21" s="89"/>
      <c r="Y21" s="89"/>
      <c r="Z21" s="89"/>
    </row>
    <row r="22" customFormat="false" ht="17.25" hidden="false" customHeight="true" outlineLevel="0" collapsed="false">
      <c r="A22" s="110" t="n">
        <v>20</v>
      </c>
      <c r="B22" s="141" t="s">
        <v>2009</v>
      </c>
      <c r="C22" s="110" t="n">
        <v>1</v>
      </c>
      <c r="D22" s="141" t="n">
        <v>0</v>
      </c>
      <c r="E22" s="142" t="s">
        <v>1227</v>
      </c>
      <c r="F22" s="110" t="s">
        <v>2010</v>
      </c>
      <c r="G22" s="110"/>
      <c r="H22" s="110"/>
      <c r="I22" s="110"/>
      <c r="J22" s="1" t="s">
        <v>2011</v>
      </c>
    </row>
    <row r="23" customFormat="false" ht="15.75" hidden="false" customHeight="false" outlineLevel="0" collapsed="false">
      <c r="A23" s="110" t="n">
        <v>21</v>
      </c>
      <c r="B23" s="141"/>
      <c r="C23" s="110" t="n">
        <v>2</v>
      </c>
      <c r="D23" s="141"/>
      <c r="E23" s="339" t="s">
        <v>2012</v>
      </c>
      <c r="I23" s="143"/>
      <c r="J23" s="78"/>
    </row>
    <row r="24" customFormat="false" ht="15.75" hidden="false" customHeight="false" outlineLevel="0" collapsed="false">
      <c r="A24" s="120" t="n">
        <v>22</v>
      </c>
      <c r="B24" s="121"/>
      <c r="C24" s="87" t="n">
        <v>3</v>
      </c>
      <c r="D24" s="121" t="n">
        <v>1</v>
      </c>
      <c r="E24" s="340" t="s">
        <v>2013</v>
      </c>
      <c r="F24" s="123" t="s">
        <v>2014</v>
      </c>
      <c r="G24" s="89"/>
      <c r="H24" s="89"/>
      <c r="I24" s="89"/>
      <c r="J24" s="85"/>
      <c r="K24" s="89"/>
      <c r="L24" s="89"/>
      <c r="M24" s="89"/>
      <c r="N24" s="89"/>
      <c r="O24" s="89"/>
      <c r="P24" s="89"/>
      <c r="Q24" s="89"/>
      <c r="R24" s="89"/>
      <c r="S24" s="89"/>
      <c r="T24" s="89"/>
      <c r="U24" s="89"/>
      <c r="V24" s="89"/>
      <c r="W24" s="89"/>
      <c r="X24" s="89"/>
      <c r="Y24" s="89"/>
      <c r="Z24" s="89"/>
    </row>
    <row r="25" customFormat="false" ht="15.75" hidden="false" customHeight="false" outlineLevel="0" collapsed="false">
      <c r="A25" s="110" t="n">
        <v>23</v>
      </c>
      <c r="B25" s="79" t="s">
        <v>2015</v>
      </c>
      <c r="C25" s="80" t="n">
        <v>4</v>
      </c>
      <c r="D25" s="79"/>
      <c r="E25" s="335" t="s">
        <v>305</v>
      </c>
      <c r="J25" s="78" t="s">
        <v>2016</v>
      </c>
    </row>
    <row r="26" customFormat="false" ht="15.75" hidden="false" customHeight="false" outlineLevel="0" collapsed="false">
      <c r="A26" s="108" t="n">
        <v>24</v>
      </c>
      <c r="B26" s="127"/>
      <c r="C26" s="103" t="n">
        <v>5</v>
      </c>
      <c r="D26" s="128" t="n">
        <v>1</v>
      </c>
      <c r="E26" s="341" t="s">
        <v>2017</v>
      </c>
      <c r="F26" s="68" t="s">
        <v>2018</v>
      </c>
      <c r="G26" s="71"/>
      <c r="H26" s="71"/>
      <c r="I26" s="71"/>
      <c r="J26" s="101" t="s">
        <v>2019</v>
      </c>
      <c r="K26" s="71"/>
      <c r="L26" s="71"/>
      <c r="M26" s="71"/>
      <c r="N26" s="71"/>
      <c r="O26" s="71"/>
      <c r="P26" s="71"/>
      <c r="Q26" s="71"/>
      <c r="R26" s="71"/>
      <c r="S26" s="71"/>
      <c r="T26" s="71"/>
      <c r="U26" s="71"/>
      <c r="V26" s="71"/>
      <c r="W26" s="71"/>
      <c r="X26" s="71"/>
      <c r="Y26" s="71"/>
      <c r="Z26" s="71"/>
    </row>
    <row r="27" customFormat="false" ht="15.75" hidden="false" customHeight="false" outlineLevel="0" collapsed="false">
      <c r="B27" s="107"/>
      <c r="D27" s="107"/>
    </row>
    <row r="28" customFormat="false" ht="15.75" hidden="false" customHeight="false" outlineLevel="0" collapsed="false">
      <c r="B28" s="107"/>
      <c r="E28" s="342" t="s">
        <v>522</v>
      </c>
    </row>
    <row r="29" customFormat="false" ht="15.75" hidden="false" customHeight="false" outlineLevel="0" collapsed="false">
      <c r="B29" s="107"/>
      <c r="E29" s="146" t="s">
        <v>523</v>
      </c>
    </row>
    <row r="30" customFormat="false" ht="15.75" hidden="false" customHeight="false" outlineLevel="0" collapsed="false">
      <c r="B30" s="107"/>
      <c r="E30" s="147" t="s">
        <v>524</v>
      </c>
    </row>
    <row r="31" customFormat="false" ht="15.75" hidden="false" customHeight="false" outlineLevel="0" collapsed="false">
      <c r="B31" s="107"/>
      <c r="E31" s="148" t="s">
        <v>525</v>
      </c>
    </row>
    <row r="1048576" customFormat="false" ht="15.75" hidden="false" customHeight="true" outlineLevel="0" collapsed="false"/>
  </sheetData>
  <mergeCells count="1">
    <mergeCell ref="F22:I22"/>
  </mergeCells>
  <hyperlinks>
    <hyperlink ref="E3" r:id="rId2" display="https://arxiv.org/pdf/2210.06194.pdf"/>
    <hyperlink ref="E4" r:id="rId3" display="https://arxiv.org/pdf/2210.07912.pdf"/>
    <hyperlink ref="E5" r:id="rId4" display="https://arxiv.org/pdf/2110.07754.pdf"/>
    <hyperlink ref="E6" r:id="rId5" display="https://arxiv.org/pdf/2208.14460.pdf"/>
    <hyperlink ref="E7" r:id="rId6" display="https://arxiv.org/pdf/2209.03004.pdf"/>
    <hyperlink ref="E8" r:id="rId7" display="https://arxiv.org/pdf/2210.08613.pdf"/>
    <hyperlink ref="E9" r:id="rId8" display="https://arxiv.org/pdf/2210.08621.pdf"/>
    <hyperlink ref="E10" r:id="rId9" display="https://arxiv.org/pdf/2210.09259.pdf"/>
    <hyperlink ref="E11" r:id="rId10" display="https://arxiv.org/pdf/2109.09718.pdf"/>
    <hyperlink ref="E12" r:id="rId11" display="https://arxiv.org/pdf/2203.17222.pdf"/>
    <hyperlink ref="E13" r:id="rId12" display="https://arxiv.org/pdf/2208.06274.pdf"/>
    <hyperlink ref="E14" r:id="rId13" display="https://arxiv.org/pdf/2208.07881.pdf"/>
    <hyperlink ref="E15" r:id="rId14" display="https://arxiv.org/pdf/2210.09322.pdf"/>
    <hyperlink ref="E16" r:id="rId15" display="https://arxiv.org/pdf/2210.09324.pdf"/>
    <hyperlink ref="E17" r:id="rId16" display="https://arxiv.org/pdf/2210.09386.pdf"/>
    <hyperlink ref="E18" r:id="rId17" display="https://arxiv.org/pdf/2210.09541.pdf"/>
    <hyperlink ref="E19" r:id="rId18" display="https://arxiv.org/pdf/2210.09592.pdf"/>
    <hyperlink ref="E20" r:id="rId19" display="https://arxiv.org/pdf/2210.09737.pdf"/>
    <hyperlink ref="E21" r:id="rId20" display="https://arxiv.org/pdf/2210.09907.pdf"/>
    <hyperlink ref="E22" r:id="rId21" display="https://arxiv.org/pdf/2205.15515.pdf"/>
    <hyperlink ref="E23" r:id="rId22" display="https://arxiv.org/pdf/2207.13531.pdf"/>
    <hyperlink ref="E24" r:id="rId23" display="https://arxiv.org/pdf/2210.10622.pdf"/>
    <hyperlink ref="E25" r:id="rId24" display="https://arxiv.org/pdf/2201.07241.pdf"/>
    <hyperlink ref="E26" r:id="rId25" display="https://arxiv.org/pdf/2210.10822.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6"/>
</worksheet>
</file>

<file path=xl/worksheets/sheet45.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0" width="10.5"/>
    <col collapsed="false" customWidth="true" hidden="false" outlineLevel="0" max="2" min="2" style="0" width="12.63"/>
    <col collapsed="false" customWidth="true" hidden="false" outlineLevel="0" max="3" min="3" style="0" width="14.75"/>
    <col collapsed="false" customWidth="true" hidden="false" outlineLevel="0" max="4" min="4" style="0" width="12.63"/>
    <col collapsed="false" customWidth="true" hidden="false" outlineLevel="0" max="5" min="5" style="0" width="27.88"/>
    <col collapsed="false" customWidth="true" hidden="false" outlineLevel="0" max="7" min="6" style="0" width="12.63"/>
    <col collapsed="false" customWidth="true" hidden="false" outlineLevel="0" max="8" min="8" style="0" width="7.49"/>
    <col collapsed="false" customWidth="true" hidden="false" outlineLevel="0" max="9" min="9" style="0" width="6.75"/>
    <col collapsed="false" customWidth="true" hidden="false" outlineLevel="0" max="1025" min="10" style="0" width="12.63"/>
  </cols>
  <sheetData>
    <row r="1" customFormat="false" ht="15.75" hidden="false" customHeight="false" outlineLevel="0" collapsed="false">
      <c r="A1" s="64" t="n">
        <f aca="false">MAX(A3:A74)</f>
        <v>25</v>
      </c>
      <c r="B1" s="65" t="s">
        <v>105</v>
      </c>
      <c r="C1" s="66"/>
      <c r="D1" s="66" t="n">
        <f aca="false">SUM(D3:D77)</f>
        <v>9</v>
      </c>
      <c r="E1" s="165" t="s">
        <v>2020</v>
      </c>
      <c r="F1" s="1"/>
      <c r="G1" s="69" t="s">
        <v>474</v>
      </c>
      <c r="H1" s="70"/>
      <c r="I1" s="131"/>
    </row>
    <row r="2" customFormat="false" ht="15.75" hidden="false" customHeight="false" outlineLevel="0" collapsed="false">
      <c r="A2" s="108" t="s">
        <v>0</v>
      </c>
      <c r="B2" s="103" t="s">
        <v>1</v>
      </c>
      <c r="C2" s="109"/>
      <c r="D2" s="109" t="s">
        <v>108</v>
      </c>
      <c r="E2" s="109"/>
      <c r="F2" s="68" t="s">
        <v>109</v>
      </c>
      <c r="G2" s="71"/>
      <c r="H2" s="71"/>
      <c r="I2" s="71"/>
      <c r="J2" s="101" t="s">
        <v>271</v>
      </c>
      <c r="K2" s="71"/>
      <c r="L2" s="71"/>
      <c r="M2" s="71"/>
      <c r="N2" s="71"/>
      <c r="O2" s="71"/>
      <c r="P2" s="71"/>
      <c r="Q2" s="71"/>
      <c r="R2" s="71"/>
      <c r="S2" s="71"/>
      <c r="T2" s="71"/>
      <c r="U2" s="71"/>
      <c r="V2" s="71"/>
      <c r="W2" s="71"/>
      <c r="X2" s="71"/>
      <c r="Y2" s="71"/>
      <c r="Z2" s="71"/>
    </row>
    <row r="3" customFormat="false" ht="15.75" hidden="false" customHeight="false" outlineLevel="0" collapsed="false">
      <c r="A3" s="120" t="n">
        <v>1</v>
      </c>
      <c r="B3" s="343" t="s">
        <v>2021</v>
      </c>
      <c r="C3" s="80" t="n">
        <v>1</v>
      </c>
      <c r="D3" s="79" t="n">
        <v>0</v>
      </c>
      <c r="E3" s="132" t="s">
        <v>2022</v>
      </c>
      <c r="F3" s="134" t="s">
        <v>2023</v>
      </c>
      <c r="G3" s="134"/>
      <c r="H3" s="134"/>
      <c r="I3" s="134"/>
      <c r="J3" s="85"/>
    </row>
    <row r="4" customFormat="false" ht="15.75" hidden="false" customHeight="false" outlineLevel="0" collapsed="false">
      <c r="A4" s="110" t="n">
        <v>2</v>
      </c>
      <c r="B4" s="107" t="s">
        <v>2024</v>
      </c>
      <c r="C4" s="115" t="n">
        <v>1</v>
      </c>
      <c r="D4" s="114" t="n">
        <v>1</v>
      </c>
      <c r="E4" s="344" t="s">
        <v>2025</v>
      </c>
      <c r="F4" s="138" t="s">
        <v>2026</v>
      </c>
      <c r="G4" s="138"/>
      <c r="H4" s="138"/>
      <c r="I4" s="138"/>
      <c r="J4" s="78"/>
      <c r="K4" s="117"/>
      <c r="L4" s="117"/>
      <c r="M4" s="117"/>
      <c r="N4" s="117"/>
      <c r="O4" s="117"/>
      <c r="P4" s="117"/>
      <c r="Q4" s="117"/>
      <c r="R4" s="117"/>
      <c r="S4" s="117"/>
      <c r="T4" s="117"/>
      <c r="U4" s="117"/>
      <c r="V4" s="117"/>
      <c r="W4" s="117"/>
      <c r="X4" s="117"/>
      <c r="Y4" s="117"/>
      <c r="Z4" s="117"/>
    </row>
    <row r="5" customFormat="false" ht="15.75" hidden="false" customHeight="false" outlineLevel="0" collapsed="false">
      <c r="A5" s="110" t="n">
        <v>3</v>
      </c>
      <c r="B5" s="107"/>
      <c r="C5" s="80" t="n">
        <v>2</v>
      </c>
      <c r="D5" s="79"/>
      <c r="E5" s="335" t="s">
        <v>2027</v>
      </c>
      <c r="J5" s="78" t="s">
        <v>2028</v>
      </c>
    </row>
    <row r="6" customFormat="false" ht="15.75" hidden="false" customHeight="false" outlineLevel="0" collapsed="false">
      <c r="A6" s="110" t="n">
        <v>4</v>
      </c>
      <c r="B6" s="107"/>
      <c r="C6" s="80" t="n">
        <v>3</v>
      </c>
      <c r="D6" s="79" t="n">
        <v>1</v>
      </c>
      <c r="E6" s="177" t="s">
        <v>575</v>
      </c>
      <c r="F6" s="134" t="s">
        <v>2029</v>
      </c>
      <c r="G6" s="134"/>
      <c r="H6" s="134"/>
      <c r="I6" s="134"/>
      <c r="J6" s="78"/>
    </row>
    <row r="7" customFormat="false" ht="15.75" hidden="false" customHeight="false" outlineLevel="0" collapsed="false">
      <c r="A7" s="110" t="n">
        <v>5</v>
      </c>
      <c r="B7" s="107"/>
      <c r="C7" s="80" t="n">
        <v>4</v>
      </c>
      <c r="D7" s="79"/>
      <c r="E7" s="335" t="s">
        <v>2030</v>
      </c>
      <c r="J7" s="78" t="s">
        <v>2031</v>
      </c>
    </row>
    <row r="8" customFormat="false" ht="15.75" hidden="false" customHeight="false" outlineLevel="0" collapsed="false">
      <c r="A8" s="110" t="n">
        <v>6</v>
      </c>
      <c r="B8" s="107"/>
      <c r="C8" s="80" t="n">
        <v>5</v>
      </c>
      <c r="D8" s="79" t="n">
        <v>1</v>
      </c>
      <c r="E8" s="177" t="s">
        <v>1901</v>
      </c>
      <c r="F8" s="134" t="s">
        <v>2032</v>
      </c>
      <c r="G8" s="134"/>
      <c r="H8" s="134"/>
      <c r="I8" s="134"/>
      <c r="J8" s="78" t="s">
        <v>2033</v>
      </c>
    </row>
    <row r="9" customFormat="false" ht="15.75" hidden="false" customHeight="false" outlineLevel="0" collapsed="false">
      <c r="A9" s="110" t="n">
        <v>7</v>
      </c>
      <c r="B9" s="107"/>
      <c r="C9" s="80" t="n">
        <v>6</v>
      </c>
      <c r="D9" s="79" t="n">
        <v>1</v>
      </c>
      <c r="E9" s="177" t="s">
        <v>1916</v>
      </c>
      <c r="F9" s="134" t="s">
        <v>2034</v>
      </c>
      <c r="G9" s="134"/>
      <c r="H9" s="134"/>
      <c r="I9" s="134"/>
      <c r="J9" s="78"/>
    </row>
    <row r="10" customFormat="false" ht="15.75" hidden="false" customHeight="false" outlineLevel="0" collapsed="false">
      <c r="A10" s="110" t="n">
        <v>8</v>
      </c>
      <c r="B10" s="79"/>
      <c r="C10" s="80" t="n">
        <v>7</v>
      </c>
      <c r="D10" s="79" t="n">
        <v>1</v>
      </c>
      <c r="E10" s="177" t="s">
        <v>2035</v>
      </c>
      <c r="F10" s="134" t="s">
        <v>2036</v>
      </c>
      <c r="G10" s="134"/>
      <c r="H10" s="134"/>
      <c r="I10" s="134"/>
      <c r="J10" s="78"/>
    </row>
    <row r="11" customFormat="false" ht="15.75" hidden="false" customHeight="false" outlineLevel="0" collapsed="false">
      <c r="A11" s="110" t="n">
        <v>9</v>
      </c>
      <c r="B11" s="79"/>
      <c r="C11" s="80" t="n">
        <v>8</v>
      </c>
      <c r="D11" s="79" t="n">
        <v>0</v>
      </c>
      <c r="E11" s="132" t="s">
        <v>2037</v>
      </c>
      <c r="F11" s="134" t="s">
        <v>2038</v>
      </c>
      <c r="G11" s="134"/>
      <c r="H11" s="134"/>
      <c r="I11" s="134"/>
      <c r="J11" s="78" t="s">
        <v>2039</v>
      </c>
    </row>
    <row r="12" customFormat="false" ht="15.75" hidden="false" customHeight="false" outlineLevel="0" collapsed="false">
      <c r="A12" s="110" t="n">
        <v>10</v>
      </c>
      <c r="B12" s="79"/>
      <c r="C12" s="80" t="n">
        <v>9</v>
      </c>
      <c r="D12" s="79" t="n">
        <v>1</v>
      </c>
      <c r="E12" s="177" t="s">
        <v>2040</v>
      </c>
      <c r="F12" s="134" t="s">
        <v>2041</v>
      </c>
      <c r="G12" s="134"/>
      <c r="H12" s="134"/>
      <c r="I12" s="134"/>
      <c r="J12" s="78"/>
    </row>
    <row r="13" customFormat="false" ht="15.75" hidden="false" customHeight="false" outlineLevel="0" collapsed="false">
      <c r="A13" s="110" t="n">
        <v>11</v>
      </c>
      <c r="B13" s="79"/>
      <c r="C13" s="80" t="n">
        <v>10</v>
      </c>
      <c r="D13" s="79" t="n">
        <v>1</v>
      </c>
      <c r="E13" s="135" t="s">
        <v>2042</v>
      </c>
      <c r="F13" s="1" t="s">
        <v>2043</v>
      </c>
      <c r="J13" s="78"/>
    </row>
    <row r="14" customFormat="false" ht="15.75" hidden="false" customHeight="false" outlineLevel="0" collapsed="false">
      <c r="A14" s="120" t="n">
        <v>12</v>
      </c>
      <c r="B14" s="121"/>
      <c r="C14" s="87" t="n">
        <v>11</v>
      </c>
      <c r="D14" s="121"/>
      <c r="E14" s="338" t="s">
        <v>2044</v>
      </c>
      <c r="F14" s="89"/>
      <c r="G14" s="89"/>
      <c r="H14" s="89"/>
      <c r="I14" s="89"/>
      <c r="J14" s="85"/>
      <c r="K14" s="89"/>
      <c r="L14" s="89"/>
      <c r="M14" s="89"/>
      <c r="N14" s="89"/>
      <c r="O14" s="89"/>
      <c r="P14" s="89"/>
      <c r="Q14" s="89"/>
      <c r="R14" s="89"/>
      <c r="S14" s="89"/>
      <c r="T14" s="89"/>
      <c r="U14" s="89"/>
      <c r="V14" s="89"/>
      <c r="W14" s="89"/>
      <c r="X14" s="89"/>
      <c r="Y14" s="89"/>
      <c r="Z14" s="89"/>
    </row>
    <row r="15" customFormat="false" ht="15.75" hidden="false" customHeight="false" outlineLevel="0" collapsed="false">
      <c r="A15" s="120" t="n">
        <v>13</v>
      </c>
      <c r="B15" s="121" t="s">
        <v>2045</v>
      </c>
      <c r="C15" s="87" t="n">
        <v>1</v>
      </c>
      <c r="D15" s="121"/>
      <c r="E15" s="338" t="s">
        <v>1143</v>
      </c>
      <c r="F15" s="89"/>
      <c r="G15" s="89"/>
      <c r="H15" s="89"/>
      <c r="I15" s="89"/>
      <c r="J15" s="85"/>
      <c r="K15" s="89"/>
      <c r="L15" s="89"/>
      <c r="M15" s="89"/>
      <c r="N15" s="89"/>
      <c r="O15" s="89"/>
      <c r="P15" s="89"/>
      <c r="Q15" s="89"/>
      <c r="R15" s="89"/>
      <c r="S15" s="89"/>
      <c r="T15" s="89"/>
      <c r="U15" s="89"/>
      <c r="V15" s="89"/>
      <c r="W15" s="89"/>
      <c r="X15" s="89"/>
      <c r="Y15" s="89"/>
      <c r="Z15" s="89"/>
    </row>
    <row r="16" customFormat="false" ht="17.25" hidden="false" customHeight="true" outlineLevel="0" collapsed="false">
      <c r="A16" s="110" t="n">
        <v>14</v>
      </c>
      <c r="B16" s="141" t="s">
        <v>2046</v>
      </c>
      <c r="C16" s="110" t="n">
        <v>1</v>
      </c>
      <c r="D16" s="141"/>
      <c r="E16" s="339" t="s">
        <v>1064</v>
      </c>
      <c r="F16" s="1"/>
      <c r="G16" s="1"/>
      <c r="H16" s="1"/>
      <c r="I16" s="110"/>
    </row>
    <row r="17" customFormat="false" ht="15.75" hidden="false" customHeight="false" outlineLevel="0" collapsed="false">
      <c r="A17" s="110" t="n">
        <v>15</v>
      </c>
      <c r="B17" s="141"/>
      <c r="C17" s="110" t="n">
        <v>2</v>
      </c>
      <c r="D17" s="141"/>
      <c r="E17" s="339" t="s">
        <v>1187</v>
      </c>
      <c r="I17" s="143"/>
      <c r="J17" s="78"/>
    </row>
    <row r="18" customFormat="false" ht="15.75" hidden="false" customHeight="false" outlineLevel="0" collapsed="false">
      <c r="A18" s="120" t="n">
        <v>16</v>
      </c>
      <c r="B18" s="121"/>
      <c r="C18" s="87" t="n">
        <v>3</v>
      </c>
      <c r="D18" s="121" t="n">
        <v>1</v>
      </c>
      <c r="E18" s="345" t="s">
        <v>2047</v>
      </c>
      <c r="F18" s="123" t="s">
        <v>2048</v>
      </c>
      <c r="G18" s="123"/>
      <c r="H18" s="123"/>
      <c r="I18" s="123"/>
      <c r="J18" s="85" t="s">
        <v>2049</v>
      </c>
      <c r="K18" s="89"/>
      <c r="L18" s="89"/>
      <c r="M18" s="89"/>
      <c r="N18" s="89"/>
      <c r="O18" s="89"/>
      <c r="P18" s="89"/>
      <c r="Q18" s="89"/>
      <c r="R18" s="89"/>
      <c r="S18" s="89"/>
      <c r="T18" s="89"/>
      <c r="U18" s="89"/>
      <c r="V18" s="89"/>
      <c r="W18" s="89"/>
      <c r="X18" s="89"/>
      <c r="Y18" s="89"/>
      <c r="Z18" s="89"/>
    </row>
    <row r="19" customFormat="false" ht="15.75" hidden="false" customHeight="false" outlineLevel="0" collapsed="false">
      <c r="A19" s="110" t="n">
        <v>17</v>
      </c>
      <c r="B19" s="79" t="s">
        <v>2050</v>
      </c>
      <c r="C19" s="80" t="n">
        <v>1</v>
      </c>
      <c r="D19" s="79"/>
      <c r="E19" s="346" t="s">
        <v>2051</v>
      </c>
      <c r="J19" s="78" t="s">
        <v>2052</v>
      </c>
    </row>
    <row r="20" customFormat="false" ht="15.75" hidden="false" customHeight="false" outlineLevel="0" collapsed="false">
      <c r="A20" s="110" t="n">
        <v>18</v>
      </c>
      <c r="B20" s="107"/>
      <c r="C20" s="80" t="n">
        <v>2</v>
      </c>
      <c r="D20" s="79"/>
      <c r="E20" s="335" t="s">
        <v>1016</v>
      </c>
      <c r="F20" s="1"/>
      <c r="J20" s="78"/>
    </row>
    <row r="21" customFormat="false" ht="15.75" hidden="false" customHeight="false" outlineLevel="0" collapsed="false">
      <c r="A21" s="110" t="n">
        <v>19</v>
      </c>
      <c r="B21" s="107"/>
      <c r="C21" s="80" t="n">
        <v>3</v>
      </c>
      <c r="D21" s="79"/>
      <c r="E21" s="335" t="s">
        <v>1759</v>
      </c>
      <c r="F21" s="1"/>
      <c r="J21" s="78" t="s">
        <v>2053</v>
      </c>
    </row>
    <row r="22" customFormat="false" ht="15.75" hidden="false" customHeight="false" outlineLevel="0" collapsed="false">
      <c r="A22" s="110" t="n">
        <v>20</v>
      </c>
      <c r="B22" s="107"/>
      <c r="C22" s="80" t="n">
        <v>4</v>
      </c>
      <c r="D22" s="79" t="n">
        <v>0</v>
      </c>
      <c r="E22" s="133" t="s">
        <v>1919</v>
      </c>
      <c r="F22" s="134" t="s">
        <v>2054</v>
      </c>
      <c r="G22" s="134"/>
      <c r="H22" s="134"/>
      <c r="I22" s="134"/>
      <c r="J22" s="78"/>
    </row>
    <row r="23" customFormat="false" ht="15.75" hidden="false" customHeight="false" outlineLevel="0" collapsed="false">
      <c r="A23" s="110" t="n">
        <v>21</v>
      </c>
      <c r="B23" s="107"/>
      <c r="C23" s="80" t="n">
        <v>5</v>
      </c>
      <c r="D23" s="79"/>
      <c r="E23" s="347" t="s">
        <v>2055</v>
      </c>
      <c r="F23" s="1"/>
      <c r="J23" s="78"/>
    </row>
    <row r="24" customFormat="false" ht="15.75" hidden="false" customHeight="false" outlineLevel="0" collapsed="false">
      <c r="A24" s="110" t="n">
        <v>22</v>
      </c>
      <c r="B24" s="107"/>
      <c r="C24" s="80" t="n">
        <v>6</v>
      </c>
      <c r="D24" s="79"/>
      <c r="E24" s="335" t="s">
        <v>2056</v>
      </c>
      <c r="F24" s="1"/>
      <c r="J24" s="78"/>
    </row>
    <row r="25" customFormat="false" ht="15.75" hidden="false" customHeight="false" outlineLevel="0" collapsed="false">
      <c r="A25" s="110" t="n">
        <v>23</v>
      </c>
      <c r="B25" s="107"/>
      <c r="C25" s="80" t="n">
        <v>7</v>
      </c>
      <c r="D25" s="79"/>
      <c r="E25" s="335" t="s">
        <v>2057</v>
      </c>
      <c r="F25" s="1"/>
      <c r="J25" s="78"/>
    </row>
    <row r="26" customFormat="false" ht="15.75" hidden="false" customHeight="false" outlineLevel="0" collapsed="false">
      <c r="A26" s="110" t="n">
        <v>24</v>
      </c>
      <c r="B26" s="107"/>
      <c r="C26" s="80" t="n">
        <v>8</v>
      </c>
      <c r="D26" s="79"/>
      <c r="E26" s="335" t="s">
        <v>2058</v>
      </c>
      <c r="F26" s="1"/>
      <c r="J26" s="78"/>
    </row>
    <row r="27" customFormat="false" ht="15.75" hidden="false" customHeight="false" outlineLevel="0" collapsed="false">
      <c r="A27" s="108" t="n">
        <v>25</v>
      </c>
      <c r="B27" s="127"/>
      <c r="C27" s="103" t="n">
        <v>9</v>
      </c>
      <c r="D27" s="128" t="n">
        <v>1</v>
      </c>
      <c r="E27" s="156" t="s">
        <v>2059</v>
      </c>
      <c r="F27" s="68" t="s">
        <v>2060</v>
      </c>
      <c r="G27" s="71"/>
      <c r="H27" s="71"/>
      <c r="I27" s="71"/>
      <c r="J27" s="101"/>
      <c r="K27" s="71"/>
      <c r="L27" s="71"/>
      <c r="M27" s="71"/>
      <c r="N27" s="71"/>
      <c r="O27" s="71"/>
      <c r="P27" s="71"/>
      <c r="Q27" s="71"/>
      <c r="R27" s="71"/>
      <c r="S27" s="71"/>
      <c r="T27" s="71"/>
      <c r="U27" s="71"/>
      <c r="V27" s="71"/>
      <c r="W27" s="71"/>
      <c r="X27" s="71"/>
      <c r="Y27" s="71"/>
      <c r="Z27" s="71"/>
    </row>
    <row r="28" customFormat="false" ht="15.75" hidden="false" customHeight="false" outlineLevel="0" collapsed="false">
      <c r="B28" s="107"/>
      <c r="D28" s="107"/>
    </row>
    <row r="29" customFormat="false" ht="15.75" hidden="false" customHeight="false" outlineLevel="0" collapsed="false">
      <c r="B29" s="107"/>
      <c r="E29" s="342" t="s">
        <v>522</v>
      </c>
    </row>
    <row r="30" customFormat="false" ht="15.75" hidden="false" customHeight="false" outlineLevel="0" collapsed="false">
      <c r="B30" s="107"/>
      <c r="E30" s="146" t="s">
        <v>523</v>
      </c>
    </row>
    <row r="31" customFormat="false" ht="15.75" hidden="false" customHeight="false" outlineLevel="0" collapsed="false">
      <c r="B31" s="107"/>
      <c r="E31" s="147" t="s">
        <v>524</v>
      </c>
    </row>
    <row r="32" customFormat="false" ht="15.75" hidden="false" customHeight="false" outlineLevel="0" collapsed="false">
      <c r="B32" s="107"/>
      <c r="E32" s="148" t="s">
        <v>525</v>
      </c>
    </row>
    <row r="1048576" customFormat="false" ht="15.75" hidden="false" customHeight="true" outlineLevel="0" collapsed="false"/>
  </sheetData>
  <mergeCells count="10">
    <mergeCell ref="F3:I3"/>
    <mergeCell ref="F4:I4"/>
    <mergeCell ref="F6:I6"/>
    <mergeCell ref="F8:I8"/>
    <mergeCell ref="F9:I9"/>
    <mergeCell ref="F10:I10"/>
    <mergeCell ref="F11:I11"/>
    <mergeCell ref="F12:I12"/>
    <mergeCell ref="F18:I18"/>
    <mergeCell ref="F22:I22"/>
  </mergeCells>
  <hyperlinks>
    <hyperlink ref="E3" r:id="rId2" display="https://arxiv.org/pdf/2110.10962.pdf"/>
    <hyperlink ref="E4" r:id="rId3" display="https://arxiv.org/pdf/1902.01974.pdf"/>
    <hyperlink ref="E5" r:id="rId4" display="https://arxiv.org/pdf/2010.09100.pdf"/>
    <hyperlink ref="E6" r:id="rId5" display="https://arxiv.org/pdf/2203.04528.pdf"/>
    <hyperlink ref="E7" r:id="rId6" display="https://arxiv.org/pdf/2209.09273.pdf"/>
    <hyperlink ref="E8" r:id="rId7" display="https://arxiv.org/pdf/2210.00814.pdf"/>
    <hyperlink ref="E9" r:id="rId8" display="https://arxiv.org/pdf/2210.02255.pdf"/>
    <hyperlink ref="E10" r:id="rId9" display="https://arxiv.org/pdf/2210.07155.pdf"/>
    <hyperlink ref="E11" r:id="rId10" display="https://arxiv.org/pdf/2210.12222.pdf"/>
    <hyperlink ref="E12" r:id="rId11" display="https://arxiv.org/pdf/2210.12875.pdf"/>
    <hyperlink ref="E13" r:id="rId12" display="https://arxiv.org/pdf/2210.13006.pdf"/>
    <hyperlink ref="E14" r:id="rId13" display="https://arxiv.org/pdf/2210.13436.pdf"/>
    <hyperlink ref="E15" r:id="rId14" display="https://arxiv.org/pdf/2205.10631.pdf"/>
    <hyperlink ref="E16" r:id="rId15" display="https://arxiv.org/pdf/2205.06023.pdf"/>
    <hyperlink ref="E17" r:id="rId16" display="https://arxiv.org/pdf/2205.14066.pdf"/>
    <hyperlink ref="E18" r:id="rId17" display="https://arxiv.org/pdf/2210.14400.pdf"/>
    <hyperlink ref="E19" r:id="rId18" display="https://arxiv.org/pdf/2112.07669.pdf"/>
    <hyperlink ref="E20" r:id="rId19" display="https://arxiv.org/pdf/2205.01555.pdf"/>
    <hyperlink ref="E21" r:id="rId20" display="https://arxiv.org/pdf/2209.02673.pdf"/>
    <hyperlink ref="E22" r:id="rId21" display="https://arxiv.org/pdf/2210.02649.pdf"/>
    <hyperlink ref="E23" r:id="rId22" display="https://arxiv.org/pdf/2210.14934.pdf"/>
    <hyperlink ref="E24" r:id="rId23" display="https://arxiv.org/pdf/2210.15564.pdf"/>
    <hyperlink ref="E25" r:id="rId24" display="https://arxiv.org/pdf/2210.15633.pdf"/>
    <hyperlink ref="E26" r:id="rId25" display="https://arxiv.org/pdf/2210.15634.pdf"/>
    <hyperlink ref="E27" r:id="rId26" display="https://arxiv.org/pdf/2210.15644.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7"/>
</worksheet>
</file>

<file path=xl/worksheets/sheet46.xml><?xml version="1.0" encoding="utf-8"?>
<worksheet xmlns="http://schemas.openxmlformats.org/spreadsheetml/2006/main" xmlns:r="http://schemas.openxmlformats.org/officeDocument/2006/relationships">
  <sheetPr filterMode="false">
    <pageSetUpPr fitToPage="false"/>
  </sheetPr>
  <dimension ref="A1:M4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
    <col collapsed="false" customWidth="true" hidden="false" outlineLevel="0" max="8" min="6" style="0" width="12.63"/>
    <col collapsed="false" customWidth="true" hidden="false" outlineLevel="0" max="9" min="9" style="0" width="59"/>
    <col collapsed="false" customWidth="true" hidden="false" outlineLevel="0" max="1025" min="10" style="0" width="12.63"/>
  </cols>
  <sheetData>
    <row r="1" customFormat="false" ht="15.75" hidden="false" customHeight="false" outlineLevel="0" collapsed="false">
      <c r="A1" s="168" t="n">
        <f aca="false">MAX(A3:A114)</f>
        <v>40</v>
      </c>
      <c r="B1" s="66" t="s">
        <v>105</v>
      </c>
      <c r="C1" s="66"/>
      <c r="D1" s="66" t="n">
        <f aca="false">SUM(D3:D117)</f>
        <v>8</v>
      </c>
      <c r="E1" s="197" t="s">
        <v>2061</v>
      </c>
      <c r="F1" s="1"/>
      <c r="G1" s="69" t="s">
        <v>1333</v>
      </c>
      <c r="H1" s="70"/>
      <c r="I1" s="131"/>
    </row>
    <row r="2" customFormat="false" ht="15.75" hidden="false" customHeight="false" outlineLevel="0" collapsed="false">
      <c r="A2" s="73" t="s">
        <v>0</v>
      </c>
      <c r="B2" s="108" t="s">
        <v>1</v>
      </c>
      <c r="C2" s="109"/>
      <c r="D2" s="244" t="s">
        <v>108</v>
      </c>
      <c r="E2" s="303" t="s">
        <v>3</v>
      </c>
      <c r="F2" s="68" t="s">
        <v>109</v>
      </c>
      <c r="G2" s="71"/>
      <c r="H2" s="71"/>
      <c r="I2" s="71"/>
      <c r="J2" s="101" t="s">
        <v>271</v>
      </c>
      <c r="K2" s="71"/>
      <c r="L2" s="71"/>
      <c r="M2" s="71"/>
    </row>
    <row r="3" customFormat="false" ht="15.75" hidden="false" customHeight="false" outlineLevel="0" collapsed="false">
      <c r="A3" s="1" t="n">
        <v>1</v>
      </c>
      <c r="B3" s="78" t="s">
        <v>2062</v>
      </c>
      <c r="C3" s="78" t="n">
        <v>1</v>
      </c>
      <c r="D3" s="78" t="n">
        <v>1</v>
      </c>
      <c r="E3" s="324" t="s">
        <v>2063</v>
      </c>
      <c r="F3" s="54" t="s">
        <v>2064</v>
      </c>
      <c r="J3" s="78" t="s">
        <v>2065</v>
      </c>
    </row>
    <row r="4" customFormat="false" ht="15.75" hidden="false" customHeight="false" outlineLevel="0" collapsed="false">
      <c r="A4" s="1" t="n">
        <v>2</v>
      </c>
      <c r="B4" s="322"/>
      <c r="C4" s="78" t="n">
        <v>2</v>
      </c>
      <c r="D4" s="78" t="n">
        <v>1</v>
      </c>
      <c r="E4" s="324" t="s">
        <v>2066</v>
      </c>
      <c r="F4" s="1" t="s">
        <v>2067</v>
      </c>
      <c r="J4" s="78" t="s">
        <v>2068</v>
      </c>
    </row>
    <row r="5" customFormat="false" ht="15.75" hidden="false" customHeight="false" outlineLevel="0" collapsed="false">
      <c r="A5" s="1" t="n">
        <v>3</v>
      </c>
      <c r="B5" s="78"/>
      <c r="C5" s="78" t="n">
        <v>3</v>
      </c>
      <c r="D5" s="78"/>
      <c r="E5" s="323" t="s">
        <v>2069</v>
      </c>
      <c r="J5" s="78"/>
    </row>
    <row r="6" customFormat="false" ht="15.75" hidden="false" customHeight="false" outlineLevel="0" collapsed="false">
      <c r="A6" s="1" t="n">
        <v>4</v>
      </c>
      <c r="B6" s="78"/>
      <c r="C6" s="78" t="n">
        <v>4</v>
      </c>
      <c r="D6" s="78"/>
      <c r="E6" s="323" t="s">
        <v>2070</v>
      </c>
      <c r="F6" s="54"/>
      <c r="J6" s="78"/>
    </row>
    <row r="7" customFormat="false" ht="15.75" hidden="false" customHeight="false" outlineLevel="0" collapsed="false">
      <c r="A7" s="1" t="n">
        <v>5</v>
      </c>
      <c r="B7" s="78"/>
      <c r="C7" s="78" t="n">
        <v>5</v>
      </c>
      <c r="D7" s="78" t="n">
        <v>1</v>
      </c>
      <c r="E7" s="324" t="s">
        <v>2071</v>
      </c>
      <c r="F7" s="54" t="s">
        <v>2072</v>
      </c>
      <c r="J7" s="78" t="s">
        <v>2073</v>
      </c>
    </row>
    <row r="8" customFormat="false" ht="15.75" hidden="false" customHeight="false" outlineLevel="0" collapsed="false">
      <c r="A8" s="1" t="n">
        <v>6</v>
      </c>
      <c r="B8" s="78"/>
      <c r="C8" s="78" t="n">
        <v>6</v>
      </c>
      <c r="D8" s="78"/>
      <c r="E8" s="323" t="s">
        <v>2074</v>
      </c>
      <c r="F8" s="54"/>
      <c r="J8" s="78"/>
    </row>
    <row r="9" customFormat="false" ht="15.75" hidden="false" customHeight="false" outlineLevel="0" collapsed="false">
      <c r="A9" s="1" t="n">
        <v>7</v>
      </c>
      <c r="B9" s="78"/>
      <c r="C9" s="78" t="n">
        <v>7</v>
      </c>
      <c r="D9" s="78"/>
      <c r="E9" s="323" t="s">
        <v>2075</v>
      </c>
      <c r="F9" s="54"/>
      <c r="J9" s="78"/>
    </row>
    <row r="10" customFormat="false" ht="15.75" hidden="false" customHeight="false" outlineLevel="0" collapsed="false">
      <c r="A10" s="1" t="n">
        <v>8</v>
      </c>
      <c r="B10" s="78"/>
      <c r="C10" s="78" t="n">
        <v>8</v>
      </c>
      <c r="D10" s="78"/>
      <c r="E10" s="323" t="s">
        <v>2076</v>
      </c>
      <c r="F10" s="54"/>
      <c r="J10" s="78"/>
    </row>
    <row r="11" customFormat="false" ht="15.75" hidden="false" customHeight="false" outlineLevel="0" collapsed="false">
      <c r="A11" s="1" t="n">
        <v>9</v>
      </c>
      <c r="B11" s="78"/>
      <c r="C11" s="78" t="n">
        <v>9</v>
      </c>
      <c r="D11" s="78" t="n">
        <v>1</v>
      </c>
      <c r="E11" s="324" t="s">
        <v>2077</v>
      </c>
      <c r="F11" s="1" t="s">
        <v>2078</v>
      </c>
      <c r="J11" s="78" t="s">
        <v>2079</v>
      </c>
    </row>
    <row r="12" customFormat="false" ht="15.75" hidden="false" customHeight="false" outlineLevel="0" collapsed="false">
      <c r="A12" s="1" t="n">
        <v>10</v>
      </c>
      <c r="B12" s="78"/>
      <c r="C12" s="78" t="n">
        <v>10</v>
      </c>
      <c r="D12" s="78"/>
      <c r="E12" s="293" t="s">
        <v>2080</v>
      </c>
      <c r="F12" s="54"/>
      <c r="J12" s="294"/>
      <c r="K12" s="295"/>
      <c r="L12" s="295"/>
      <c r="M12" s="295"/>
    </row>
    <row r="13" customFormat="false" ht="15.75" hidden="false" customHeight="false" outlineLevel="0" collapsed="false">
      <c r="A13" s="296" t="n">
        <v>11</v>
      </c>
      <c r="B13" s="326" t="n">
        <v>44572</v>
      </c>
      <c r="C13" s="296" t="n">
        <v>1</v>
      </c>
      <c r="D13" s="297"/>
      <c r="E13" s="298" t="s">
        <v>2081</v>
      </c>
      <c r="F13" s="348"/>
      <c r="G13" s="218"/>
      <c r="H13" s="218"/>
      <c r="I13" s="221"/>
      <c r="J13" s="57"/>
    </row>
    <row r="14" customFormat="false" ht="15.75" hidden="false" customHeight="false" outlineLevel="0" collapsed="false">
      <c r="A14" s="136" t="n">
        <v>12</v>
      </c>
      <c r="B14" s="136"/>
      <c r="C14" s="136" t="n">
        <v>2</v>
      </c>
      <c r="D14" s="300"/>
      <c r="E14" s="328" t="s">
        <v>2082</v>
      </c>
      <c r="F14" s="54"/>
      <c r="I14" s="214"/>
    </row>
    <row r="15" customFormat="false" ht="15.75" hidden="false" customHeight="false" outlineLevel="0" collapsed="false">
      <c r="A15" s="136" t="n">
        <v>13</v>
      </c>
      <c r="B15" s="136"/>
      <c r="C15" s="136" t="n">
        <v>3</v>
      </c>
      <c r="D15" s="300"/>
      <c r="E15" s="328" t="s">
        <v>2083</v>
      </c>
      <c r="F15" s="54"/>
      <c r="I15" s="214"/>
    </row>
    <row r="16" customFormat="false" ht="15.75" hidden="false" customHeight="false" outlineLevel="0" collapsed="false">
      <c r="A16" s="136" t="n">
        <v>14</v>
      </c>
      <c r="B16" s="136"/>
      <c r="C16" s="136" t="n">
        <v>4</v>
      </c>
      <c r="D16" s="300"/>
      <c r="E16" s="328" t="s">
        <v>2084</v>
      </c>
      <c r="F16" s="54"/>
      <c r="I16" s="214"/>
    </row>
    <row r="17" customFormat="false" ht="15.75" hidden="false" customHeight="false" outlineLevel="0" collapsed="false">
      <c r="A17" s="136" t="n">
        <v>15</v>
      </c>
      <c r="B17" s="136"/>
      <c r="C17" s="136" t="n">
        <v>5</v>
      </c>
      <c r="D17" s="300"/>
      <c r="E17" s="328" t="s">
        <v>2085</v>
      </c>
      <c r="F17" s="54"/>
      <c r="I17" s="214"/>
    </row>
    <row r="18" customFormat="false" ht="15.75" hidden="false" customHeight="false" outlineLevel="0" collapsed="false">
      <c r="A18" s="136" t="n">
        <v>16</v>
      </c>
      <c r="B18" s="136"/>
      <c r="C18" s="136" t="n">
        <v>6</v>
      </c>
      <c r="D18" s="300" t="n">
        <v>1</v>
      </c>
      <c r="E18" s="327" t="s">
        <v>2086</v>
      </c>
      <c r="F18" s="54" t="s">
        <v>2087</v>
      </c>
      <c r="I18" s="214"/>
      <c r="J18" s="1" t="s">
        <v>2088</v>
      </c>
    </row>
    <row r="19" customFormat="false" ht="15.75" hidden="false" customHeight="false" outlineLevel="0" collapsed="false">
      <c r="A19" s="136" t="n">
        <v>17</v>
      </c>
      <c r="B19" s="136"/>
      <c r="C19" s="136" t="n">
        <v>7</v>
      </c>
      <c r="D19" s="300"/>
      <c r="E19" s="328" t="s">
        <v>2089</v>
      </c>
      <c r="F19" s="54"/>
      <c r="I19" s="214"/>
    </row>
    <row r="20" customFormat="false" ht="15.75" hidden="false" customHeight="false" outlineLevel="0" collapsed="false">
      <c r="A20" s="136" t="n">
        <v>18</v>
      </c>
      <c r="B20" s="136"/>
      <c r="C20" s="136" t="n">
        <v>8</v>
      </c>
      <c r="D20" s="300"/>
      <c r="E20" s="328" t="s">
        <v>2090</v>
      </c>
      <c r="F20" s="54"/>
      <c r="I20" s="214"/>
    </row>
    <row r="21" customFormat="false" ht="15.75" hidden="false" customHeight="false" outlineLevel="0" collapsed="false">
      <c r="A21" s="136" t="n">
        <v>19</v>
      </c>
      <c r="B21" s="136"/>
      <c r="C21" s="136" t="n">
        <v>9</v>
      </c>
      <c r="D21" s="300" t="n">
        <v>0</v>
      </c>
      <c r="E21" s="349" t="s">
        <v>2091</v>
      </c>
      <c r="F21" s="54" t="s">
        <v>2092</v>
      </c>
      <c r="I21" s="214"/>
      <c r="J21" s="1" t="s">
        <v>2093</v>
      </c>
    </row>
    <row r="22" customFormat="false" ht="15.75" hidden="false" customHeight="false" outlineLevel="0" collapsed="false">
      <c r="A22" s="136" t="n">
        <v>20</v>
      </c>
      <c r="B22" s="136"/>
      <c r="C22" s="136" t="n">
        <v>10</v>
      </c>
      <c r="D22" s="300"/>
      <c r="E22" s="328" t="s">
        <v>2094</v>
      </c>
      <c r="F22" s="54"/>
      <c r="I22" s="214"/>
    </row>
    <row r="23" customFormat="false" ht="15.75" hidden="false" customHeight="false" outlineLevel="0" collapsed="false">
      <c r="A23" s="136" t="n">
        <v>21</v>
      </c>
      <c r="B23" s="136"/>
      <c r="C23" s="136" t="n">
        <v>11</v>
      </c>
      <c r="D23" s="136"/>
      <c r="E23" s="323" t="s">
        <v>2095</v>
      </c>
      <c r="F23" s="54"/>
      <c r="I23" s="214"/>
    </row>
    <row r="24" customFormat="false" ht="15.75" hidden="false" customHeight="false" outlineLevel="0" collapsed="false">
      <c r="A24" s="136" t="n">
        <v>22</v>
      </c>
      <c r="B24" s="302"/>
      <c r="C24" s="302" t="n">
        <v>12</v>
      </c>
      <c r="D24" s="302"/>
      <c r="E24" s="293" t="s">
        <v>2096</v>
      </c>
      <c r="F24" s="305"/>
      <c r="G24" s="295"/>
      <c r="H24" s="295"/>
      <c r="I24" s="295"/>
      <c r="J24" s="302"/>
      <c r="K24" s="295"/>
      <c r="L24" s="295"/>
      <c r="M24" s="295"/>
    </row>
    <row r="25" customFormat="false" ht="15.75" hidden="false" customHeight="false" outlineLevel="0" collapsed="false">
      <c r="A25" s="297" t="n">
        <v>23</v>
      </c>
      <c r="B25" s="329" t="n">
        <v>44603</v>
      </c>
      <c r="C25" s="110" t="n">
        <v>1</v>
      </c>
      <c r="D25" s="110"/>
      <c r="E25" s="100" t="s">
        <v>2097</v>
      </c>
      <c r="I25" s="143"/>
      <c r="J25" s="57"/>
    </row>
    <row r="26" customFormat="false" ht="15.75" hidden="false" customHeight="false" outlineLevel="0" collapsed="false">
      <c r="A26" s="300" t="n">
        <v>24</v>
      </c>
      <c r="B26" s="39"/>
      <c r="C26" s="78" t="n">
        <v>2</v>
      </c>
      <c r="D26" s="78"/>
      <c r="E26" s="119" t="s">
        <v>2098</v>
      </c>
      <c r="F26" s="62"/>
      <c r="J26" s="78"/>
    </row>
    <row r="27" customFormat="false" ht="15.75" hidden="false" customHeight="false" outlineLevel="0" collapsed="false">
      <c r="A27" s="300" t="n">
        <v>25</v>
      </c>
      <c r="B27" s="39"/>
      <c r="C27" s="78" t="n">
        <v>3</v>
      </c>
      <c r="D27" s="78" t="n">
        <v>1</v>
      </c>
      <c r="E27" s="124" t="s">
        <v>2099</v>
      </c>
      <c r="F27" s="54" t="s">
        <v>2100</v>
      </c>
      <c r="J27" s="78" t="s">
        <v>2101</v>
      </c>
    </row>
    <row r="28" customFormat="false" ht="15.75" hidden="false" customHeight="false" outlineLevel="0" collapsed="false">
      <c r="A28" s="300" t="n">
        <v>26</v>
      </c>
      <c r="B28" s="39"/>
      <c r="C28" s="101" t="n">
        <v>4</v>
      </c>
      <c r="D28" s="78"/>
      <c r="E28" s="119" t="s">
        <v>2102</v>
      </c>
      <c r="F28" s="311"/>
      <c r="J28" s="101"/>
      <c r="K28" s="71"/>
      <c r="L28" s="71"/>
      <c r="M28" s="71"/>
    </row>
    <row r="29" customFormat="false" ht="15.75" hidden="false" customHeight="false" outlineLevel="0" collapsed="false">
      <c r="A29" s="296" t="n">
        <v>27</v>
      </c>
      <c r="B29" s="350" t="n">
        <v>44631</v>
      </c>
      <c r="C29" s="1" t="n">
        <v>1</v>
      </c>
      <c r="D29" s="296"/>
      <c r="E29" s="351" t="s">
        <v>2103</v>
      </c>
      <c r="F29" s="54"/>
      <c r="G29" s="218"/>
      <c r="H29" s="218"/>
      <c r="I29" s="221"/>
    </row>
    <row r="30" customFormat="false" ht="15.75" hidden="false" customHeight="false" outlineLevel="0" collapsed="false">
      <c r="A30" s="136" t="n">
        <v>28</v>
      </c>
      <c r="B30" s="307"/>
      <c r="C30" s="1" t="n">
        <v>2</v>
      </c>
      <c r="D30" s="136"/>
      <c r="E30" s="308" t="s">
        <v>2104</v>
      </c>
      <c r="F30" s="54"/>
      <c r="I30" s="309"/>
    </row>
    <row r="31" customFormat="false" ht="15.75" hidden="false" customHeight="false" outlineLevel="0" collapsed="false">
      <c r="A31" s="136" t="n">
        <v>29</v>
      </c>
      <c r="B31" s="307"/>
      <c r="C31" s="1" t="n">
        <v>3</v>
      </c>
      <c r="D31" s="136"/>
      <c r="E31" s="323" t="s">
        <v>2105</v>
      </c>
      <c r="F31" s="54"/>
      <c r="I31" s="309"/>
    </row>
    <row r="32" customFormat="false" ht="15.75" hidden="false" customHeight="false" outlineLevel="0" collapsed="false">
      <c r="A32" s="136" t="n">
        <v>30</v>
      </c>
      <c r="B32" s="307"/>
      <c r="C32" s="1" t="n">
        <v>4</v>
      </c>
      <c r="D32" s="302"/>
      <c r="E32" s="293" t="s">
        <v>2106</v>
      </c>
      <c r="F32" s="295"/>
      <c r="G32" s="295"/>
      <c r="H32" s="295"/>
      <c r="I32" s="310"/>
      <c r="J32" s="311"/>
      <c r="K32" s="295"/>
      <c r="L32" s="295"/>
      <c r="M32" s="295"/>
    </row>
    <row r="33" customFormat="false" ht="15.75" hidden="false" customHeight="false" outlineLevel="0" collapsed="false">
      <c r="A33" s="296" t="n">
        <v>31</v>
      </c>
      <c r="B33" s="352" t="n">
        <v>44662</v>
      </c>
      <c r="C33" s="296" t="n">
        <v>1</v>
      </c>
      <c r="D33" s="136"/>
      <c r="E33" s="314" t="s">
        <v>2107</v>
      </c>
      <c r="F33" s="313"/>
      <c r="I33" s="214"/>
    </row>
    <row r="34" customFormat="false" ht="15.75" hidden="false" customHeight="false" outlineLevel="0" collapsed="false">
      <c r="A34" s="136" t="n">
        <v>32</v>
      </c>
      <c r="B34" s="332"/>
      <c r="C34" s="136" t="n">
        <v>2</v>
      </c>
      <c r="D34" s="136"/>
      <c r="E34" s="323" t="s">
        <v>2108</v>
      </c>
      <c r="F34" s="1"/>
      <c r="I34" s="214"/>
    </row>
    <row r="35" customFormat="false" ht="15.75" hidden="false" customHeight="false" outlineLevel="0" collapsed="false">
      <c r="A35" s="136" t="n">
        <v>33</v>
      </c>
      <c r="B35" s="332"/>
      <c r="C35" s="136" t="n">
        <v>3</v>
      </c>
      <c r="D35" s="136" t="n">
        <v>1</v>
      </c>
      <c r="E35" s="324" t="s">
        <v>2109</v>
      </c>
      <c r="F35" s="1" t="s">
        <v>2110</v>
      </c>
      <c r="I35" s="214"/>
      <c r="J35" s="1" t="s">
        <v>2111</v>
      </c>
    </row>
    <row r="36" customFormat="false" ht="15.75" hidden="false" customHeight="false" outlineLevel="0" collapsed="false">
      <c r="A36" s="136" t="n">
        <v>34</v>
      </c>
      <c r="B36" s="332"/>
      <c r="C36" s="136" t="n">
        <v>4</v>
      </c>
      <c r="D36" s="136"/>
      <c r="E36" s="323" t="s">
        <v>1818</v>
      </c>
      <c r="F36" s="1"/>
      <c r="I36" s="214"/>
    </row>
    <row r="37" customFormat="false" ht="15.75" hidden="false" customHeight="false" outlineLevel="0" collapsed="false">
      <c r="A37" s="136" t="n">
        <v>35</v>
      </c>
      <c r="B37" s="332"/>
      <c r="C37" s="136" t="n">
        <v>5</v>
      </c>
      <c r="D37" s="136"/>
      <c r="E37" s="323" t="s">
        <v>2103</v>
      </c>
      <c r="F37" s="1"/>
      <c r="I37" s="214"/>
    </row>
    <row r="38" customFormat="false" ht="15.75" hidden="false" customHeight="false" outlineLevel="0" collapsed="false">
      <c r="A38" s="136" t="n">
        <v>36</v>
      </c>
      <c r="B38" s="332"/>
      <c r="C38" s="136" t="n">
        <v>6</v>
      </c>
      <c r="D38" s="136"/>
      <c r="E38" s="323" t="s">
        <v>2112</v>
      </c>
      <c r="F38" s="1"/>
      <c r="I38" s="214"/>
    </row>
    <row r="39" customFormat="false" ht="15.75" hidden="false" customHeight="false" outlineLevel="0" collapsed="false">
      <c r="A39" s="136" t="n">
        <v>37</v>
      </c>
      <c r="B39" s="332"/>
      <c r="C39" s="136" t="n">
        <v>7</v>
      </c>
      <c r="D39" s="136"/>
      <c r="E39" s="323" t="s">
        <v>2113</v>
      </c>
      <c r="F39" s="1"/>
      <c r="I39" s="214"/>
    </row>
    <row r="40" customFormat="false" ht="15.75" hidden="false" customHeight="false" outlineLevel="0" collapsed="false">
      <c r="A40" s="136" t="n">
        <v>38</v>
      </c>
      <c r="B40" s="332"/>
      <c r="C40" s="136" t="n">
        <v>8</v>
      </c>
      <c r="D40" s="136"/>
      <c r="E40" s="323" t="s">
        <v>2114</v>
      </c>
      <c r="F40" s="1"/>
      <c r="I40" s="214"/>
    </row>
    <row r="41" customFormat="false" ht="15.75" hidden="false" customHeight="false" outlineLevel="0" collapsed="false">
      <c r="A41" s="136" t="n">
        <v>39</v>
      </c>
      <c r="B41" s="332"/>
      <c r="C41" s="136" t="n">
        <v>9</v>
      </c>
      <c r="D41" s="136"/>
      <c r="E41" s="323" t="s">
        <v>2115</v>
      </c>
      <c r="F41" s="1"/>
      <c r="I41" s="214"/>
    </row>
    <row r="42" customFormat="false" ht="15.75" hidden="false" customHeight="false" outlineLevel="0" collapsed="false">
      <c r="A42" s="302" t="n">
        <v>40</v>
      </c>
      <c r="B42" s="315"/>
      <c r="C42" s="302" t="n">
        <v>10</v>
      </c>
      <c r="D42" s="302" t="n">
        <v>1</v>
      </c>
      <c r="E42" s="316" t="s">
        <v>2116</v>
      </c>
      <c r="F42" s="305" t="s">
        <v>2117</v>
      </c>
      <c r="G42" s="295"/>
      <c r="H42" s="295"/>
      <c r="I42" s="310"/>
      <c r="J42" s="311" t="s">
        <v>2118</v>
      </c>
      <c r="K42" s="295"/>
      <c r="L42" s="295"/>
      <c r="M42" s="295"/>
    </row>
    <row r="43" customFormat="false" ht="15.75" hidden="false" customHeight="false" outlineLevel="0" collapsed="false">
      <c r="B43" s="39"/>
      <c r="E43" s="36"/>
    </row>
    <row r="44" customFormat="false" ht="15.75" hidden="false" customHeight="false" outlineLevel="0" collapsed="false">
      <c r="E44" s="111" t="s">
        <v>522</v>
      </c>
    </row>
    <row r="45" customFormat="false" ht="15.75" hidden="false" customHeight="false" outlineLevel="0" collapsed="false">
      <c r="E45" s="146" t="s">
        <v>523</v>
      </c>
    </row>
    <row r="46" customFormat="false" ht="15.75" hidden="false" customHeight="false" outlineLevel="0" collapsed="false">
      <c r="E46" s="147" t="s">
        <v>524</v>
      </c>
    </row>
    <row r="47" customFormat="false" ht="15.75" hidden="false" customHeight="false" outlineLevel="0" collapsed="false">
      <c r="E47" s="148" t="s">
        <v>525</v>
      </c>
    </row>
  </sheetData>
  <hyperlinks>
    <hyperlink ref="E3" r:id="rId2" location="page=2&amp;search=ligo%20virgo" display="https://arxiv.org/pdf/2002.01606.pdf#page=2&amp;search=ligo%20virgo"/>
    <hyperlink ref="E4" r:id="rId3" location="page=1&amp;search=ligo%20virgo" display="https://arxiv.org/pdf/2012.13101.pdf#page=1&amp;search=ligo%20virgo"/>
    <hyperlink ref="E5" r:id="rId4" location="page=3&amp;search=ligo%20virgo" display="https://arxiv.org/pdf/2203.08998.pdf#page=3&amp;search=ligo%20virgo"/>
    <hyperlink ref="E6" r:id="rId5" location="page=7&amp;search=ligo%20virgo" display="https://arxiv.org/pdf/2205.01555.pdf#page=7&amp;search=ligo%20virgo"/>
    <hyperlink ref="E7" r:id="rId6" location="page=4&amp;search=ligo%20virgo" display="https://arxiv.org/pdf/2210.14400.pdf#page=4&amp;search=ligo%20virgo"/>
    <hyperlink ref="E8" r:id="rId7" location="page=3&amp;search=ligo%20virgo" display="https://arxiv.org/pdf/2210.14934.pdf#page=3&amp;search=ligo%20virgo"/>
    <hyperlink ref="E9" r:id="rId8" location="page=7&amp;search=ligo%20virgo" display="https://arxiv.org/pdf/2210.15633.pdf#page=7&amp;search=ligo%20virgo"/>
    <hyperlink ref="E10" r:id="rId9" location="page=27&amp;search=ligo%20virgo" display="https://arxiv.org/pdf/2210.15634.pdf#page=27&amp;search=ligo%20virgo"/>
    <hyperlink ref="E11" r:id="rId10" location="page=1&amp;search=ligo%20virgo" display="https://arxiv.org/pdf/2210.15888.pdf#page=1&amp;search=ligo%20virgo"/>
    <hyperlink ref="E12" r:id="rId11" location="page=16&amp;search=ligo%20virgo" display="https://arxiv.org/pdf/2210.16305.pdf#page=16&amp;search=ligo%20virgo"/>
    <hyperlink ref="E13" r:id="rId12" location="page=4&amp;search=ligo%20virgo" display="https://arxiv.org/pdf/2204.12874.pdf#page=4&amp;search=ligo%20virgo"/>
    <hyperlink ref="E14" r:id="rId13" location="page=18&amp;search=ligo%20virgo" display="https://arxiv.org/pdf/2210.12875.pdf#page=18&amp;search=ligo%20virgo"/>
    <hyperlink ref="E15" r:id="rId14" location="page=6&amp;search=ligo%20virgo" display="https://arxiv.org/pdf/2210.16313.pdf#page=6&amp;search=ligo%20virgo"/>
    <hyperlink ref="E16" r:id="rId15" location="page=1&amp;search=ligo%20virgo" display="https://arxiv.org/pdf/2210.16331.pdf#page=1&amp;search=ligo%20virgo"/>
    <hyperlink ref="E17" r:id="rId16" location="page=18&amp;search=ligo%20virgo" display="https://arxiv.org/pdf/2210.16366.pdf#page=18&amp;search=ligo%20virgo"/>
    <hyperlink ref="E18" r:id="rId17" location="page=1&amp;search=ligo%20virgo" display="https://arxiv.org/pdf/2210.16462.pdf#page=1&amp;search=ligo%20virgo"/>
    <hyperlink ref="E19" r:id="rId18" location="page=1&amp;search=ligo%20virgo" display="https://arxiv.org/pdf/2210.16479.pdf#page=1&amp;search=ligo%20virgo"/>
    <hyperlink ref="E20" r:id="rId19" location="page=1&amp;search=ligo%20virgo" display="https://arxiv.org/pdf/2210.17135.pdf#page=1&amp;search=ligo%20virgo"/>
    <hyperlink ref="E21" r:id="rId20" location="page=9&amp;search=ligo%20virgo" display="https://arxiv.org/pdf/2210.17176.pdf#page=9&amp;search=ligo%20virgo"/>
    <hyperlink ref="E22" r:id="rId21" location="page=15&amp;search=ligo%20virgo" display="https://arxiv.org/pdf/2210.17205.pdf#page=15&amp;search=ligo%20virgo"/>
    <hyperlink ref="E23" r:id="rId22" location="page=1&amp;search=ligo%20virgo" display="https://arxiv.org/pdf/2210.17433.pdf#page=1&amp;search=ligo%20virgo"/>
    <hyperlink ref="E24" r:id="rId23" location="page=1&amp;search=ligo%20virgo" display="https://arxiv.org/pdf/2210.17487.pdf#page=1&amp;search=ligo%20virgo"/>
    <hyperlink ref="E25" r:id="rId24" location="page=9&amp;search=ligo%20virgo" display="https://arxiv.org/pdf/2109.14225.pdf#page=9&amp;search=ligo%20virgo"/>
    <hyperlink ref="E26" r:id="rId25" location="page=6&amp;search=ligo%20virgo" display="https://arxiv.org/pdf/2111.09214.pdf#page=6&amp;search=ligo%20virgo"/>
    <hyperlink ref="E27" r:id="rId26" location="page=3&amp;search=ligo%20virgo" display="https://arxiv.org/pdf/2208.14117.pdf#page=3&amp;search=ligo%20virgo"/>
    <hyperlink ref="E28" r:id="rId27" location="page=13&amp;search=ligo%20virgo" display="https://arxiv.org/pdf/2211.00422.pdf#page=13&amp;search=ligo%20virgo"/>
    <hyperlink ref="E29" r:id="rId28" location="page=5&amp;search=ligo%20virgo" display="https://arxiv.org/pdf/2211.00940.pdf#page=5&amp;search=ligo%20virgo"/>
    <hyperlink ref="E30" r:id="rId29" location="page=1&amp;search=ligo%20virgo" display="https://arxiv.org/pdf/2211.01272.pdf#page=1&amp;search=ligo%20virgo"/>
    <hyperlink ref="E31" r:id="rId30" location="page=1&amp;search=ligo%20virgo" display="https://arxiv.org/pdf/2211.01304.pdf#page=1&amp;search=ligo%20virgo"/>
    <hyperlink ref="E32" r:id="rId31" location="page=13&amp;search=ligo%20virgo" display="https://arxiv.org/pdf/2211.01321.pdf#page=13&amp;search=ligo%20virgo"/>
    <hyperlink ref="E33" r:id="rId32" location="page=8&amp;search=ligo%20virgo" display="https://arxiv.org/pdf/1907.11597.pdf#page=8&amp;search=ligo%20virgo"/>
    <hyperlink ref="E34" r:id="rId33" location="page=8&amp;search=ligo%20virgo" display="https://arxiv.org/pdf/2104.01897.pdf#page=8&amp;search=ligo%20virgo"/>
    <hyperlink ref="E35" r:id="rId34" location="page=15&amp;search=ligo%20virgo" display="https://arxiv.org/pdf/2208.03999.pdf#page=15&amp;search=ligo%20virgo"/>
    <hyperlink ref="E36" r:id="rId35" location="page=19&amp;search=ligo%20virgo" display="https://arxiv.org/pdf/2209.08215.pdf#page=19&amp;search=ligo%20virgo"/>
    <hyperlink ref="E37" r:id="rId36" location="page=5&amp;search=ligo%20virgo" display="https://arxiv.org/pdf/2211.00940.pdf#page=5&amp;search=ligo%20virgo"/>
    <hyperlink ref="E38" r:id="rId37" location="page=1&amp;search=ligo%20virgo" display="https://arxiv.org/pdf/2211.01396.pdf#page=1&amp;search=ligo%20virgo"/>
    <hyperlink ref="E39" r:id="rId38" location="page=1&amp;search=ligo%20virgo" display="https://arxiv.org/pdf/2211.01520.pdf#page=1&amp;search=ligo%20virgo"/>
    <hyperlink ref="E40" r:id="rId39" location="page=19&amp;search=ligo%20virgo" display="https://arxiv.org/pdf/2211.01691.pdf#page=19&amp;search=ligo%20virgo"/>
    <hyperlink ref="E41" r:id="rId40" location="page=10&amp;search=ligo%20virgo" display="https://arxiv.org/pdf/2211.01854.pdf#page=10&amp;search=ligo%20virgo"/>
    <hyperlink ref="E42" r:id="rId41" location="page=12&amp;search=ligo%20virgo" display="https://arxiv.org/pdf/2211.01888.pdf#page=12&amp;search=ligo%20virg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2"/>
</worksheet>
</file>

<file path=xl/worksheets/sheet47.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0" width="10.5"/>
    <col collapsed="false" customWidth="true" hidden="false" outlineLevel="0" max="2" min="2" style="0" width="12.63"/>
    <col collapsed="false" customWidth="true" hidden="false" outlineLevel="0" max="3" min="3" style="0" width="14.75"/>
    <col collapsed="false" customWidth="true" hidden="false" outlineLevel="0" max="4" min="4" style="0" width="12.63"/>
    <col collapsed="false" customWidth="true" hidden="false" outlineLevel="0" max="5" min="5" style="0" width="27.88"/>
    <col collapsed="false" customWidth="true" hidden="false" outlineLevel="0" max="7" min="6" style="0" width="12.63"/>
    <col collapsed="false" customWidth="true" hidden="false" outlineLevel="0" max="8" min="8" style="0" width="7.49"/>
    <col collapsed="false" customWidth="true" hidden="false" outlineLevel="0" max="9" min="9" style="0" width="6.75"/>
    <col collapsed="false" customWidth="true" hidden="false" outlineLevel="0" max="1025" min="10" style="0" width="12.63"/>
  </cols>
  <sheetData>
    <row r="1" customFormat="false" ht="15.75" hidden="false" customHeight="false" outlineLevel="0" collapsed="false">
      <c r="A1" s="64" t="n">
        <f aca="false">MAX(A3:A78)</f>
        <v>29</v>
      </c>
      <c r="B1" s="65" t="s">
        <v>105</v>
      </c>
      <c r="C1" s="66"/>
      <c r="D1" s="66" t="n">
        <f aca="false">SUM(D3:D81)</f>
        <v>14</v>
      </c>
      <c r="E1" s="23" t="s">
        <v>2119</v>
      </c>
      <c r="F1" s="1"/>
      <c r="G1" s="69" t="s">
        <v>541</v>
      </c>
      <c r="H1" s="70"/>
      <c r="I1" s="131"/>
    </row>
    <row r="2" customFormat="false" ht="15.75" hidden="false" customHeight="false" outlineLevel="0" collapsed="false">
      <c r="A2" s="108" t="s">
        <v>0</v>
      </c>
      <c r="B2" s="103" t="s">
        <v>1</v>
      </c>
      <c r="C2" s="109"/>
      <c r="D2" s="109" t="s">
        <v>108</v>
      </c>
      <c r="E2" s="109"/>
      <c r="F2" s="68" t="s">
        <v>109</v>
      </c>
      <c r="G2" s="71"/>
      <c r="H2" s="71"/>
      <c r="I2" s="71"/>
      <c r="J2" s="101" t="s">
        <v>271</v>
      </c>
      <c r="K2" s="71"/>
      <c r="L2" s="71"/>
      <c r="M2" s="71"/>
      <c r="N2" s="71"/>
      <c r="O2" s="71"/>
      <c r="P2" s="71"/>
      <c r="Q2" s="71"/>
      <c r="R2" s="71"/>
      <c r="S2" s="71"/>
      <c r="T2" s="71"/>
      <c r="U2" s="71"/>
      <c r="V2" s="71"/>
      <c r="W2" s="71"/>
      <c r="X2" s="71"/>
      <c r="Y2" s="71"/>
      <c r="Z2" s="71"/>
    </row>
    <row r="3" customFormat="false" ht="15.75" hidden="false" customHeight="false" outlineLevel="0" collapsed="false">
      <c r="A3" s="110" t="n">
        <v>1</v>
      </c>
      <c r="B3" s="232" t="n">
        <v>44753</v>
      </c>
      <c r="C3" s="80" t="n">
        <v>1</v>
      </c>
      <c r="D3" s="79" t="n">
        <v>1</v>
      </c>
      <c r="E3" s="176" t="s">
        <v>2120</v>
      </c>
      <c r="F3" s="1" t="s">
        <v>2121</v>
      </c>
      <c r="J3" s="78" t="s">
        <v>2122</v>
      </c>
    </row>
    <row r="4" customFormat="false" ht="15.75" hidden="false" customHeight="false" outlineLevel="0" collapsed="false">
      <c r="A4" s="110" t="n">
        <v>2</v>
      </c>
      <c r="B4" s="107"/>
      <c r="C4" s="80" t="n">
        <v>2</v>
      </c>
      <c r="D4" s="79"/>
      <c r="E4" s="335" t="s">
        <v>2123</v>
      </c>
      <c r="J4" s="78"/>
    </row>
    <row r="5" customFormat="false" ht="15.75" hidden="false" customHeight="false" outlineLevel="0" collapsed="false">
      <c r="A5" s="120" t="n">
        <v>3</v>
      </c>
      <c r="B5" s="121"/>
      <c r="C5" s="87" t="n">
        <v>3</v>
      </c>
      <c r="D5" s="121" t="n">
        <v>1</v>
      </c>
      <c r="E5" s="340" t="s">
        <v>2124</v>
      </c>
      <c r="F5" s="123" t="s">
        <v>2125</v>
      </c>
      <c r="G5" s="89"/>
      <c r="H5" s="89"/>
      <c r="I5" s="89"/>
      <c r="J5" s="85"/>
      <c r="K5" s="89"/>
      <c r="L5" s="89"/>
      <c r="M5" s="89"/>
      <c r="N5" s="89"/>
      <c r="O5" s="89"/>
      <c r="P5" s="89"/>
      <c r="Q5" s="89"/>
      <c r="R5" s="89"/>
      <c r="S5" s="89"/>
      <c r="T5" s="89"/>
      <c r="U5" s="89"/>
      <c r="V5" s="89"/>
      <c r="W5" s="89"/>
      <c r="X5" s="89"/>
      <c r="Y5" s="89"/>
      <c r="Z5" s="89"/>
    </row>
    <row r="6" customFormat="false" ht="15.75" hidden="false" customHeight="false" outlineLevel="0" collapsed="false">
      <c r="A6" s="110" t="n">
        <v>4</v>
      </c>
      <c r="B6" s="232" t="n">
        <v>44784</v>
      </c>
      <c r="C6" s="115" t="n">
        <v>1</v>
      </c>
      <c r="D6" s="114" t="n">
        <v>1</v>
      </c>
      <c r="E6" s="353" t="s">
        <v>2126</v>
      </c>
      <c r="F6" s="138" t="s">
        <v>2127</v>
      </c>
      <c r="G6" s="117"/>
      <c r="H6" s="117"/>
      <c r="I6" s="117"/>
      <c r="J6" s="78" t="s">
        <v>2128</v>
      </c>
      <c r="K6" s="117"/>
      <c r="L6" s="117"/>
      <c r="M6" s="117"/>
      <c r="N6" s="117"/>
      <c r="O6" s="117"/>
      <c r="P6" s="117"/>
      <c r="Q6" s="117"/>
      <c r="R6" s="117"/>
      <c r="S6" s="117"/>
      <c r="T6" s="117"/>
      <c r="U6" s="117"/>
      <c r="V6" s="117"/>
      <c r="W6" s="117"/>
      <c r="X6" s="117"/>
      <c r="Y6" s="117"/>
      <c r="Z6" s="117"/>
    </row>
    <row r="7" customFormat="false" ht="15.75" hidden="false" customHeight="false" outlineLevel="0" collapsed="false">
      <c r="A7" s="110" t="n">
        <v>5</v>
      </c>
      <c r="B7" s="79"/>
      <c r="C7" s="80" t="n">
        <v>2</v>
      </c>
      <c r="D7" s="79"/>
      <c r="E7" s="335" t="s">
        <v>2129</v>
      </c>
      <c r="J7" s="78" t="s">
        <v>2130</v>
      </c>
    </row>
    <row r="8" customFormat="false" ht="15.75" hidden="false" customHeight="false" outlineLevel="0" collapsed="false">
      <c r="A8" s="110" t="n">
        <v>6</v>
      </c>
      <c r="B8" s="79"/>
      <c r="C8" s="80" t="n">
        <v>3</v>
      </c>
      <c r="D8" s="79"/>
      <c r="E8" s="335" t="s">
        <v>1195</v>
      </c>
      <c r="J8" s="78"/>
    </row>
    <row r="9" customFormat="false" ht="15.75" hidden="false" customHeight="false" outlineLevel="0" collapsed="false">
      <c r="A9" s="110" t="n">
        <v>7</v>
      </c>
      <c r="B9" s="79"/>
      <c r="C9" s="80" t="n">
        <v>4</v>
      </c>
      <c r="D9" s="79" t="n">
        <v>1</v>
      </c>
      <c r="E9" s="135" t="s">
        <v>2131</v>
      </c>
      <c r="F9" s="1" t="s">
        <v>2132</v>
      </c>
      <c r="J9" s="78" t="s">
        <v>2133</v>
      </c>
    </row>
    <row r="10" customFormat="false" ht="15.75" hidden="false" customHeight="false" outlineLevel="0" collapsed="false">
      <c r="A10" s="110" t="n">
        <v>8</v>
      </c>
      <c r="B10" s="79"/>
      <c r="C10" s="80" t="n">
        <v>5</v>
      </c>
      <c r="D10" s="79"/>
      <c r="E10" s="335" t="s">
        <v>576</v>
      </c>
      <c r="J10" s="78" t="s">
        <v>2134</v>
      </c>
    </row>
    <row r="11" customFormat="false" ht="15.75" hidden="false" customHeight="false" outlineLevel="0" collapsed="false">
      <c r="A11" s="110" t="n">
        <v>9</v>
      </c>
      <c r="B11" s="79"/>
      <c r="C11" s="80" t="n">
        <v>6</v>
      </c>
      <c r="D11" s="79" t="n">
        <v>1</v>
      </c>
      <c r="E11" s="176" t="s">
        <v>649</v>
      </c>
      <c r="F11" s="1" t="s">
        <v>2135</v>
      </c>
      <c r="J11" s="354" t="s">
        <v>2136</v>
      </c>
    </row>
    <row r="12" customFormat="false" ht="15.75" hidden="false" customHeight="false" outlineLevel="0" collapsed="false">
      <c r="A12" s="110" t="n">
        <v>10</v>
      </c>
      <c r="B12" s="79"/>
      <c r="C12" s="80" t="n">
        <v>7</v>
      </c>
      <c r="D12" s="79" t="n">
        <v>1</v>
      </c>
      <c r="E12" s="135" t="s">
        <v>2137</v>
      </c>
      <c r="F12" s="1" t="s">
        <v>2138</v>
      </c>
      <c r="J12" s="78" t="s">
        <v>2139</v>
      </c>
    </row>
    <row r="13" customFormat="false" ht="15.75" hidden="false" customHeight="false" outlineLevel="0" collapsed="false">
      <c r="A13" s="110" t="n">
        <v>11</v>
      </c>
      <c r="B13" s="79"/>
      <c r="C13" s="80" t="n">
        <v>8</v>
      </c>
      <c r="D13" s="79"/>
      <c r="E13" s="335" t="s">
        <v>1608</v>
      </c>
      <c r="J13" s="78"/>
    </row>
    <row r="14" customFormat="false" ht="15.75" hidden="false" customHeight="false" outlineLevel="0" collapsed="false">
      <c r="A14" s="110" t="n">
        <v>12</v>
      </c>
      <c r="B14" s="79"/>
      <c r="C14" s="80" t="n">
        <v>9</v>
      </c>
      <c r="D14" s="79" t="n">
        <v>1</v>
      </c>
      <c r="E14" s="176" t="s">
        <v>2140</v>
      </c>
      <c r="F14" s="1" t="s">
        <v>2141</v>
      </c>
      <c r="J14" s="78"/>
    </row>
    <row r="15" customFormat="false" ht="15.75" hidden="false" customHeight="false" outlineLevel="0" collapsed="false">
      <c r="A15" s="110" t="n">
        <v>13</v>
      </c>
      <c r="B15" s="79"/>
      <c r="C15" s="80" t="n">
        <v>10</v>
      </c>
      <c r="D15" s="79" t="n">
        <v>1</v>
      </c>
      <c r="E15" s="176" t="s">
        <v>2142</v>
      </c>
      <c r="F15" s="1" t="s">
        <v>2143</v>
      </c>
      <c r="J15" s="78" t="s">
        <v>2144</v>
      </c>
    </row>
    <row r="16" customFormat="false" ht="15.75" hidden="false" customHeight="false" outlineLevel="0" collapsed="false">
      <c r="A16" s="110" t="n">
        <v>14</v>
      </c>
      <c r="B16" s="79"/>
      <c r="C16" s="80" t="n">
        <v>11</v>
      </c>
      <c r="D16" s="79" t="n">
        <v>1</v>
      </c>
      <c r="E16" s="135" t="s">
        <v>2145</v>
      </c>
      <c r="F16" s="1" t="s">
        <v>2146</v>
      </c>
      <c r="J16" s="78" t="s">
        <v>2147</v>
      </c>
    </row>
    <row r="17" customFormat="false" ht="15.75" hidden="false" customHeight="false" outlineLevel="0" collapsed="false">
      <c r="A17" s="110" t="n">
        <v>15</v>
      </c>
      <c r="B17" s="79"/>
      <c r="C17" s="80" t="n">
        <v>12</v>
      </c>
      <c r="D17" s="79"/>
      <c r="E17" s="335" t="s">
        <v>2148</v>
      </c>
      <c r="J17" s="78"/>
    </row>
    <row r="18" customFormat="false" ht="15.75" hidden="false" customHeight="false" outlineLevel="0" collapsed="false">
      <c r="A18" s="110" t="n">
        <v>16</v>
      </c>
      <c r="B18" s="79"/>
      <c r="C18" s="80" t="n">
        <v>13</v>
      </c>
      <c r="D18" s="79"/>
      <c r="E18" s="335" t="s">
        <v>2149</v>
      </c>
      <c r="J18" s="78"/>
    </row>
    <row r="19" customFormat="false" ht="15.75" hidden="false" customHeight="false" outlineLevel="0" collapsed="false">
      <c r="A19" s="120" t="n">
        <v>17</v>
      </c>
      <c r="B19" s="121"/>
      <c r="C19" s="87" t="n">
        <v>14</v>
      </c>
      <c r="D19" s="121" t="n">
        <v>1</v>
      </c>
      <c r="E19" s="355" t="s">
        <v>2150</v>
      </c>
      <c r="F19" s="123" t="s">
        <v>2151</v>
      </c>
      <c r="G19" s="89"/>
      <c r="H19" s="89"/>
      <c r="I19" s="89"/>
      <c r="J19" s="85" t="s">
        <v>2152</v>
      </c>
      <c r="K19" s="89"/>
      <c r="L19" s="89"/>
      <c r="M19" s="89"/>
      <c r="N19" s="89"/>
      <c r="O19" s="89"/>
      <c r="P19" s="89"/>
      <c r="Q19" s="89"/>
      <c r="R19" s="89"/>
      <c r="S19" s="89"/>
      <c r="T19" s="89"/>
      <c r="U19" s="89"/>
      <c r="V19" s="89"/>
      <c r="W19" s="89"/>
      <c r="X19" s="89"/>
      <c r="Y19" s="89"/>
      <c r="Z19" s="89"/>
    </row>
    <row r="20" customFormat="false" ht="15.75" hidden="false" customHeight="false" outlineLevel="0" collapsed="false">
      <c r="A20" s="110" t="n">
        <v>18</v>
      </c>
      <c r="B20" s="232" t="n">
        <v>44815</v>
      </c>
      <c r="C20" s="80" t="n">
        <v>1</v>
      </c>
      <c r="D20" s="79" t="n">
        <v>1</v>
      </c>
      <c r="E20" s="176" t="s">
        <v>2153</v>
      </c>
      <c r="F20" s="1" t="s">
        <v>2154</v>
      </c>
      <c r="J20" s="78" t="s">
        <v>2155</v>
      </c>
    </row>
    <row r="21" customFormat="false" ht="15.75" hidden="false" customHeight="false" outlineLevel="0" collapsed="false">
      <c r="A21" s="120" t="n">
        <v>19</v>
      </c>
      <c r="B21" s="121"/>
      <c r="C21" s="87" t="n">
        <v>2</v>
      </c>
      <c r="D21" s="121"/>
      <c r="E21" s="338" t="s">
        <v>2156</v>
      </c>
      <c r="F21" s="123"/>
      <c r="G21" s="89"/>
      <c r="H21" s="89"/>
      <c r="I21" s="89"/>
      <c r="J21" s="85"/>
      <c r="K21" s="89"/>
      <c r="L21" s="89"/>
      <c r="M21" s="89"/>
      <c r="N21" s="89"/>
      <c r="O21" s="89"/>
      <c r="P21" s="89"/>
      <c r="Q21" s="89"/>
      <c r="R21" s="89"/>
      <c r="S21" s="89"/>
      <c r="T21" s="89"/>
      <c r="U21" s="89"/>
      <c r="V21" s="89"/>
      <c r="W21" s="89"/>
      <c r="X21" s="89"/>
      <c r="Y21" s="89"/>
      <c r="Z21" s="89"/>
    </row>
    <row r="22" customFormat="false" ht="17.25" hidden="false" customHeight="true" outlineLevel="0" collapsed="false">
      <c r="A22" s="110" t="n">
        <v>20</v>
      </c>
      <c r="B22" s="232" t="n">
        <v>44845</v>
      </c>
      <c r="C22" s="110" t="n">
        <v>1</v>
      </c>
      <c r="D22" s="141"/>
      <c r="E22" s="339" t="s">
        <v>766</v>
      </c>
      <c r="F22" s="110"/>
      <c r="G22" s="110"/>
      <c r="H22" s="110"/>
      <c r="I22" s="110"/>
      <c r="J22" s="1" t="s">
        <v>2157</v>
      </c>
    </row>
    <row r="23" customFormat="false" ht="15.75" hidden="false" customHeight="false" outlineLevel="0" collapsed="false">
      <c r="A23" s="110" t="n">
        <v>21</v>
      </c>
      <c r="B23" s="141"/>
      <c r="C23" s="110" t="n">
        <v>2</v>
      </c>
      <c r="D23" s="141" t="n">
        <v>1</v>
      </c>
      <c r="E23" s="356" t="s">
        <v>2158</v>
      </c>
      <c r="F23" s="1" t="s">
        <v>2159</v>
      </c>
      <c r="I23" s="143"/>
      <c r="J23" s="78" t="s">
        <v>2160</v>
      </c>
    </row>
    <row r="24" customFormat="false" ht="15.75" hidden="false" customHeight="false" outlineLevel="0" collapsed="false">
      <c r="A24" s="110" t="n">
        <v>22</v>
      </c>
      <c r="B24" s="141"/>
      <c r="C24" s="110" t="n">
        <v>3</v>
      </c>
      <c r="D24" s="141"/>
      <c r="E24" s="339" t="s">
        <v>2161</v>
      </c>
      <c r="J24" s="78"/>
    </row>
    <row r="25" customFormat="false" ht="15.75" hidden="false" customHeight="false" outlineLevel="0" collapsed="false">
      <c r="A25" s="110" t="n">
        <v>23</v>
      </c>
      <c r="B25" s="141"/>
      <c r="C25" s="110" t="n">
        <v>4</v>
      </c>
      <c r="D25" s="141" t="n">
        <v>1</v>
      </c>
      <c r="E25" s="356" t="s">
        <v>2162</v>
      </c>
      <c r="F25" s="1" t="s">
        <v>2163</v>
      </c>
      <c r="J25" s="78"/>
    </row>
    <row r="26" customFormat="false" ht="15.75" hidden="false" customHeight="false" outlineLevel="0" collapsed="false">
      <c r="A26" s="110" t="n">
        <v>24</v>
      </c>
      <c r="B26" s="141"/>
      <c r="C26" s="110" t="n">
        <v>5</v>
      </c>
      <c r="D26" s="141"/>
      <c r="E26" s="339" t="s">
        <v>2164</v>
      </c>
      <c r="F26" s="1" t="s">
        <v>2165</v>
      </c>
      <c r="J26" s="78" t="s">
        <v>2166</v>
      </c>
    </row>
    <row r="27" customFormat="false" ht="15.75" hidden="false" customHeight="false" outlineLevel="0" collapsed="false">
      <c r="A27" s="120" t="n">
        <v>25</v>
      </c>
      <c r="B27" s="121"/>
      <c r="C27" s="87" t="n">
        <v>6</v>
      </c>
      <c r="D27" s="121"/>
      <c r="E27" s="336" t="s">
        <v>2167</v>
      </c>
      <c r="G27" s="89"/>
      <c r="H27" s="89"/>
      <c r="I27" s="89"/>
      <c r="J27" s="85"/>
      <c r="K27" s="89"/>
      <c r="L27" s="89"/>
      <c r="M27" s="89"/>
      <c r="N27" s="89"/>
      <c r="O27" s="89"/>
      <c r="P27" s="89"/>
      <c r="Q27" s="89"/>
      <c r="R27" s="89"/>
      <c r="S27" s="89"/>
      <c r="T27" s="89"/>
      <c r="U27" s="89"/>
      <c r="V27" s="89"/>
      <c r="W27" s="89"/>
      <c r="X27" s="89"/>
      <c r="Y27" s="89"/>
      <c r="Z27" s="89"/>
    </row>
    <row r="28" customFormat="false" ht="15.75" hidden="false" customHeight="false" outlineLevel="0" collapsed="false">
      <c r="A28" s="110" t="n">
        <v>26</v>
      </c>
      <c r="B28" s="232" t="n">
        <v>44876</v>
      </c>
      <c r="C28" s="80" t="n">
        <v>1</v>
      </c>
      <c r="D28" s="79"/>
      <c r="E28" s="335" t="s">
        <v>1119</v>
      </c>
      <c r="J28" s="78"/>
    </row>
    <row r="29" customFormat="false" ht="15.75" hidden="false" customHeight="false" outlineLevel="0" collapsed="false">
      <c r="A29" s="110" t="n">
        <v>27</v>
      </c>
      <c r="B29" s="107"/>
      <c r="C29" s="80" t="n">
        <v>2</v>
      </c>
      <c r="D29" s="79"/>
      <c r="E29" s="335" t="s">
        <v>1559</v>
      </c>
      <c r="J29" s="78"/>
    </row>
    <row r="30" customFormat="false" ht="15.75" hidden="false" customHeight="false" outlineLevel="0" collapsed="false">
      <c r="A30" s="110" t="n">
        <v>28</v>
      </c>
      <c r="B30" s="107"/>
      <c r="C30" s="80" t="n">
        <v>3</v>
      </c>
      <c r="D30" s="79"/>
      <c r="E30" s="335" t="s">
        <v>2168</v>
      </c>
      <c r="J30" s="78"/>
    </row>
    <row r="31" customFormat="false" ht="15.75" hidden="false" customHeight="false" outlineLevel="0" collapsed="false">
      <c r="A31" s="108" t="n">
        <v>29</v>
      </c>
      <c r="B31" s="127"/>
      <c r="C31" s="103" t="n">
        <v>4</v>
      </c>
      <c r="D31" s="128" t="n">
        <v>1</v>
      </c>
      <c r="E31" s="341" t="s">
        <v>2169</v>
      </c>
      <c r="F31" s="68" t="s">
        <v>2170</v>
      </c>
      <c r="G31" s="71"/>
      <c r="H31" s="71"/>
      <c r="I31" s="71"/>
      <c r="J31" s="101" t="s">
        <v>2171</v>
      </c>
      <c r="K31" s="71"/>
      <c r="L31" s="71"/>
      <c r="M31" s="71"/>
      <c r="N31" s="71"/>
      <c r="O31" s="71"/>
      <c r="P31" s="71"/>
      <c r="Q31" s="71"/>
      <c r="R31" s="71"/>
      <c r="S31" s="71"/>
      <c r="T31" s="71"/>
      <c r="U31" s="71"/>
      <c r="V31" s="71"/>
      <c r="W31" s="71"/>
      <c r="X31" s="71"/>
      <c r="Y31" s="71"/>
      <c r="Z31" s="71"/>
    </row>
    <row r="32" customFormat="false" ht="15.75" hidden="false" customHeight="false" outlineLevel="0" collapsed="false">
      <c r="B32" s="107"/>
      <c r="D32" s="107"/>
    </row>
    <row r="33" customFormat="false" ht="15.75" hidden="false" customHeight="false" outlineLevel="0" collapsed="false">
      <c r="B33" s="107"/>
      <c r="E33" s="342" t="s">
        <v>522</v>
      </c>
    </row>
    <row r="34" customFormat="false" ht="15.75" hidden="false" customHeight="false" outlineLevel="0" collapsed="false">
      <c r="B34" s="107"/>
      <c r="E34" s="146" t="s">
        <v>523</v>
      </c>
    </row>
    <row r="35" customFormat="false" ht="15.75" hidden="false" customHeight="false" outlineLevel="0" collapsed="false">
      <c r="B35" s="107"/>
      <c r="E35" s="147" t="s">
        <v>524</v>
      </c>
    </row>
    <row r="36" customFormat="false" ht="15.75" hidden="false" customHeight="false" outlineLevel="0" collapsed="false">
      <c r="B36" s="107"/>
      <c r="E36" s="148" t="s">
        <v>525</v>
      </c>
    </row>
    <row r="1048576" customFormat="false" ht="15.75" hidden="false" customHeight="true" outlineLevel="0" collapsed="false"/>
  </sheetData>
  <mergeCells count="1">
    <mergeCell ref="F22:I22"/>
  </mergeCells>
  <hyperlinks>
    <hyperlink ref="E3" r:id="rId2" display="https://arxiv.org/pdf/2211.02067.pdf"/>
    <hyperlink ref="E4" r:id="rId3" display="https://arxiv.org/pdf/2211.02070.pdf"/>
    <hyperlink ref="E5" r:id="rId4" display="https://arxiv.org/pdf/2211.02581.pdf"/>
    <hyperlink ref="E6" r:id="rId5" display="https://arxiv.org/pdf/1904.05380.pdf"/>
    <hyperlink ref="E7" r:id="rId6" display="https://arxiv.org/pdf/2010.12716.pdf"/>
    <hyperlink ref="E8" r:id="rId7" display="https://arxiv.org/pdf/2202.01088.pdf"/>
    <hyperlink ref="E9" r:id="rId8" display="https://arxiv.org/pdf/2202.01131.pdf"/>
    <hyperlink ref="E10" r:id="rId9" display="https://arxiv.org/pdf/2203.04634.pdf"/>
    <hyperlink ref="E11" r:id="rId10" display="https://arxiv.org/pdf/2203.07984.pdf"/>
    <hyperlink ref="E12" r:id="rId11" display="https://arxiv.org/pdf/2207.13489.pdf"/>
    <hyperlink ref="E13" r:id="rId12" display="https://arxiv.org/pdf/2208.04990.pdf"/>
    <hyperlink ref="E14" r:id="rId13" display="https://arxiv.org/pdf/2211.02670.pdf"/>
    <hyperlink ref="E15" r:id="rId14" display="https://arxiv.org/pdf/2211.02714.pdf"/>
    <hyperlink ref="E16" r:id="rId15" display="https://arxiv.org/pdf/2211.02855.pdf"/>
    <hyperlink ref="E17" r:id="rId16" display="https://arxiv.org/pdf/2211.03142.pdf"/>
    <hyperlink ref="E18" r:id="rId17" display="https://arxiv.org/pdf/2211.03465.pdf"/>
    <hyperlink ref="E19" r:id="rId18" display="https://arxiv.org/pdf/2211.03523.pdf"/>
    <hyperlink ref="E20" r:id="rId19" display="https://arxiv.org/pdf/2206.06004.pdf"/>
    <hyperlink ref="E21" r:id="rId20" display="https://arxiv.org/pdf/2211.04155.pdf"/>
    <hyperlink ref="E22" r:id="rId21" display="https://arxiv.org/pdf/2203.14468.pdf"/>
    <hyperlink ref="E23" r:id="rId22" display="https://arxiv.org/pdf/2211.04471.pdf"/>
    <hyperlink ref="E24" r:id="rId23" display="https://arxiv.org/pdf/2211.04492.pdf"/>
    <hyperlink ref="E25" r:id="rId24" display="https://arxiv.org/pdf/2211.04547.pdf"/>
    <hyperlink ref="E26" r:id="rId25" display="https://arxiv.org/pdf/2211.04881.pdf"/>
    <hyperlink ref="E27" r:id="rId26" display="https://arxiv.org/ftp/arxiv/papers/2211/2211.04991.pdf"/>
    <hyperlink ref="E28" r:id="rId27" display="https://arxiv.org/pdf/2205.09204.pdf"/>
    <hyperlink ref="E29" r:id="rId28" display="https://arxiv.org/pdf/2208.01330.pdf"/>
    <hyperlink ref="E30" r:id="rId29" display="https://arxiv.org/pdf/2211.05250.pdf"/>
    <hyperlink ref="E31" r:id="rId30" display="https://arxiv.org/pdf/2211.05760.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1"/>
</worksheet>
</file>

<file path=xl/worksheets/sheet48.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0" width="10.5"/>
    <col collapsed="false" customWidth="true" hidden="false" outlineLevel="0" max="2" min="2" style="0" width="12.63"/>
    <col collapsed="false" customWidth="true" hidden="false" outlineLevel="0" max="3" min="3" style="0" width="14.75"/>
    <col collapsed="false" customWidth="true" hidden="false" outlineLevel="0" max="4" min="4" style="0" width="12.63"/>
    <col collapsed="false" customWidth="true" hidden="false" outlineLevel="0" max="5" min="5" style="0" width="27.88"/>
    <col collapsed="false" customWidth="true" hidden="false" outlineLevel="0" max="7" min="6" style="0" width="12.63"/>
    <col collapsed="false" customWidth="true" hidden="false" outlineLevel="0" max="8" min="8" style="0" width="7.49"/>
    <col collapsed="false" customWidth="true" hidden="false" outlineLevel="0" max="9" min="9" style="0" width="6.75"/>
    <col collapsed="false" customWidth="true" hidden="false" outlineLevel="0" max="1025" min="10" style="0" width="12.63"/>
  </cols>
  <sheetData>
    <row r="1" customFormat="false" ht="15.75" hidden="false" customHeight="false" outlineLevel="0" collapsed="false">
      <c r="A1" s="64" t="n">
        <f aca="false">MAX(A3:A71)</f>
        <v>22</v>
      </c>
      <c r="B1" s="65" t="s">
        <v>105</v>
      </c>
      <c r="C1" s="66"/>
      <c r="D1" s="66" t="n">
        <f aca="false">SUM(D3:D74)</f>
        <v>7</v>
      </c>
      <c r="E1" s="23" t="s">
        <v>2172</v>
      </c>
      <c r="F1" s="1"/>
      <c r="G1" s="69" t="s">
        <v>474</v>
      </c>
      <c r="H1" s="70"/>
      <c r="I1" s="131"/>
    </row>
    <row r="2" customFormat="false" ht="15.75" hidden="false" customHeight="false" outlineLevel="0" collapsed="false">
      <c r="A2" s="108" t="s">
        <v>0</v>
      </c>
      <c r="B2" s="103" t="s">
        <v>1</v>
      </c>
      <c r="C2" s="109"/>
      <c r="D2" s="109" t="s">
        <v>108</v>
      </c>
      <c r="E2" s="109"/>
      <c r="F2" s="68" t="s">
        <v>109</v>
      </c>
      <c r="G2" s="71"/>
      <c r="H2" s="71"/>
      <c r="I2" s="71"/>
      <c r="J2" s="101" t="s">
        <v>271</v>
      </c>
      <c r="K2" s="71"/>
      <c r="L2" s="71"/>
      <c r="M2" s="71"/>
      <c r="N2" s="71"/>
      <c r="O2" s="71"/>
      <c r="P2" s="71"/>
      <c r="Q2" s="71"/>
      <c r="R2" s="71"/>
      <c r="S2" s="71"/>
      <c r="T2" s="71"/>
      <c r="U2" s="71"/>
      <c r="V2" s="71"/>
      <c r="W2" s="71"/>
      <c r="X2" s="71"/>
      <c r="Y2" s="71"/>
      <c r="Z2" s="71"/>
    </row>
    <row r="3" customFormat="false" ht="15.75" hidden="false" customHeight="false" outlineLevel="0" collapsed="false">
      <c r="A3" s="110" t="n">
        <v>1</v>
      </c>
      <c r="B3" s="107" t="s">
        <v>2173</v>
      </c>
      <c r="C3" s="80" t="n">
        <v>1</v>
      </c>
      <c r="D3" s="79" t="n">
        <v>1</v>
      </c>
      <c r="E3" s="135" t="s">
        <v>1057</v>
      </c>
      <c r="F3" s="134" t="s">
        <v>2174</v>
      </c>
      <c r="G3" s="134"/>
      <c r="H3" s="134"/>
      <c r="I3" s="134"/>
      <c r="J3" s="78" t="s">
        <v>2175</v>
      </c>
    </row>
    <row r="4" customFormat="false" ht="15.75" hidden="false" customHeight="false" outlineLevel="0" collapsed="false">
      <c r="A4" s="110" t="n">
        <v>2</v>
      </c>
      <c r="B4" s="107"/>
      <c r="C4" s="80" t="n">
        <v>2</v>
      </c>
      <c r="D4" s="79" t="n">
        <v>1</v>
      </c>
      <c r="E4" s="135" t="s">
        <v>2176</v>
      </c>
      <c r="F4" s="134" t="s">
        <v>2177</v>
      </c>
      <c r="G4" s="134"/>
      <c r="H4" s="134"/>
      <c r="I4" s="134"/>
      <c r="J4" s="78"/>
    </row>
    <row r="5" customFormat="false" ht="15.75" hidden="false" customHeight="false" outlineLevel="0" collapsed="false">
      <c r="A5" s="110" t="n">
        <v>3</v>
      </c>
      <c r="B5" s="107"/>
      <c r="C5" s="80" t="n">
        <v>3</v>
      </c>
      <c r="D5" s="79"/>
      <c r="E5" s="132" t="s">
        <v>2178</v>
      </c>
      <c r="J5" s="78"/>
    </row>
    <row r="6" customFormat="false" ht="15.75" hidden="false" customHeight="false" outlineLevel="0" collapsed="false">
      <c r="A6" s="120" t="n">
        <v>4</v>
      </c>
      <c r="B6" s="121"/>
      <c r="C6" s="87" t="n">
        <v>4</v>
      </c>
      <c r="D6" s="121"/>
      <c r="E6" s="287" t="s">
        <v>2179</v>
      </c>
      <c r="F6" s="123"/>
      <c r="G6" s="89"/>
      <c r="H6" s="89"/>
      <c r="I6" s="89"/>
      <c r="J6" s="85" t="s">
        <v>2180</v>
      </c>
      <c r="K6" s="89"/>
      <c r="L6" s="89"/>
      <c r="M6" s="89"/>
      <c r="N6" s="89"/>
      <c r="O6" s="89"/>
      <c r="P6" s="89"/>
      <c r="Q6" s="89"/>
      <c r="R6" s="89"/>
      <c r="S6" s="89"/>
      <c r="T6" s="89"/>
      <c r="U6" s="89"/>
      <c r="V6" s="89"/>
      <c r="W6" s="89"/>
      <c r="X6" s="89"/>
      <c r="Y6" s="89"/>
      <c r="Z6" s="89"/>
    </row>
    <row r="7" customFormat="false" ht="15.75" hidden="false" customHeight="false" outlineLevel="0" collapsed="false">
      <c r="A7" s="110" t="n">
        <v>5</v>
      </c>
      <c r="B7" s="107" t="s">
        <v>110</v>
      </c>
      <c r="C7" s="115" t="n">
        <v>1</v>
      </c>
      <c r="D7" s="114"/>
      <c r="E7" s="151" t="s">
        <v>2181</v>
      </c>
      <c r="F7" s="138"/>
      <c r="G7" s="117"/>
      <c r="H7" s="117"/>
      <c r="I7" s="117"/>
      <c r="J7" s="78"/>
      <c r="K7" s="117"/>
      <c r="L7" s="117"/>
      <c r="M7" s="117"/>
      <c r="N7" s="117"/>
      <c r="O7" s="117"/>
      <c r="P7" s="117"/>
      <c r="Q7" s="117"/>
      <c r="R7" s="117"/>
      <c r="S7" s="117"/>
      <c r="T7" s="117"/>
      <c r="U7" s="117"/>
      <c r="V7" s="117"/>
      <c r="W7" s="117"/>
      <c r="X7" s="117"/>
      <c r="Y7" s="117"/>
      <c r="Z7" s="117"/>
    </row>
    <row r="8" customFormat="false" ht="15.75" hidden="false" customHeight="true" outlineLevel="0" collapsed="false">
      <c r="A8" s="110" t="n">
        <v>6</v>
      </c>
      <c r="B8" s="79"/>
      <c r="C8" s="80" t="n">
        <v>2</v>
      </c>
      <c r="D8" s="79" t="n">
        <v>0</v>
      </c>
      <c r="E8" s="132" t="s">
        <v>2003</v>
      </c>
      <c r="F8" s="357" t="s">
        <v>2182</v>
      </c>
      <c r="G8" s="357"/>
      <c r="H8" s="357"/>
      <c r="I8" s="357"/>
      <c r="J8" s="78"/>
    </row>
    <row r="9" customFormat="false" ht="15.75" hidden="false" customHeight="false" outlineLevel="0" collapsed="false">
      <c r="A9" s="110" t="n">
        <v>7</v>
      </c>
      <c r="B9" s="79"/>
      <c r="C9" s="80" t="n">
        <v>3</v>
      </c>
      <c r="D9" s="79"/>
      <c r="E9" s="132" t="s">
        <v>2183</v>
      </c>
      <c r="J9" s="78" t="s">
        <v>2184</v>
      </c>
    </row>
    <row r="10" customFormat="false" ht="15.75" hidden="false" customHeight="false" outlineLevel="0" collapsed="false">
      <c r="A10" s="110" t="n">
        <v>8</v>
      </c>
      <c r="B10" s="79"/>
      <c r="C10" s="80" t="n">
        <v>4</v>
      </c>
      <c r="D10" s="79" t="n">
        <v>0</v>
      </c>
      <c r="E10" s="135" t="s">
        <v>2169</v>
      </c>
      <c r="F10" s="134" t="s">
        <v>2185</v>
      </c>
      <c r="G10" s="134"/>
      <c r="H10" s="134"/>
      <c r="I10" s="134"/>
      <c r="J10" s="358" t="s">
        <v>2186</v>
      </c>
    </row>
    <row r="11" customFormat="false" ht="15.75" hidden="false" customHeight="false" outlineLevel="0" collapsed="false">
      <c r="A11" s="110" t="n">
        <v>9</v>
      </c>
      <c r="B11" s="79"/>
      <c r="C11" s="80" t="n">
        <v>5</v>
      </c>
      <c r="D11" s="79"/>
      <c r="E11" s="132" t="s">
        <v>2187</v>
      </c>
      <c r="J11" s="78"/>
    </row>
    <row r="12" customFormat="false" ht="15.75" hidden="false" customHeight="false" outlineLevel="0" collapsed="false">
      <c r="A12" s="110" t="n">
        <v>10</v>
      </c>
      <c r="B12" s="79"/>
      <c r="C12" s="80" t="n">
        <v>6</v>
      </c>
      <c r="D12" s="79" t="n">
        <v>1</v>
      </c>
      <c r="E12" s="135" t="s">
        <v>2188</v>
      </c>
      <c r="F12" s="134" t="s">
        <v>2189</v>
      </c>
      <c r="G12" s="134"/>
      <c r="H12" s="134"/>
      <c r="I12" s="134"/>
      <c r="J12" s="78"/>
    </row>
    <row r="13" customFormat="false" ht="15.75" hidden="false" customHeight="false" outlineLevel="0" collapsed="false">
      <c r="A13" s="110" t="n">
        <v>11</v>
      </c>
      <c r="B13" s="79"/>
      <c r="C13" s="80" t="n">
        <v>7</v>
      </c>
      <c r="D13" s="79"/>
      <c r="E13" s="132" t="s">
        <v>2190</v>
      </c>
      <c r="J13" s="78"/>
    </row>
    <row r="14" customFormat="false" ht="15.75" hidden="false" customHeight="false" outlineLevel="0" collapsed="false">
      <c r="A14" s="110" t="n">
        <v>12</v>
      </c>
      <c r="B14" s="79"/>
      <c r="C14" s="80" t="n">
        <v>8</v>
      </c>
      <c r="D14" s="79" t="n">
        <v>1</v>
      </c>
      <c r="E14" s="135" t="s">
        <v>2191</v>
      </c>
      <c r="F14" s="134" t="s">
        <v>2192</v>
      </c>
      <c r="G14" s="134"/>
      <c r="H14" s="134"/>
      <c r="I14" s="134"/>
      <c r="J14" s="78"/>
    </row>
    <row r="15" customFormat="false" ht="15.75" hidden="false" customHeight="false" outlineLevel="0" collapsed="false">
      <c r="A15" s="120" t="n">
        <v>13</v>
      </c>
      <c r="B15" s="121"/>
      <c r="C15" s="87" t="n">
        <v>9</v>
      </c>
      <c r="D15" s="121" t="n">
        <v>1</v>
      </c>
      <c r="E15" s="144" t="s">
        <v>2193</v>
      </c>
      <c r="F15" s="123" t="s">
        <v>2194</v>
      </c>
      <c r="G15" s="123"/>
      <c r="H15" s="123"/>
      <c r="I15" s="123"/>
      <c r="J15" s="85"/>
      <c r="K15" s="89"/>
      <c r="L15" s="89"/>
      <c r="M15" s="89"/>
      <c r="N15" s="89"/>
      <c r="O15" s="89"/>
      <c r="P15" s="89"/>
      <c r="Q15" s="89"/>
      <c r="R15" s="89"/>
      <c r="S15" s="89"/>
      <c r="T15" s="89"/>
      <c r="U15" s="89"/>
      <c r="V15" s="89"/>
      <c r="W15" s="89"/>
      <c r="X15" s="89"/>
      <c r="Y15" s="89"/>
      <c r="Z15" s="89"/>
    </row>
    <row r="16" customFormat="false" ht="15.75" hidden="false" customHeight="false" outlineLevel="0" collapsed="false">
      <c r="A16" s="110" t="n">
        <v>14</v>
      </c>
      <c r="B16" s="79" t="s">
        <v>116</v>
      </c>
      <c r="C16" s="80" t="n">
        <v>1</v>
      </c>
      <c r="D16" s="79"/>
      <c r="E16" s="132" t="s">
        <v>1432</v>
      </c>
      <c r="J16" s="78"/>
    </row>
    <row r="17" customFormat="false" ht="15.75" hidden="false" customHeight="false" outlineLevel="0" collapsed="false">
      <c r="A17" s="110" t="n">
        <v>15</v>
      </c>
      <c r="B17" s="79"/>
      <c r="C17" s="80" t="n">
        <v>2</v>
      </c>
      <c r="D17" s="79"/>
      <c r="E17" s="132" t="s">
        <v>2168</v>
      </c>
      <c r="F17" s="1"/>
      <c r="J17" s="78"/>
    </row>
    <row r="18" customFormat="false" ht="15.75" hidden="false" customHeight="false" outlineLevel="0" collapsed="false">
      <c r="A18" s="120" t="n">
        <v>16</v>
      </c>
      <c r="B18" s="121"/>
      <c r="C18" s="87" t="n">
        <v>3</v>
      </c>
      <c r="D18" s="121" t="n">
        <v>0</v>
      </c>
      <c r="E18" s="152" t="s">
        <v>2195</v>
      </c>
      <c r="F18" s="123" t="s">
        <v>2196</v>
      </c>
      <c r="G18" s="123"/>
      <c r="H18" s="123"/>
      <c r="I18" s="123"/>
      <c r="J18" s="85"/>
      <c r="K18" s="89"/>
      <c r="L18" s="89"/>
      <c r="M18" s="89"/>
      <c r="N18" s="89"/>
      <c r="O18" s="89"/>
      <c r="P18" s="89"/>
      <c r="Q18" s="89"/>
      <c r="R18" s="89"/>
      <c r="S18" s="89"/>
      <c r="T18" s="89"/>
      <c r="U18" s="89"/>
      <c r="V18" s="89"/>
      <c r="W18" s="89"/>
      <c r="X18" s="89"/>
      <c r="Y18" s="89"/>
      <c r="Z18" s="89"/>
    </row>
    <row r="19" customFormat="false" ht="17.25" hidden="false" customHeight="true" outlineLevel="0" collapsed="false">
      <c r="A19" s="110" t="n">
        <v>17</v>
      </c>
      <c r="B19" s="141" t="s">
        <v>142</v>
      </c>
      <c r="C19" s="110" t="n">
        <v>1</v>
      </c>
      <c r="D19" s="141"/>
      <c r="E19" s="142" t="s">
        <v>2197</v>
      </c>
      <c r="F19" s="1"/>
      <c r="G19" s="1"/>
      <c r="H19" s="1"/>
      <c r="I19" s="110"/>
    </row>
    <row r="20" customFormat="false" ht="15.75" hidden="false" customHeight="false" outlineLevel="0" collapsed="false">
      <c r="A20" s="110" t="n">
        <v>18</v>
      </c>
      <c r="B20" s="141"/>
      <c r="C20" s="110" t="n">
        <v>2</v>
      </c>
      <c r="D20" s="141" t="n">
        <v>1</v>
      </c>
      <c r="E20" s="99" t="s">
        <v>2035</v>
      </c>
      <c r="F20" s="110" t="s">
        <v>2198</v>
      </c>
      <c r="G20" s="110"/>
      <c r="H20" s="110"/>
      <c r="I20" s="110"/>
      <c r="J20" s="78" t="s">
        <v>2199</v>
      </c>
    </row>
    <row r="21" customFormat="false" ht="15.75" hidden="false" customHeight="false" outlineLevel="0" collapsed="false">
      <c r="A21" s="110" t="n">
        <v>19</v>
      </c>
      <c r="B21" s="141"/>
      <c r="C21" s="110" t="n">
        <v>3</v>
      </c>
      <c r="D21" s="141"/>
      <c r="E21" s="142" t="s">
        <v>2200</v>
      </c>
      <c r="J21" s="78"/>
    </row>
    <row r="22" customFormat="false" ht="15.75" hidden="false" customHeight="false" outlineLevel="0" collapsed="false">
      <c r="A22" s="110" t="n">
        <v>20</v>
      </c>
      <c r="B22" s="141"/>
      <c r="C22" s="110" t="n">
        <v>4</v>
      </c>
      <c r="D22" s="141"/>
      <c r="E22" s="142" t="s">
        <v>2201</v>
      </c>
      <c r="J22" s="78"/>
    </row>
    <row r="23" customFormat="false" ht="15.75" hidden="false" customHeight="false" outlineLevel="0" collapsed="false">
      <c r="A23" s="120" t="n">
        <v>21</v>
      </c>
      <c r="B23" s="121"/>
      <c r="C23" s="87" t="n">
        <v>5</v>
      </c>
      <c r="D23" s="121" t="n">
        <v>1</v>
      </c>
      <c r="E23" s="282" t="s">
        <v>2202</v>
      </c>
      <c r="F23" s="123" t="s">
        <v>2203</v>
      </c>
      <c r="G23" s="89"/>
      <c r="H23" s="89"/>
      <c r="I23" s="89"/>
      <c r="J23" s="85"/>
      <c r="K23" s="89"/>
      <c r="L23" s="89"/>
      <c r="M23" s="89"/>
      <c r="N23" s="89"/>
      <c r="O23" s="89"/>
      <c r="P23" s="89"/>
      <c r="Q23" s="89"/>
      <c r="R23" s="89"/>
      <c r="S23" s="89"/>
      <c r="T23" s="89"/>
      <c r="U23" s="89"/>
      <c r="V23" s="89"/>
      <c r="W23" s="89"/>
      <c r="X23" s="89"/>
      <c r="Y23" s="89"/>
      <c r="Z23" s="89"/>
    </row>
    <row r="24" customFormat="false" ht="15.75" hidden="false" customHeight="false" outlineLevel="0" collapsed="false">
      <c r="A24" s="108" t="n">
        <v>22</v>
      </c>
      <c r="B24" s="127" t="s">
        <v>2204</v>
      </c>
      <c r="C24" s="103" t="n">
        <v>1</v>
      </c>
      <c r="D24" s="128"/>
      <c r="E24" s="145" t="s">
        <v>2205</v>
      </c>
      <c r="F24" s="68"/>
      <c r="G24" s="71"/>
      <c r="H24" s="71"/>
      <c r="I24" s="71"/>
      <c r="J24" s="101"/>
      <c r="K24" s="71"/>
      <c r="L24" s="71"/>
      <c r="M24" s="71"/>
      <c r="N24" s="71"/>
      <c r="O24" s="71"/>
      <c r="P24" s="71"/>
      <c r="Q24" s="71"/>
      <c r="R24" s="71"/>
      <c r="S24" s="71"/>
      <c r="T24" s="71"/>
      <c r="U24" s="71"/>
      <c r="V24" s="71"/>
      <c r="W24" s="71"/>
      <c r="X24" s="71"/>
      <c r="Y24" s="71"/>
      <c r="Z24" s="71"/>
    </row>
    <row r="25" customFormat="false" ht="15.75" hidden="false" customHeight="false" outlineLevel="0" collapsed="false">
      <c r="B25" s="107"/>
      <c r="D25" s="107"/>
    </row>
    <row r="26" customFormat="false" ht="15.75" hidden="false" customHeight="false" outlineLevel="0" collapsed="false">
      <c r="B26" s="107"/>
      <c r="E26" s="342" t="s">
        <v>522</v>
      </c>
    </row>
    <row r="27" customFormat="false" ht="15.75" hidden="false" customHeight="false" outlineLevel="0" collapsed="false">
      <c r="B27" s="107"/>
      <c r="E27" s="146" t="s">
        <v>523</v>
      </c>
    </row>
    <row r="28" customFormat="false" ht="15.75" hidden="false" customHeight="false" outlineLevel="0" collapsed="false">
      <c r="B28" s="107"/>
      <c r="E28" s="147" t="s">
        <v>524</v>
      </c>
    </row>
    <row r="29" customFormat="false" ht="15.75" hidden="false" customHeight="false" outlineLevel="0" collapsed="false">
      <c r="B29" s="107"/>
      <c r="E29" s="148" t="s">
        <v>525</v>
      </c>
    </row>
    <row r="1048576" customFormat="false" ht="15.75" hidden="false" customHeight="true" outlineLevel="0" collapsed="false"/>
  </sheetData>
  <mergeCells count="9">
    <mergeCell ref="F3:I3"/>
    <mergeCell ref="F4:I4"/>
    <mergeCell ref="F8:I8"/>
    <mergeCell ref="F10:I10"/>
    <mergeCell ref="F12:I12"/>
    <mergeCell ref="F14:I14"/>
    <mergeCell ref="F15:I15"/>
    <mergeCell ref="F18:I18"/>
    <mergeCell ref="F20:I20"/>
  </mergeCells>
  <hyperlinks>
    <hyperlink ref="E3" r:id="rId2" display="https://arxiv.org/pdf/2205.05667.pdf"/>
    <hyperlink ref="E4" r:id="rId3" display="https://arxiv.org/pdf/2210.16462.pdf"/>
    <hyperlink ref="E5" r:id="rId4" display="https://arxiv.org/pdf/2211.05945.pdf"/>
    <hyperlink ref="E6" r:id="rId5" display="https://arxiv.org/pdf/2211.06048.pdf"/>
    <hyperlink ref="E7" r:id="rId6" display="https://arxiv.org/pdf/2210.01754.pdf"/>
    <hyperlink ref="E8" r:id="rId7" display="https://arxiv.org/pdf/2210.09592.pdf"/>
    <hyperlink ref="E9" r:id="rId8" display="https://arxiv.org/pdf/2211.01854.pdf"/>
    <hyperlink ref="E10" r:id="rId9" display="https://arxiv.org/pdf/2211.05760.pdf"/>
    <hyperlink ref="E11" r:id="rId10" display="https://arxiv.org/pdf/2211.06435.pdf"/>
    <hyperlink ref="E12" r:id="rId11" display="https://arxiv.org/pdf/2211.06771.pdf"/>
    <hyperlink ref="E13" r:id="rId12" display="https://arxiv.org/pdf/2211.07278.pdf"/>
    <hyperlink ref="E14" r:id="rId13" display="https://arxiv.org/pdf/2211.07496.pdf"/>
    <hyperlink ref="E15" r:id="rId14" display="https://arxiv.org/pdf/2211.07584.pdf"/>
    <hyperlink ref="E16" r:id="rId15" display="https://arxiv.org/pdf/2207.03508.pdf"/>
    <hyperlink ref="E17" r:id="rId16" display="https://arxiv.org/pdf/2211.05250.pdf"/>
    <hyperlink ref="E18" r:id="rId17" display="https://arxiv.org/pdf/2211.07878.pdf"/>
    <hyperlink ref="E19" r:id="rId18" display="https://arxiv.org/pdf/2201.08272.pdf"/>
    <hyperlink ref="E20" r:id="rId19" display="https://arxiv.org/pdf/2210.07155.pdf"/>
    <hyperlink ref="E21" r:id="rId20" display="https://arxiv.org/pdf/2211.08590.pdf"/>
    <hyperlink ref="E22" r:id="rId21" display="https://arxiv.org/pdf/2211.08925.pdf"/>
    <hyperlink ref="E23" r:id="rId22" display="https://arxiv.org/pdf/2211.09008.pdf"/>
    <hyperlink ref="E24" r:id="rId23" display="https://arxiv.org/pdf/2211.09450.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4"/>
</worksheet>
</file>

<file path=xl/worksheets/sheet49.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0" width="10.5"/>
    <col collapsed="false" customWidth="true" hidden="false" outlineLevel="0" max="2" min="2" style="0" width="10.99"/>
    <col collapsed="false" customWidth="true" hidden="false" outlineLevel="0" max="3" min="3" style="0" width="16"/>
    <col collapsed="false" customWidth="true" hidden="false" outlineLevel="0" max="4" min="4" style="0" width="12.63"/>
    <col collapsed="false" customWidth="true" hidden="false" outlineLevel="0" max="5" min="5" style="0" width="27.88"/>
    <col collapsed="false" customWidth="true" hidden="false" outlineLevel="0" max="7" min="6" style="0" width="12.63"/>
    <col collapsed="false" customWidth="true" hidden="false" outlineLevel="0" max="8" min="8" style="0" width="7.49"/>
    <col collapsed="false" customWidth="true" hidden="false" outlineLevel="0" max="9" min="9" style="0" width="0.38"/>
    <col collapsed="false" customWidth="true" hidden="false" outlineLevel="0" max="1025" min="10" style="0" width="12.63"/>
  </cols>
  <sheetData>
    <row r="1" customFormat="false" ht="15.75" hidden="false" customHeight="false" outlineLevel="0" collapsed="false">
      <c r="A1" s="64" t="n">
        <f aca="false">MAX(A3:A85)</f>
        <v>36</v>
      </c>
      <c r="B1" s="65" t="s">
        <v>105</v>
      </c>
      <c r="C1" s="66"/>
      <c r="D1" s="66" t="n">
        <f aca="false">SUM(D3:D88)</f>
        <v>15</v>
      </c>
      <c r="E1" s="23" t="s">
        <v>2206</v>
      </c>
      <c r="F1" s="1"/>
      <c r="G1" s="69" t="s">
        <v>541</v>
      </c>
      <c r="H1" s="70"/>
      <c r="I1" s="131"/>
    </row>
    <row r="2" customFormat="false" ht="15.75" hidden="false" customHeight="false" outlineLevel="0" collapsed="false">
      <c r="A2" s="108" t="s">
        <v>0</v>
      </c>
      <c r="B2" s="103" t="s">
        <v>1</v>
      </c>
      <c r="C2" s="109"/>
      <c r="D2" s="109" t="s">
        <v>108</v>
      </c>
      <c r="E2" s="109"/>
      <c r="F2" s="68" t="s">
        <v>109</v>
      </c>
      <c r="G2" s="71"/>
      <c r="H2" s="71"/>
      <c r="I2" s="71"/>
      <c r="J2" s="101" t="s">
        <v>271</v>
      </c>
      <c r="K2" s="71"/>
      <c r="L2" s="71"/>
      <c r="M2" s="71"/>
      <c r="N2" s="71"/>
      <c r="O2" s="71"/>
      <c r="P2" s="71"/>
      <c r="Q2" s="71"/>
      <c r="R2" s="71"/>
      <c r="S2" s="71"/>
      <c r="T2" s="71"/>
      <c r="U2" s="71"/>
      <c r="V2" s="71"/>
      <c r="W2" s="71"/>
      <c r="X2" s="71"/>
      <c r="Y2" s="71"/>
      <c r="Z2" s="71"/>
    </row>
    <row r="3" customFormat="false" ht="15.75" hidden="false" customHeight="false" outlineLevel="0" collapsed="false">
      <c r="A3" s="110" t="n">
        <v>1</v>
      </c>
      <c r="B3" s="107" t="s">
        <v>2207</v>
      </c>
      <c r="C3" s="80" t="n">
        <v>1</v>
      </c>
      <c r="D3" s="79"/>
      <c r="E3" s="335" t="s">
        <v>2208</v>
      </c>
      <c r="F3" s="1" t="s">
        <v>2209</v>
      </c>
      <c r="J3" s="78" t="s">
        <v>2210</v>
      </c>
    </row>
    <row r="4" customFormat="false" ht="15.75" hidden="false" customHeight="false" outlineLevel="0" collapsed="false">
      <c r="A4" s="110" t="n">
        <v>2</v>
      </c>
      <c r="B4" s="107"/>
      <c r="C4" s="80" t="n">
        <v>2</v>
      </c>
      <c r="D4" s="79"/>
      <c r="E4" s="335" t="s">
        <v>1027</v>
      </c>
      <c r="J4" s="78"/>
    </row>
    <row r="5" customFormat="false" ht="15.75" hidden="false" customHeight="false" outlineLevel="0" collapsed="false">
      <c r="A5" s="110" t="n">
        <v>3</v>
      </c>
      <c r="B5" s="107"/>
      <c r="C5" s="80" t="n">
        <v>3</v>
      </c>
      <c r="D5" s="79"/>
      <c r="E5" s="335" t="s">
        <v>1187</v>
      </c>
      <c r="J5" s="78"/>
    </row>
    <row r="6" customFormat="false" ht="15.75" hidden="false" customHeight="false" outlineLevel="0" collapsed="false">
      <c r="A6" s="110" t="n">
        <v>4</v>
      </c>
      <c r="B6" s="107"/>
      <c r="C6" s="80" t="n">
        <v>4</v>
      </c>
      <c r="D6" s="79" t="n">
        <v>1</v>
      </c>
      <c r="E6" s="176" t="s">
        <v>1224</v>
      </c>
      <c r="F6" s="1" t="s">
        <v>2211</v>
      </c>
      <c r="J6" s="78"/>
    </row>
    <row r="7" customFormat="false" ht="15.75" hidden="false" customHeight="false" outlineLevel="0" collapsed="false">
      <c r="A7" s="110" t="n">
        <v>5</v>
      </c>
      <c r="B7" s="107"/>
      <c r="C7" s="80" t="n">
        <v>5</v>
      </c>
      <c r="D7" s="79"/>
      <c r="E7" s="335" t="s">
        <v>2212</v>
      </c>
      <c r="J7" s="78"/>
    </row>
    <row r="8" customFormat="false" ht="15.75" hidden="false" customHeight="false" outlineLevel="0" collapsed="false">
      <c r="A8" s="110" t="n">
        <v>6</v>
      </c>
      <c r="B8" s="107"/>
      <c r="C8" s="80" t="n">
        <v>6</v>
      </c>
      <c r="D8" s="79"/>
      <c r="E8" s="335" t="s">
        <v>2213</v>
      </c>
      <c r="J8" s="78" t="s">
        <v>2214</v>
      </c>
    </row>
    <row r="9" customFormat="false" ht="15.75" hidden="false" customHeight="false" outlineLevel="0" collapsed="false">
      <c r="A9" s="120" t="n">
        <v>7</v>
      </c>
      <c r="B9" s="121"/>
      <c r="C9" s="87" t="n">
        <v>7</v>
      </c>
      <c r="D9" s="121" t="n">
        <v>1</v>
      </c>
      <c r="E9" s="340" t="s">
        <v>2215</v>
      </c>
      <c r="F9" s="123" t="s">
        <v>2216</v>
      </c>
      <c r="G9" s="89"/>
      <c r="H9" s="89"/>
      <c r="I9" s="89"/>
      <c r="J9" s="85"/>
      <c r="K9" s="89"/>
      <c r="L9" s="89"/>
      <c r="M9" s="89"/>
      <c r="N9" s="89"/>
      <c r="O9" s="89"/>
      <c r="P9" s="89"/>
      <c r="Q9" s="89"/>
      <c r="R9" s="89"/>
      <c r="S9" s="89"/>
      <c r="T9" s="89"/>
      <c r="U9" s="89"/>
      <c r="V9" s="89"/>
      <c r="W9" s="89"/>
      <c r="X9" s="89"/>
      <c r="Y9" s="89"/>
      <c r="Z9" s="89"/>
    </row>
    <row r="10" customFormat="false" ht="15.75" hidden="false" customHeight="false" outlineLevel="0" collapsed="false">
      <c r="A10" s="110" t="n">
        <v>8</v>
      </c>
      <c r="B10" s="107" t="s">
        <v>2217</v>
      </c>
      <c r="C10" s="115" t="n">
        <v>1</v>
      </c>
      <c r="D10" s="114" t="n">
        <v>0</v>
      </c>
      <c r="E10" s="151" t="s">
        <v>1601</v>
      </c>
      <c r="F10" s="138" t="s">
        <v>2218</v>
      </c>
      <c r="G10" s="117"/>
      <c r="H10" s="117"/>
      <c r="I10" s="117"/>
      <c r="J10" s="78"/>
      <c r="K10" s="117"/>
      <c r="L10" s="117"/>
      <c r="M10" s="117"/>
      <c r="N10" s="117"/>
      <c r="O10" s="117"/>
      <c r="P10" s="117"/>
      <c r="Q10" s="117"/>
      <c r="R10" s="117"/>
      <c r="S10" s="117"/>
      <c r="T10" s="117"/>
      <c r="U10" s="117"/>
      <c r="V10" s="117"/>
      <c r="W10" s="117"/>
      <c r="X10" s="117"/>
      <c r="Y10" s="117"/>
      <c r="Z10" s="117"/>
    </row>
    <row r="11" customFormat="false" ht="15.75" hidden="false" customHeight="false" outlineLevel="0" collapsed="false">
      <c r="A11" s="110" t="n">
        <v>9</v>
      </c>
      <c r="B11" s="107"/>
      <c r="C11" s="80" t="n">
        <v>2</v>
      </c>
      <c r="D11" s="79" t="n">
        <v>1</v>
      </c>
      <c r="E11" s="176" t="s">
        <v>1408</v>
      </c>
      <c r="F11" s="1" t="s">
        <v>2219</v>
      </c>
      <c r="J11" s="78"/>
    </row>
    <row r="12" customFormat="false" ht="15.75" hidden="false" customHeight="false" outlineLevel="0" collapsed="false">
      <c r="A12" s="110" t="n">
        <v>10</v>
      </c>
      <c r="B12" s="107"/>
      <c r="C12" s="80" t="n">
        <v>3</v>
      </c>
      <c r="D12" s="79"/>
      <c r="E12" s="335" t="s">
        <v>2220</v>
      </c>
      <c r="J12" s="78" t="s">
        <v>2221</v>
      </c>
    </row>
    <row r="13" customFormat="false" ht="15.75" hidden="false" customHeight="false" outlineLevel="0" collapsed="false">
      <c r="A13" s="110" t="n">
        <v>11</v>
      </c>
      <c r="B13" s="107"/>
      <c r="C13" s="80" t="n">
        <v>4</v>
      </c>
      <c r="D13" s="79"/>
      <c r="E13" s="335" t="s">
        <v>1689</v>
      </c>
      <c r="F13" s="1" t="s">
        <v>2222</v>
      </c>
      <c r="J13" s="78" t="s">
        <v>2223</v>
      </c>
    </row>
    <row r="14" customFormat="false" ht="15.75" hidden="false" customHeight="false" outlineLevel="0" collapsed="false">
      <c r="A14" s="110" t="n">
        <v>12</v>
      </c>
      <c r="B14" s="107"/>
      <c r="C14" s="80" t="n">
        <v>5</v>
      </c>
      <c r="D14" s="79"/>
      <c r="E14" s="335" t="s">
        <v>2224</v>
      </c>
      <c r="J14" s="78" t="s">
        <v>2225</v>
      </c>
    </row>
    <row r="15" customFormat="false" ht="15.75" hidden="false" customHeight="false" outlineLevel="0" collapsed="false">
      <c r="A15" s="110" t="n">
        <v>13</v>
      </c>
      <c r="B15" s="107"/>
      <c r="C15" s="80" t="n">
        <v>6</v>
      </c>
      <c r="D15" s="79" t="n">
        <v>1</v>
      </c>
      <c r="E15" s="176" t="s">
        <v>2226</v>
      </c>
      <c r="F15" s="1" t="s">
        <v>2227</v>
      </c>
      <c r="J15" s="78"/>
    </row>
    <row r="16" customFormat="false" ht="15.75" hidden="false" customHeight="false" outlineLevel="0" collapsed="false">
      <c r="A16" s="120" t="n">
        <v>14</v>
      </c>
      <c r="B16" s="121"/>
      <c r="C16" s="87" t="n">
        <v>7</v>
      </c>
      <c r="D16" s="121"/>
      <c r="E16" s="336" t="s">
        <v>2228</v>
      </c>
      <c r="F16" s="123"/>
      <c r="G16" s="89"/>
      <c r="H16" s="89"/>
      <c r="I16" s="89"/>
      <c r="J16" s="85"/>
      <c r="K16" s="89"/>
      <c r="L16" s="89"/>
      <c r="M16" s="89"/>
      <c r="N16" s="89"/>
      <c r="O16" s="89"/>
      <c r="P16" s="89"/>
      <c r="Q16" s="89"/>
      <c r="R16" s="89"/>
      <c r="S16" s="89"/>
      <c r="T16" s="89"/>
      <c r="U16" s="89"/>
      <c r="V16" s="89"/>
      <c r="W16" s="89"/>
      <c r="X16" s="89"/>
      <c r="Y16" s="89"/>
      <c r="Z16" s="89"/>
    </row>
    <row r="17" customFormat="false" ht="15.75" hidden="false" customHeight="false" outlineLevel="0" collapsed="false">
      <c r="A17" s="110" t="n">
        <v>15</v>
      </c>
      <c r="B17" s="107" t="s">
        <v>2229</v>
      </c>
      <c r="C17" s="80" t="n">
        <v>1</v>
      </c>
      <c r="D17" s="79"/>
      <c r="E17" s="335" t="s">
        <v>2230</v>
      </c>
      <c r="J17" s="78"/>
    </row>
    <row r="18" customFormat="false" ht="15.75" hidden="false" customHeight="false" outlineLevel="0" collapsed="false">
      <c r="A18" s="110" t="n">
        <v>16</v>
      </c>
      <c r="B18" s="107"/>
      <c r="C18" s="80" t="n">
        <v>2</v>
      </c>
      <c r="D18" s="79" t="n">
        <v>1</v>
      </c>
      <c r="E18" s="176" t="s">
        <v>2231</v>
      </c>
      <c r="F18" s="1" t="s">
        <v>2232</v>
      </c>
      <c r="J18" s="78" t="s">
        <v>2233</v>
      </c>
    </row>
    <row r="19" customFormat="false" ht="15.75" hidden="false" customHeight="false" outlineLevel="0" collapsed="false">
      <c r="A19" s="110" t="n">
        <v>17</v>
      </c>
      <c r="B19" s="107"/>
      <c r="C19" s="80" t="n">
        <v>3</v>
      </c>
      <c r="D19" s="79"/>
      <c r="E19" s="335" t="s">
        <v>2234</v>
      </c>
      <c r="J19" s="78" t="s">
        <v>2235</v>
      </c>
    </row>
    <row r="20" customFormat="false" ht="15.75" hidden="false" customHeight="false" outlineLevel="0" collapsed="false">
      <c r="A20" s="120" t="n">
        <v>18</v>
      </c>
      <c r="B20" s="121"/>
      <c r="C20" s="87" t="n">
        <v>4</v>
      </c>
      <c r="D20" s="121"/>
      <c r="E20" s="336" t="s">
        <v>2236</v>
      </c>
      <c r="F20" s="123"/>
      <c r="G20" s="89"/>
      <c r="H20" s="89"/>
      <c r="I20" s="89"/>
      <c r="J20" s="85" t="s">
        <v>2237</v>
      </c>
      <c r="K20" s="89"/>
      <c r="L20" s="89"/>
      <c r="M20" s="89"/>
      <c r="N20" s="89"/>
      <c r="O20" s="89"/>
      <c r="P20" s="89"/>
      <c r="Q20" s="89"/>
      <c r="R20" s="89"/>
      <c r="S20" s="89"/>
      <c r="T20" s="89"/>
      <c r="U20" s="89"/>
      <c r="V20" s="89"/>
      <c r="W20" s="89"/>
      <c r="X20" s="89"/>
      <c r="Y20" s="89"/>
      <c r="Z20" s="89"/>
    </row>
    <row r="21" customFormat="false" ht="17.25" hidden="false" customHeight="true" outlineLevel="0" collapsed="false">
      <c r="A21" s="110" t="n">
        <v>19</v>
      </c>
      <c r="B21" s="153" t="n">
        <v>44573</v>
      </c>
      <c r="C21" s="110" t="n">
        <v>1</v>
      </c>
      <c r="D21" s="141" t="n">
        <v>1</v>
      </c>
      <c r="E21" s="356" t="s">
        <v>497</v>
      </c>
      <c r="F21" s="359" t="s">
        <v>2238</v>
      </c>
      <c r="G21" s="359"/>
      <c r="H21" s="359"/>
      <c r="I21" s="359"/>
      <c r="J21" s="1" t="s">
        <v>2239</v>
      </c>
    </row>
    <row r="22" customFormat="false" ht="15.75" hidden="false" customHeight="false" outlineLevel="0" collapsed="false">
      <c r="A22" s="110" t="n">
        <v>20</v>
      </c>
      <c r="B22" s="141"/>
      <c r="C22" s="110" t="n">
        <v>2</v>
      </c>
      <c r="D22" s="141" t="n">
        <v>1</v>
      </c>
      <c r="E22" s="356" t="s">
        <v>786</v>
      </c>
      <c r="F22" s="1" t="s">
        <v>2240</v>
      </c>
      <c r="I22" s="143"/>
      <c r="J22" s="78"/>
    </row>
    <row r="23" customFormat="false" ht="15.75" hidden="false" customHeight="false" outlineLevel="0" collapsed="false">
      <c r="A23" s="110" t="n">
        <v>21</v>
      </c>
      <c r="B23" s="141"/>
      <c r="C23" s="110" t="n">
        <v>3</v>
      </c>
      <c r="D23" s="141" t="n">
        <v>1</v>
      </c>
      <c r="E23" s="356" t="s">
        <v>2241</v>
      </c>
      <c r="F23" s="1" t="s">
        <v>2242</v>
      </c>
      <c r="J23" s="78" t="s">
        <v>2243</v>
      </c>
    </row>
    <row r="24" customFormat="false" ht="15.75" hidden="false" customHeight="false" outlineLevel="0" collapsed="false">
      <c r="A24" s="110" t="n">
        <v>22</v>
      </c>
      <c r="B24" s="141"/>
      <c r="C24" s="110" t="n">
        <v>4</v>
      </c>
      <c r="D24" s="141" t="n">
        <v>1</v>
      </c>
      <c r="E24" s="99" t="s">
        <v>2244</v>
      </c>
      <c r="F24" s="1" t="s">
        <v>2245</v>
      </c>
      <c r="J24" s="78" t="s">
        <v>2246</v>
      </c>
    </row>
    <row r="25" customFormat="false" ht="15.75" hidden="false" customHeight="false" outlineLevel="0" collapsed="false">
      <c r="A25" s="110" t="n">
        <v>23</v>
      </c>
      <c r="B25" s="141"/>
      <c r="C25" s="110" t="n">
        <v>5</v>
      </c>
      <c r="D25" s="141"/>
      <c r="E25" s="339" t="s">
        <v>2044</v>
      </c>
      <c r="J25" s="78" t="s">
        <v>2247</v>
      </c>
    </row>
    <row r="26" customFormat="false" ht="15.75" hidden="false" customHeight="false" outlineLevel="0" collapsed="false">
      <c r="A26" s="110" t="n">
        <v>24</v>
      </c>
      <c r="B26" s="141"/>
      <c r="C26" s="110" t="n">
        <v>6</v>
      </c>
      <c r="D26" s="141"/>
      <c r="E26" s="339" t="s">
        <v>2248</v>
      </c>
      <c r="J26" s="78"/>
    </row>
    <row r="27" customFormat="false" ht="15.75" hidden="false" customHeight="false" outlineLevel="0" collapsed="false">
      <c r="A27" s="110" t="n">
        <v>25</v>
      </c>
      <c r="B27" s="141"/>
      <c r="C27" s="110" t="n">
        <v>7</v>
      </c>
      <c r="D27" s="141"/>
      <c r="E27" s="339" t="s">
        <v>2249</v>
      </c>
      <c r="J27" s="78"/>
    </row>
    <row r="28" customFormat="false" ht="15.75" hidden="false" customHeight="false" outlineLevel="0" collapsed="false">
      <c r="A28" s="110" t="n">
        <v>26</v>
      </c>
      <c r="B28" s="141"/>
      <c r="C28" s="110" t="n">
        <v>8</v>
      </c>
      <c r="D28" s="141"/>
      <c r="E28" s="339" t="s">
        <v>2250</v>
      </c>
      <c r="J28" s="78"/>
    </row>
    <row r="29" customFormat="false" ht="15.75" hidden="false" customHeight="false" outlineLevel="0" collapsed="false">
      <c r="A29" s="120" t="n">
        <v>27</v>
      </c>
      <c r="B29" s="121"/>
      <c r="C29" s="87" t="n">
        <v>9</v>
      </c>
      <c r="D29" s="121" t="n">
        <v>1</v>
      </c>
      <c r="E29" s="340" t="s">
        <v>2251</v>
      </c>
      <c r="F29" s="123" t="s">
        <v>2252</v>
      </c>
      <c r="G29" s="89"/>
      <c r="H29" s="89"/>
      <c r="I29" s="89"/>
      <c r="J29" s="85"/>
      <c r="K29" s="89"/>
      <c r="L29" s="89"/>
      <c r="M29" s="89"/>
      <c r="N29" s="89"/>
      <c r="O29" s="89"/>
      <c r="P29" s="89"/>
      <c r="Q29" s="89"/>
      <c r="R29" s="89"/>
      <c r="S29" s="89"/>
      <c r="T29" s="89"/>
      <c r="U29" s="89"/>
      <c r="V29" s="89"/>
      <c r="W29" s="89"/>
      <c r="X29" s="89"/>
      <c r="Y29" s="89"/>
      <c r="Z29" s="89"/>
    </row>
    <row r="30" customFormat="false" ht="15.75" hidden="false" customHeight="false" outlineLevel="0" collapsed="false">
      <c r="A30" s="110" t="n">
        <v>28</v>
      </c>
      <c r="B30" s="232" t="n">
        <v>44604</v>
      </c>
      <c r="C30" s="80" t="n">
        <v>1</v>
      </c>
      <c r="D30" s="79" t="n">
        <v>1</v>
      </c>
      <c r="E30" s="176" t="s">
        <v>2253</v>
      </c>
      <c r="F30" s="1" t="s">
        <v>2254</v>
      </c>
      <c r="J30" s="78" t="s">
        <v>2255</v>
      </c>
    </row>
    <row r="31" customFormat="false" ht="15.75" hidden="false" customHeight="false" outlineLevel="0" collapsed="false">
      <c r="A31" s="110" t="n">
        <v>29</v>
      </c>
      <c r="B31" s="232"/>
      <c r="C31" s="80" t="n">
        <v>2</v>
      </c>
      <c r="D31" s="79" t="n">
        <v>1</v>
      </c>
      <c r="E31" s="135" t="s">
        <v>2256</v>
      </c>
      <c r="F31" s="1" t="s">
        <v>2257</v>
      </c>
      <c r="J31" s="78" t="s">
        <v>2258</v>
      </c>
    </row>
    <row r="32" customFormat="false" ht="15.75" hidden="false" customHeight="false" outlineLevel="0" collapsed="false">
      <c r="A32" s="110" t="n">
        <v>30</v>
      </c>
      <c r="B32" s="232"/>
      <c r="C32" s="80" t="n">
        <v>3</v>
      </c>
      <c r="D32" s="79"/>
      <c r="E32" s="335" t="s">
        <v>2259</v>
      </c>
      <c r="J32" s="78" t="s">
        <v>2260</v>
      </c>
    </row>
    <row r="33" customFormat="false" ht="15.75" hidden="false" customHeight="false" outlineLevel="0" collapsed="false">
      <c r="A33" s="110" t="n">
        <v>31</v>
      </c>
      <c r="B33" s="232"/>
      <c r="C33" s="80" t="n">
        <v>4</v>
      </c>
      <c r="D33" s="79" t="n">
        <v>1</v>
      </c>
      <c r="E33" s="176" t="s">
        <v>2261</v>
      </c>
      <c r="F33" s="1" t="s">
        <v>2262</v>
      </c>
      <c r="J33" s="78"/>
    </row>
    <row r="34" customFormat="false" ht="15.75" hidden="false" customHeight="false" outlineLevel="0" collapsed="false">
      <c r="A34" s="110" t="n">
        <v>32</v>
      </c>
      <c r="B34" s="232"/>
      <c r="C34" s="80" t="n">
        <v>5</v>
      </c>
      <c r="D34" s="79"/>
      <c r="E34" s="335" t="s">
        <v>2263</v>
      </c>
      <c r="J34" s="78"/>
    </row>
    <row r="35" customFormat="false" ht="15.75" hidden="false" customHeight="false" outlineLevel="0" collapsed="false">
      <c r="A35" s="110" t="n">
        <v>33</v>
      </c>
      <c r="B35" s="232"/>
      <c r="C35" s="80" t="n">
        <v>6</v>
      </c>
      <c r="D35" s="79" t="n">
        <v>1</v>
      </c>
      <c r="E35" s="176" t="s">
        <v>2264</v>
      </c>
      <c r="F35" s="1" t="s">
        <v>2265</v>
      </c>
      <c r="J35" s="78"/>
    </row>
    <row r="36" customFormat="false" ht="15.75" hidden="false" customHeight="false" outlineLevel="0" collapsed="false">
      <c r="A36" s="110" t="n">
        <v>34</v>
      </c>
      <c r="B36" s="232"/>
      <c r="C36" s="80" t="n">
        <v>7</v>
      </c>
      <c r="D36" s="79" t="n">
        <v>1</v>
      </c>
      <c r="E36" s="176" t="s">
        <v>2266</v>
      </c>
      <c r="F36" s="1" t="s">
        <v>2267</v>
      </c>
      <c r="J36" s="78"/>
    </row>
    <row r="37" customFormat="false" ht="15.75" hidden="false" customHeight="false" outlineLevel="0" collapsed="false">
      <c r="A37" s="110" t="n">
        <v>35</v>
      </c>
      <c r="B37" s="232"/>
      <c r="C37" s="80" t="n">
        <v>8</v>
      </c>
      <c r="D37" s="79"/>
      <c r="E37" s="335" t="s">
        <v>2268</v>
      </c>
      <c r="J37" s="78"/>
    </row>
    <row r="38" customFormat="false" ht="15.75" hidden="false" customHeight="false" outlineLevel="0" collapsed="false">
      <c r="A38" s="108" t="n">
        <v>36</v>
      </c>
      <c r="B38" s="127"/>
      <c r="C38" s="103" t="n">
        <v>9</v>
      </c>
      <c r="D38" s="128"/>
      <c r="E38" s="360" t="s">
        <v>2269</v>
      </c>
      <c r="F38" s="68"/>
      <c r="G38" s="71"/>
      <c r="H38" s="71"/>
      <c r="I38" s="71"/>
      <c r="J38" s="101" t="s">
        <v>2270</v>
      </c>
      <c r="K38" s="71"/>
      <c r="L38" s="71"/>
      <c r="M38" s="71"/>
      <c r="N38" s="71"/>
      <c r="O38" s="71"/>
      <c r="P38" s="71"/>
      <c r="Q38" s="71"/>
      <c r="R38" s="71"/>
      <c r="S38" s="71"/>
      <c r="T38" s="71"/>
      <c r="U38" s="71"/>
      <c r="V38" s="71"/>
      <c r="W38" s="71"/>
      <c r="X38" s="71"/>
      <c r="Y38" s="71"/>
      <c r="Z38" s="71"/>
    </row>
    <row r="39" customFormat="false" ht="15.75" hidden="false" customHeight="false" outlineLevel="0" collapsed="false">
      <c r="B39" s="107"/>
      <c r="D39" s="107"/>
    </row>
    <row r="40" customFormat="false" ht="15.75" hidden="false" customHeight="false" outlineLevel="0" collapsed="false">
      <c r="B40" s="107"/>
      <c r="E40" s="342" t="s">
        <v>522</v>
      </c>
    </row>
    <row r="41" customFormat="false" ht="15.75" hidden="false" customHeight="false" outlineLevel="0" collapsed="false">
      <c r="B41" s="107"/>
      <c r="E41" s="146" t="s">
        <v>523</v>
      </c>
    </row>
    <row r="42" customFormat="false" ht="15.75" hidden="false" customHeight="false" outlineLevel="0" collapsed="false">
      <c r="B42" s="107"/>
      <c r="E42" s="147" t="s">
        <v>524</v>
      </c>
    </row>
    <row r="43" customFormat="false" ht="15.75" hidden="false" customHeight="false" outlineLevel="0" collapsed="false">
      <c r="B43" s="107"/>
      <c r="E43" s="148" t="s">
        <v>525</v>
      </c>
    </row>
    <row r="1048576" customFormat="false" ht="15.75" hidden="false" customHeight="true" outlineLevel="0" collapsed="false"/>
  </sheetData>
  <mergeCells count="1">
    <mergeCell ref="F21:I21"/>
  </mergeCells>
  <hyperlinks>
    <hyperlink ref="E3" r:id="rId2" display="https://arxiv.org/pdf/2110.03096.pdf"/>
    <hyperlink ref="E4" r:id="rId3" display="https://arxiv.org/pdf/2205.02153.pdf"/>
    <hyperlink ref="E5" r:id="rId4" display="https://arxiv.org/pdf/2205.14066.pdf"/>
    <hyperlink ref="E6" r:id="rId5" display="https://arxiv.org/pdf/2205.15340.pdf"/>
    <hyperlink ref="E7" r:id="rId6" display="https://arxiv.org/pdf/2211.13604.pdf"/>
    <hyperlink ref="E8" r:id="rId7" display="https://arxiv.org/pdf/2211.13789.pdf"/>
    <hyperlink ref="E9" r:id="rId8" display="https://arxiv.org/pdf/2211.13988.pdf"/>
    <hyperlink ref="E10" r:id="rId9" display="https://arxiv.org/pdf/2206.13128.pdf"/>
    <hyperlink ref="E11" r:id="rId10" display="https://arxiv.org/pdf/2207.01464.pdf"/>
    <hyperlink ref="E12" r:id="rId11" display="https://arxiv.org/pdf/2208.09488.pdf"/>
    <hyperlink ref="E13" r:id="rId12" display="https://arxiv.org/pdf/2208.09739.pdf"/>
    <hyperlink ref="E14" r:id="rId13" display="https://arxiv.org/pdf/2211.14331.pdf"/>
    <hyperlink ref="E15" r:id="rId14" display="https://arxiv.org/pdf/2211.15040.pdf"/>
    <hyperlink ref="E16" r:id="rId15" display="https://arxiv.org/pdf/2211.15097.pdf"/>
    <hyperlink ref="E17" r:id="rId16" display="https://arxiv.org/pdf/2206.14515.pdf"/>
    <hyperlink ref="E18" r:id="rId17" display="https://arxiv.org/pdf/2211.15726.pdf"/>
    <hyperlink ref="E19" r:id="rId18" display="https://arxiv.org/pdf/2211.15867.pdf"/>
    <hyperlink ref="E20" r:id="rId19" display="https://arxiv.org/pdf/2211.15873.pdf"/>
    <hyperlink ref="E21" r:id="rId20" display="https://arxiv.org/pdf/2202.09380.pdf"/>
    <hyperlink ref="E22" r:id="rId21" display="https://arxiv.org/pdf/2203.16133.pdf"/>
    <hyperlink ref="E23" r:id="rId22" display="https://arxiv.org/pdf/2207.00226.pdf"/>
    <hyperlink ref="E24" r:id="rId23" display="https://arxiv.org/pdf/2207.10091.pdf"/>
    <hyperlink ref="E25" r:id="rId24" display="https://arxiv.org/pdf/2210.13436.pdf"/>
    <hyperlink ref="E26" r:id="rId25" display="https://arxiv.org/pdf/2211.16674.pdf"/>
    <hyperlink ref="E27" r:id="rId26" display="https://arxiv.org/pdf/2211.16900.pdf"/>
    <hyperlink ref="E28" r:id="rId27" display="https://arxiv.org/pdf/2211.16955.pdf"/>
    <hyperlink ref="E29" r:id="rId28" display="https://arxiv.org/pdf/2211.17021.pdf"/>
    <hyperlink ref="E30" r:id="rId29" display="https://arxiv.org/pdf/2212.00052.pdf"/>
    <hyperlink ref="E31" r:id="rId30" display="https://arxiv.org/pdf/2212.00163.pdf"/>
    <hyperlink ref="E32" r:id="rId31" display="https://arxiv.org/pdf/2212.00200.pdf"/>
    <hyperlink ref="E33" r:id="rId32" display="https://arxiv.org/pdf/2212.00201.pdf"/>
    <hyperlink ref="E34" r:id="rId33" display="https://arxiv.org/pdf/2212.00425.pdf"/>
    <hyperlink ref="E35" r:id="rId34" display="https://arxiv.org/pdf/2212.00462.pdf"/>
    <hyperlink ref="E36" r:id="rId35" display="https://arxiv.org/pdf/2212.00466.pdf"/>
    <hyperlink ref="E37" r:id="rId36" display="https://arxiv.org/pdf/2212.00747.pdf"/>
    <hyperlink ref="E38" r:id="rId37" display="https://arxiv.org/pdf/2212.00775.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8"/>
</worksheet>
</file>

<file path=xl/worksheets/sheet50.xml><?xml version="1.0" encoding="utf-8"?>
<worksheet xmlns="http://schemas.openxmlformats.org/spreadsheetml/2006/main" xmlns:r="http://schemas.openxmlformats.org/officeDocument/2006/relationships">
  <sheetPr filterMode="false">
    <pageSetUpPr fitToPage="false"/>
  </sheetPr>
  <dimension ref="A1:M3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
    <col collapsed="false" customWidth="true" hidden="false" outlineLevel="0" max="8" min="6" style="0" width="12.63"/>
    <col collapsed="false" customWidth="true" hidden="false" outlineLevel="0" max="9" min="9" style="0" width="12.37"/>
    <col collapsed="false" customWidth="true" hidden="false" outlineLevel="0" max="1025" min="10" style="0" width="12.63"/>
  </cols>
  <sheetData>
    <row r="1" customFormat="false" ht="15.75" hidden="false" customHeight="false" outlineLevel="0" collapsed="false">
      <c r="A1" s="168" t="n">
        <f aca="false">MAX(A3:A100)</f>
        <v>26</v>
      </c>
      <c r="B1" s="66" t="s">
        <v>105</v>
      </c>
      <c r="C1" s="66"/>
      <c r="D1" s="66" t="n">
        <f aca="false">SUM(D3:D103)</f>
        <v>12</v>
      </c>
      <c r="E1" s="23" t="s">
        <v>2271</v>
      </c>
      <c r="F1" s="1"/>
      <c r="G1" s="69" t="s">
        <v>1333</v>
      </c>
      <c r="H1" s="70"/>
      <c r="I1" s="131"/>
    </row>
    <row r="2" customFormat="false" ht="15.75" hidden="false" customHeight="false" outlineLevel="0" collapsed="false">
      <c r="A2" s="73" t="s">
        <v>0</v>
      </c>
      <c r="B2" s="108" t="s">
        <v>1</v>
      </c>
      <c r="C2" s="109"/>
      <c r="D2" s="244" t="s">
        <v>108</v>
      </c>
      <c r="E2" s="303" t="s">
        <v>3</v>
      </c>
      <c r="F2" s="68" t="s">
        <v>109</v>
      </c>
      <c r="G2" s="71"/>
      <c r="H2" s="71"/>
      <c r="I2" s="71"/>
      <c r="J2" s="101" t="s">
        <v>271</v>
      </c>
      <c r="K2" s="71"/>
      <c r="L2" s="71"/>
      <c r="M2" s="71"/>
    </row>
    <row r="3" customFormat="false" ht="15.75" hidden="false" customHeight="false" outlineLevel="0" collapsed="false">
      <c r="A3" s="1" t="n">
        <v>1</v>
      </c>
      <c r="B3" s="184" t="n">
        <v>44693</v>
      </c>
      <c r="C3" s="78" t="n">
        <v>1</v>
      </c>
      <c r="D3" s="78"/>
      <c r="E3" s="323" t="s">
        <v>2272</v>
      </c>
      <c r="F3" s="54"/>
      <c r="J3" s="78"/>
    </row>
    <row r="4" customFormat="false" ht="15.75" hidden="false" customHeight="false" outlineLevel="0" collapsed="false">
      <c r="A4" s="1" t="n">
        <v>2</v>
      </c>
      <c r="B4" s="78"/>
      <c r="C4" s="78" t="n">
        <v>2</v>
      </c>
      <c r="D4" s="78"/>
      <c r="E4" s="293" t="s">
        <v>2094</v>
      </c>
      <c r="F4" s="54"/>
      <c r="J4" s="294"/>
      <c r="K4" s="295"/>
      <c r="L4" s="295"/>
      <c r="M4" s="295"/>
    </row>
    <row r="5" customFormat="false" ht="15.75" hidden="false" customHeight="false" outlineLevel="0" collapsed="false">
      <c r="A5" s="296" t="n">
        <v>3</v>
      </c>
      <c r="B5" s="326" t="n">
        <v>44724</v>
      </c>
      <c r="C5" s="296" t="n">
        <v>1</v>
      </c>
      <c r="D5" s="297"/>
      <c r="E5" s="298" t="s">
        <v>2273</v>
      </c>
      <c r="F5" s="348"/>
      <c r="G5" s="218"/>
      <c r="H5" s="218"/>
      <c r="I5" s="221"/>
      <c r="J5" s="57"/>
    </row>
    <row r="6" customFormat="false" ht="15.75" hidden="false" customHeight="false" outlineLevel="0" collapsed="false">
      <c r="A6" s="136" t="n">
        <v>4</v>
      </c>
      <c r="B6" s="136"/>
      <c r="C6" s="136" t="n">
        <v>2</v>
      </c>
      <c r="D6" s="300"/>
      <c r="E6" s="328" t="s">
        <v>2274</v>
      </c>
      <c r="F6" s="54" t="s">
        <v>2275</v>
      </c>
      <c r="I6" s="214"/>
      <c r="J6" s="1" t="s">
        <v>2276</v>
      </c>
    </row>
    <row r="7" customFormat="false" ht="15.75" hidden="false" customHeight="false" outlineLevel="0" collapsed="false">
      <c r="A7" s="136" t="n">
        <v>5</v>
      </c>
      <c r="B7" s="136"/>
      <c r="C7" s="136" t="n">
        <v>3</v>
      </c>
      <c r="D7" s="300" t="n">
        <v>1</v>
      </c>
      <c r="E7" s="327" t="s">
        <v>2277</v>
      </c>
      <c r="F7" s="1" t="s">
        <v>2278</v>
      </c>
      <c r="I7" s="214"/>
    </row>
    <row r="8" customFormat="false" ht="15.75" hidden="false" customHeight="false" outlineLevel="0" collapsed="false">
      <c r="A8" s="136" t="n">
        <v>6</v>
      </c>
      <c r="B8" s="136"/>
      <c r="C8" s="136" t="n">
        <v>4</v>
      </c>
      <c r="D8" s="300" t="n">
        <v>1</v>
      </c>
      <c r="E8" s="327" t="s">
        <v>2279</v>
      </c>
      <c r="F8" s="54" t="s">
        <v>2280</v>
      </c>
      <c r="I8" s="214"/>
    </row>
    <row r="9" customFormat="false" ht="15.75" hidden="false" customHeight="false" outlineLevel="0" collapsed="false">
      <c r="A9" s="136" t="n">
        <v>7</v>
      </c>
      <c r="B9" s="136"/>
      <c r="C9" s="136" t="n">
        <v>5</v>
      </c>
      <c r="D9" s="300"/>
      <c r="E9" s="328" t="s">
        <v>2281</v>
      </c>
      <c r="F9" s="54"/>
      <c r="I9" s="214"/>
    </row>
    <row r="10" customFormat="false" ht="15.75" hidden="false" customHeight="false" outlineLevel="0" collapsed="false">
      <c r="A10" s="136" t="n">
        <v>8</v>
      </c>
      <c r="B10" s="136"/>
      <c r="C10" s="136" t="n">
        <v>6</v>
      </c>
      <c r="D10" s="136"/>
      <c r="E10" s="361" t="s">
        <v>2282</v>
      </c>
      <c r="F10" s="54" t="s">
        <v>2283</v>
      </c>
      <c r="I10" s="214"/>
      <c r="J10" s="1" t="s">
        <v>2284</v>
      </c>
    </row>
    <row r="11" customFormat="false" ht="15.75" hidden="false" customHeight="false" outlineLevel="0" collapsed="false">
      <c r="A11" s="136" t="n">
        <v>9</v>
      </c>
      <c r="B11" s="302"/>
      <c r="C11" s="302" t="n">
        <v>7</v>
      </c>
      <c r="D11" s="302"/>
      <c r="E11" s="293" t="s">
        <v>2285</v>
      </c>
      <c r="F11" s="305"/>
      <c r="G11" s="295"/>
      <c r="H11" s="295"/>
      <c r="I11" s="295"/>
      <c r="J11" s="302" t="s">
        <v>2286</v>
      </c>
      <c r="K11" s="295"/>
      <c r="L11" s="295"/>
      <c r="M11" s="295"/>
    </row>
    <row r="12" customFormat="false" ht="15.75" hidden="false" customHeight="false" outlineLevel="0" collapsed="false">
      <c r="A12" s="297" t="n">
        <v>10</v>
      </c>
      <c r="B12" s="362" t="n">
        <v>44754</v>
      </c>
      <c r="C12" s="363" t="n">
        <v>1</v>
      </c>
      <c r="D12" s="363"/>
      <c r="E12" s="95" t="s">
        <v>2287</v>
      </c>
      <c r="F12" s="1" t="s">
        <v>2288</v>
      </c>
      <c r="I12" s="143"/>
      <c r="J12" s="57" t="s">
        <v>2289</v>
      </c>
    </row>
    <row r="13" customFormat="false" ht="15.75" hidden="false" customHeight="false" outlineLevel="0" collapsed="false">
      <c r="A13" s="300" t="n">
        <v>11</v>
      </c>
      <c r="B13" s="364"/>
      <c r="C13" s="363" t="n">
        <v>2</v>
      </c>
      <c r="D13" s="363" t="n">
        <v>1</v>
      </c>
      <c r="E13" s="96" t="s">
        <v>2290</v>
      </c>
      <c r="F13" s="54" t="s">
        <v>2291</v>
      </c>
      <c r="I13" s="214"/>
      <c r="J13" s="1" t="s">
        <v>2292</v>
      </c>
    </row>
    <row r="14" customFormat="false" ht="15.75" hidden="false" customHeight="false" outlineLevel="0" collapsed="false">
      <c r="A14" s="300" t="n">
        <v>12</v>
      </c>
      <c r="B14" s="364"/>
      <c r="C14" s="363" t="n">
        <v>3</v>
      </c>
      <c r="D14" s="363"/>
      <c r="E14" s="100" t="s">
        <v>2293</v>
      </c>
      <c r="F14" s="62"/>
      <c r="I14" s="214"/>
      <c r="J14" s="1"/>
    </row>
    <row r="15" customFormat="false" ht="15.75" hidden="false" customHeight="false" outlineLevel="0" collapsed="false">
      <c r="A15" s="300" t="n">
        <v>13</v>
      </c>
      <c r="B15" s="364"/>
      <c r="C15" s="363" t="n">
        <v>4</v>
      </c>
      <c r="D15" s="363" t="n">
        <v>1</v>
      </c>
      <c r="E15" s="96" t="s">
        <v>2294</v>
      </c>
      <c r="F15" s="1" t="s">
        <v>2295</v>
      </c>
      <c r="I15" s="214"/>
      <c r="J15" s="1" t="s">
        <v>2296</v>
      </c>
    </row>
    <row r="16" customFormat="false" ht="15.75" hidden="false" customHeight="false" outlineLevel="0" collapsed="false">
      <c r="A16" s="300" t="n">
        <v>14</v>
      </c>
      <c r="B16" s="364"/>
      <c r="C16" s="363" t="n">
        <v>5</v>
      </c>
      <c r="D16" s="363"/>
      <c r="E16" s="100" t="s">
        <v>2297</v>
      </c>
      <c r="F16" s="62"/>
      <c r="I16" s="214"/>
      <c r="J16" s="1"/>
    </row>
    <row r="17" customFormat="false" ht="15.75" hidden="false" customHeight="false" outlineLevel="0" collapsed="false">
      <c r="A17" s="300" t="n">
        <v>15</v>
      </c>
      <c r="B17" s="364"/>
      <c r="C17" s="363" t="n">
        <v>6</v>
      </c>
      <c r="D17" s="363" t="n">
        <v>1</v>
      </c>
      <c r="E17" s="96" t="s">
        <v>2298</v>
      </c>
      <c r="F17" s="1" t="s">
        <v>2299</v>
      </c>
      <c r="J17" s="78" t="s">
        <v>2300</v>
      </c>
    </row>
    <row r="18" customFormat="false" ht="15.75" hidden="false" customHeight="false" outlineLevel="0" collapsed="false">
      <c r="A18" s="300" t="n">
        <v>16</v>
      </c>
      <c r="B18" s="364"/>
      <c r="C18" s="363" t="n">
        <v>7</v>
      </c>
      <c r="D18" s="363" t="n">
        <v>1</v>
      </c>
      <c r="E18" s="96" t="s">
        <v>2301</v>
      </c>
      <c r="F18" s="54" t="s">
        <v>2302</v>
      </c>
      <c r="J18" s="78"/>
    </row>
    <row r="19" customFormat="false" ht="15.75" hidden="false" customHeight="false" outlineLevel="0" collapsed="false">
      <c r="A19" s="300" t="n">
        <v>17</v>
      </c>
      <c r="B19" s="364"/>
      <c r="C19" s="365" t="n">
        <v>8</v>
      </c>
      <c r="D19" s="363" t="n">
        <v>1</v>
      </c>
      <c r="E19" s="96" t="s">
        <v>2303</v>
      </c>
      <c r="F19" s="311" t="s">
        <v>2304</v>
      </c>
      <c r="J19" s="101"/>
      <c r="K19" s="71"/>
      <c r="L19" s="71"/>
      <c r="M19" s="71"/>
    </row>
    <row r="20" customFormat="false" ht="15.75" hidden="false" customHeight="false" outlineLevel="0" collapsed="false">
      <c r="A20" s="296" t="n">
        <v>18</v>
      </c>
      <c r="B20" s="350" t="n">
        <v>44785</v>
      </c>
      <c r="C20" s="1" t="n">
        <v>1</v>
      </c>
      <c r="D20" s="296" t="n">
        <v>1</v>
      </c>
      <c r="E20" s="306" t="s">
        <v>2305</v>
      </c>
      <c r="F20" s="54" t="s">
        <v>2306</v>
      </c>
      <c r="G20" s="218"/>
      <c r="H20" s="218"/>
      <c r="I20" s="221"/>
    </row>
    <row r="21" customFormat="false" ht="15.75" hidden="false" customHeight="false" outlineLevel="0" collapsed="false">
      <c r="A21" s="136" t="n">
        <v>19</v>
      </c>
      <c r="B21" s="307"/>
      <c r="C21" s="1" t="n">
        <v>2</v>
      </c>
      <c r="D21" s="136" t="n">
        <v>1</v>
      </c>
      <c r="E21" s="331" t="s">
        <v>2307</v>
      </c>
      <c r="F21" s="1" t="s">
        <v>2308</v>
      </c>
      <c r="I21" s="309"/>
    </row>
    <row r="22" customFormat="false" ht="15.75" hidden="false" customHeight="false" outlineLevel="0" collapsed="false">
      <c r="A22" s="136" t="n">
        <v>20</v>
      </c>
      <c r="B22" s="307"/>
      <c r="C22" s="1" t="n">
        <v>3</v>
      </c>
      <c r="D22" s="136"/>
      <c r="E22" s="308" t="s">
        <v>2309</v>
      </c>
      <c r="F22" s="54" t="s">
        <v>2310</v>
      </c>
      <c r="I22" s="309"/>
      <c r="J22" s="1" t="s">
        <v>2311</v>
      </c>
    </row>
    <row r="23" customFormat="false" ht="15.75" hidden="false" customHeight="false" outlineLevel="0" collapsed="false">
      <c r="A23" s="136" t="n">
        <v>21</v>
      </c>
      <c r="B23" s="307"/>
      <c r="C23" s="1" t="n">
        <v>4</v>
      </c>
      <c r="D23" s="136" t="n">
        <v>1</v>
      </c>
      <c r="E23" s="324" t="s">
        <v>2312</v>
      </c>
      <c r="F23" s="54" t="s">
        <v>2313</v>
      </c>
      <c r="I23" s="309"/>
      <c r="J23" s="1" t="s">
        <v>2314</v>
      </c>
    </row>
    <row r="24" customFormat="false" ht="15.75" hidden="false" customHeight="false" outlineLevel="0" collapsed="false">
      <c r="A24" s="136" t="n">
        <v>22</v>
      </c>
      <c r="B24" s="307"/>
      <c r="C24" s="1" t="n">
        <v>5</v>
      </c>
      <c r="D24" s="302"/>
      <c r="E24" s="293" t="s">
        <v>2315</v>
      </c>
      <c r="F24" s="295"/>
      <c r="G24" s="295"/>
      <c r="H24" s="295"/>
      <c r="I24" s="310"/>
      <c r="J24" s="311"/>
      <c r="K24" s="295"/>
      <c r="L24" s="295"/>
      <c r="M24" s="295"/>
    </row>
    <row r="25" customFormat="false" ht="15.75" hidden="false" customHeight="false" outlineLevel="0" collapsed="false">
      <c r="A25" s="296" t="n">
        <v>23</v>
      </c>
      <c r="B25" s="352" t="n">
        <v>44816</v>
      </c>
      <c r="C25" s="296" t="n">
        <v>1</v>
      </c>
      <c r="D25" s="136" t="n">
        <v>1</v>
      </c>
      <c r="E25" s="333" t="s">
        <v>2316</v>
      </c>
      <c r="F25" s="54" t="s">
        <v>2317</v>
      </c>
      <c r="I25" s="214"/>
    </row>
    <row r="26" customFormat="false" ht="15.75" hidden="false" customHeight="false" outlineLevel="0" collapsed="false">
      <c r="A26" s="136" t="n">
        <v>24</v>
      </c>
      <c r="B26" s="332"/>
      <c r="C26" s="136" t="n">
        <v>2</v>
      </c>
      <c r="D26" s="136" t="n">
        <v>1</v>
      </c>
      <c r="E26" s="324" t="s">
        <v>2318</v>
      </c>
      <c r="F26" s="30" t="s">
        <v>2319</v>
      </c>
      <c r="I26" s="214"/>
    </row>
    <row r="27" customFormat="false" ht="15.75" hidden="false" customHeight="false" outlineLevel="0" collapsed="false">
      <c r="A27" s="136" t="n">
        <v>25</v>
      </c>
      <c r="B27" s="332"/>
      <c r="C27" s="136" t="n">
        <v>3</v>
      </c>
      <c r="D27" s="136"/>
      <c r="E27" s="323" t="s">
        <v>2320</v>
      </c>
      <c r="F27" s="1"/>
      <c r="I27" s="214"/>
    </row>
    <row r="28" customFormat="false" ht="15.75" hidden="false" customHeight="false" outlineLevel="0" collapsed="false">
      <c r="A28" s="302" t="n">
        <v>26</v>
      </c>
      <c r="B28" s="315"/>
      <c r="C28" s="302" t="n">
        <v>4</v>
      </c>
      <c r="D28" s="302"/>
      <c r="E28" s="293" t="s">
        <v>2321</v>
      </c>
      <c r="F28" s="305"/>
      <c r="G28" s="295"/>
      <c r="H28" s="295"/>
      <c r="I28" s="310"/>
      <c r="J28" s="311"/>
      <c r="K28" s="295"/>
      <c r="L28" s="295"/>
      <c r="M28" s="295"/>
    </row>
    <row r="29" customFormat="false" ht="15.75" hidden="false" customHeight="false" outlineLevel="0" collapsed="false">
      <c r="B29" s="39"/>
      <c r="E29" s="36"/>
    </row>
    <row r="30" customFormat="false" ht="15.75" hidden="false" customHeight="false" outlineLevel="0" collapsed="false">
      <c r="E30" s="111" t="s">
        <v>522</v>
      </c>
    </row>
    <row r="31" customFormat="false" ht="15.75" hidden="false" customHeight="false" outlineLevel="0" collapsed="false">
      <c r="E31" s="146" t="s">
        <v>523</v>
      </c>
    </row>
    <row r="32" customFormat="false" ht="15.75" hidden="false" customHeight="false" outlineLevel="0" collapsed="false">
      <c r="E32" s="147" t="s">
        <v>524</v>
      </c>
    </row>
    <row r="33" customFormat="false" ht="15.75" hidden="false" customHeight="false" outlineLevel="0" collapsed="false">
      <c r="E33" s="148" t="s">
        <v>525</v>
      </c>
    </row>
  </sheetData>
  <hyperlinks>
    <hyperlink ref="E3" r:id="rId2" location="page=4&amp;search=ligo%20virgo" display="https://arxiv.org/pdf/2208.03731.pdf#page=4&amp;search=ligo%20virgo"/>
    <hyperlink ref="E4" r:id="rId3" location="page=15&amp;search=ligo%20virgo" display="https://arxiv.org/pdf/2210.17205.pdf#page=15&amp;search=ligo%20virgo"/>
    <hyperlink ref="E5" r:id="rId4" location="page=5&amp;search=ligo%20virgo" display="https://arxiv.org/pdf/2206.02747.pdf#page=5&amp;search=ligo%20virgo"/>
    <hyperlink ref="E6" r:id="rId5" location="page=1&amp;search=ligo%20virgo" display="https://arxiv.org/pdf/2207.01654.pdf#page=1&amp;search=ligo%20virgo"/>
    <hyperlink ref="E7" r:id="rId6" location="page=2&amp;search=ligo%20virgo" display="https://arxiv.org/pdf/2211.02581.pdf#page=2&amp;search=ligo%20virgo"/>
    <hyperlink ref="E8" r:id="rId7" location="page=2&amp;search=ligo%20virgo" display="https://arxiv.org/pdf/2212.01397.pdf#page=2&amp;search=ligo%20virgo"/>
    <hyperlink ref="E9" r:id="rId8" location="page=13&amp;search=ligo%20virgo" display="https://arxiv.org/pdf/2212.01477.pdf#page=13&amp;search=ligo%20virgo"/>
    <hyperlink ref="E10" r:id="rId9" location="page=1&amp;search=ligo%20virgo" display="https://arxiv.org/pdf/2212.02026.pdf#page=1&amp;search=ligo%20virgo"/>
    <hyperlink ref="E11" r:id="rId10" location="page=1&amp;search=ligo%20virgo" display="https://arxiv.org/pdf/2212.02065.pdf#page=1&amp;search=ligo%20virgo"/>
    <hyperlink ref="E12" r:id="rId11" location="page=8&amp;search=ligo%20virgo" display="https://arxiv.org/pdf/2107.02761.pdf#page=8&amp;search=ligo%20virgo"/>
    <hyperlink ref="E13" r:id="rId12" location="page=1&amp;search=ligo%20virgo" display="https://arxiv.org/pdf/2203.15668.pdf#page=1&amp;search=ligo%20virgo"/>
    <hyperlink ref="E14" r:id="rId13" location="page=1&amp;search=ligo%20virgo" display="https://arxiv.org/pdf/2208.01621.pdf#page=1&amp;search=ligo%20virgo"/>
    <hyperlink ref="E15" r:id="rId14" location="page=1&amp;search=ligo%20virgo" display="https://arxiv.org/pdf/2210.02975.pdf#page=1&amp;search=ligo%20virgo"/>
    <hyperlink ref="E16" r:id="rId15" location="page=9&amp;search=ligo%20virgo" display="https://arxiv.org/pdf/2211.09450.pdf#page=9&amp;search=ligo%20virgo"/>
    <hyperlink ref="E17" r:id="rId16" location="page=2&amp;search=ligo%20virgo" display="https://arxiv.org/pdf/2211.13789.pdf#page=2&amp;search=ligo%20virgo"/>
    <hyperlink ref="E18" r:id="rId17" location="page=1&amp;search=ligo%20virgo" display="https://arxiv.org/pdf/2212.02514.pdf#page=1&amp;search=ligo%20virgo"/>
    <hyperlink ref="E19" r:id="rId18" location="page=3&amp;search=ligo%20virgo" display="https://arxiv.org/pdf/2212.02650.pdf#page=3&amp;search=ligo%20virgo"/>
    <hyperlink ref="E20" r:id="rId19" location="page=2&amp;search=ligo%20virgo" display="https://arxiv.org/pdf/2205.14154.pdf#page=2&amp;search=ligo%20virgo"/>
    <hyperlink ref="E21" r:id="rId20" location="page=1&amp;search=ligo%20virgo" display="https://arxiv.org/pdf/2211.15040.pdf#page=1&amp;search=ligo%20virgo"/>
    <hyperlink ref="E22" r:id="rId21" location="page=3&amp;search=ligo%20virgo" display="https://arxiv.org/pdf/2212.03295.pdf#page=3&amp;search=ligo%20virgo"/>
    <hyperlink ref="E23" r:id="rId22" location="page=8&amp;search=ligo%20virgo" display="https://arxiv.org/pdf/2212.03403.pdf#page=8&amp;search=ligo%20virgo"/>
    <hyperlink ref="E24" r:id="rId23" location="page=2&amp;search=ligo%20virgo" display="https://arxiv.org/pdf/2212.03855.pdf#page=2&amp;search=ligo%20virgo"/>
    <hyperlink ref="E25" r:id="rId24" location="page=4&amp;search=ligo%20virgo" display="https://arxiv.org/pdf/2010.05354.pdf#page=4&amp;search=ligo%20virgo"/>
    <hyperlink ref="E26" r:id="rId25" location="page=2&amp;search=ligo%20virgo" display="https://arxiv.org/pdf/2212.03890.pdf#page=2&amp;search=ligo%20virgo"/>
    <hyperlink ref="E27" r:id="rId26" location="page=8&amp;search=ligo%20virgo" display="https://arxiv.org/pdf/2212.03909.pdf#page=8&amp;search=ligo%20virgo"/>
    <hyperlink ref="E28" r:id="rId27" location="page=3&amp;search=ligo%20virgo" display="https://arxiv.org/pdf/2212.04056.pdf#page=3&amp;search=ligo%20virg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8"/>
</worksheet>
</file>

<file path=xl/worksheets/sheet51.xml><?xml version="1.0" encoding="utf-8"?>
<worksheet xmlns="http://schemas.openxmlformats.org/spreadsheetml/2006/main" xmlns:r="http://schemas.openxmlformats.org/officeDocument/2006/relationships">
  <sheetPr filterMode="false">
    <pageSetUpPr fitToPage="false"/>
  </sheetPr>
  <dimension ref="A1:M3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
    <col collapsed="false" customWidth="true" hidden="false" outlineLevel="0" max="8" min="6" style="0" width="12.63"/>
    <col collapsed="false" customWidth="true" hidden="false" outlineLevel="0" max="9" min="9" style="0" width="59"/>
    <col collapsed="false" customWidth="true" hidden="false" outlineLevel="0" max="1025" min="10" style="0" width="12.63"/>
  </cols>
  <sheetData>
    <row r="1" customFormat="false" ht="15.75" hidden="false" customHeight="false" outlineLevel="0" collapsed="false">
      <c r="A1" s="168" t="n">
        <f aca="false">MAX(A3:A99)</f>
        <v>25</v>
      </c>
      <c r="B1" s="66" t="s">
        <v>105</v>
      </c>
      <c r="C1" s="66"/>
      <c r="D1" s="66" t="n">
        <f aca="false">SUM(D3:D102)</f>
        <v>12</v>
      </c>
      <c r="E1" s="23" t="s">
        <v>2322</v>
      </c>
      <c r="F1" s="1"/>
      <c r="G1" s="69" t="s">
        <v>1333</v>
      </c>
      <c r="H1" s="70"/>
      <c r="I1" s="131"/>
    </row>
    <row r="2" customFormat="false" ht="15.75" hidden="false" customHeight="false" outlineLevel="0" collapsed="false">
      <c r="A2" s="73" t="s">
        <v>0</v>
      </c>
      <c r="B2" s="108" t="s">
        <v>1</v>
      </c>
      <c r="C2" s="109"/>
      <c r="D2" s="244" t="s">
        <v>108</v>
      </c>
      <c r="E2" s="303" t="s">
        <v>3</v>
      </c>
      <c r="F2" s="68" t="s">
        <v>109</v>
      </c>
      <c r="G2" s="71"/>
      <c r="H2" s="71"/>
      <c r="I2" s="71"/>
      <c r="J2" s="101" t="s">
        <v>271</v>
      </c>
      <c r="K2" s="71"/>
      <c r="L2" s="71"/>
      <c r="M2" s="71"/>
    </row>
    <row r="3" customFormat="false" ht="15.75" hidden="false" customHeight="false" outlineLevel="0" collapsed="false">
      <c r="A3" s="1" t="n">
        <v>1</v>
      </c>
      <c r="B3" s="184" t="n">
        <v>44907</v>
      </c>
      <c r="C3" s="78" t="n">
        <v>1</v>
      </c>
      <c r="D3" s="78"/>
      <c r="E3" s="323" t="s">
        <v>2323</v>
      </c>
      <c r="F3" s="54"/>
      <c r="J3" s="78" t="s">
        <v>2324</v>
      </c>
    </row>
    <row r="4" customFormat="false" ht="15.75" hidden="false" customHeight="false" outlineLevel="0" collapsed="false">
      <c r="A4" s="1" t="n">
        <v>2</v>
      </c>
      <c r="B4" s="78"/>
      <c r="C4" s="78" t="n">
        <v>2</v>
      </c>
      <c r="D4" s="78"/>
      <c r="E4" s="293" t="s">
        <v>2325</v>
      </c>
      <c r="F4" s="54"/>
      <c r="J4" s="294"/>
      <c r="K4" s="295"/>
      <c r="L4" s="295"/>
      <c r="M4" s="295"/>
    </row>
    <row r="5" customFormat="false" ht="15.75" hidden="false" customHeight="false" outlineLevel="0" collapsed="false">
      <c r="A5" s="296" t="n">
        <v>3</v>
      </c>
      <c r="B5" s="296" t="s">
        <v>205</v>
      </c>
      <c r="C5" s="296" t="n">
        <v>1</v>
      </c>
      <c r="D5" s="297"/>
      <c r="E5" s="298" t="s">
        <v>2326</v>
      </c>
      <c r="F5" s="348"/>
      <c r="G5" s="218"/>
      <c r="H5" s="218"/>
      <c r="I5" s="221"/>
      <c r="J5" s="57" t="s">
        <v>2327</v>
      </c>
    </row>
    <row r="6" customFormat="false" ht="15.75" hidden="false" customHeight="false" outlineLevel="0" collapsed="false">
      <c r="A6" s="136" t="n">
        <v>4</v>
      </c>
      <c r="B6" s="136"/>
      <c r="C6" s="136" t="n">
        <v>2</v>
      </c>
      <c r="D6" s="300"/>
      <c r="E6" s="328" t="s">
        <v>2328</v>
      </c>
      <c r="F6" s="54"/>
      <c r="I6" s="214"/>
    </row>
    <row r="7" customFormat="false" ht="15.75" hidden="false" customHeight="false" outlineLevel="0" collapsed="false">
      <c r="A7" s="136" t="n">
        <v>5</v>
      </c>
      <c r="B7" s="136"/>
      <c r="C7" s="136" t="n">
        <v>3</v>
      </c>
      <c r="D7" s="300"/>
      <c r="E7" s="328" t="s">
        <v>2329</v>
      </c>
      <c r="F7" s="366"/>
      <c r="I7" s="214"/>
    </row>
    <row r="8" customFormat="false" ht="15.75" hidden="false" customHeight="false" outlineLevel="0" collapsed="false">
      <c r="A8" s="136" t="n">
        <v>6</v>
      </c>
      <c r="B8" s="136"/>
      <c r="C8" s="136" t="n">
        <v>4</v>
      </c>
      <c r="D8" s="300" t="n">
        <v>0</v>
      </c>
      <c r="E8" s="349" t="s">
        <v>2330</v>
      </c>
      <c r="F8" s="54" t="s">
        <v>2331</v>
      </c>
      <c r="I8" s="214"/>
      <c r="J8" s="1" t="s">
        <v>2332</v>
      </c>
    </row>
    <row r="9" customFormat="false" ht="15.75" hidden="false" customHeight="false" outlineLevel="0" collapsed="false">
      <c r="A9" s="136" t="n">
        <v>7</v>
      </c>
      <c r="B9" s="136"/>
      <c r="C9" s="136" t="n">
        <v>5</v>
      </c>
      <c r="D9" s="300" t="n">
        <v>1</v>
      </c>
      <c r="E9" s="327" t="s">
        <v>2333</v>
      </c>
      <c r="F9" s="54" t="s">
        <v>2334</v>
      </c>
      <c r="I9" s="214"/>
    </row>
    <row r="10" customFormat="false" ht="15.75" hidden="false" customHeight="false" outlineLevel="0" collapsed="false">
      <c r="A10" s="136" t="n">
        <v>8</v>
      </c>
      <c r="B10" s="136"/>
      <c r="C10" s="136" t="n">
        <v>6</v>
      </c>
      <c r="D10" s="300" t="n">
        <v>0</v>
      </c>
      <c r="E10" s="349" t="s">
        <v>2335</v>
      </c>
      <c r="F10" s="367" t="s">
        <v>2336</v>
      </c>
      <c r="I10" s="214"/>
    </row>
    <row r="11" customFormat="false" ht="15.75" hidden="false" customHeight="false" outlineLevel="0" collapsed="false">
      <c r="A11" s="136" t="n">
        <v>9</v>
      </c>
      <c r="B11" s="136"/>
      <c r="C11" s="136" t="n">
        <v>7</v>
      </c>
      <c r="D11" s="300"/>
      <c r="E11" s="328" t="s">
        <v>2337</v>
      </c>
      <c r="F11" s="54"/>
      <c r="I11" s="214"/>
    </row>
    <row r="12" customFormat="false" ht="15.75" hidden="false" customHeight="false" outlineLevel="0" collapsed="false">
      <c r="A12" s="136" t="n">
        <v>10</v>
      </c>
      <c r="B12" s="136"/>
      <c r="C12" s="136" t="n">
        <v>8</v>
      </c>
      <c r="D12" s="300" t="n">
        <v>1</v>
      </c>
      <c r="E12" s="327" t="s">
        <v>2338</v>
      </c>
      <c r="F12" s="30" t="s">
        <v>2339</v>
      </c>
      <c r="I12" s="214"/>
    </row>
    <row r="13" customFormat="false" ht="15.75" hidden="false" customHeight="false" outlineLevel="0" collapsed="false">
      <c r="A13" s="136" t="n">
        <v>11</v>
      </c>
      <c r="B13" s="136"/>
      <c r="C13" s="136" t="n">
        <v>9</v>
      </c>
      <c r="D13" s="136"/>
      <c r="E13" s="323" t="s">
        <v>2340</v>
      </c>
      <c r="F13" s="54"/>
      <c r="I13" s="214"/>
    </row>
    <row r="14" customFormat="false" ht="15.75" hidden="false" customHeight="false" outlineLevel="0" collapsed="false">
      <c r="A14" s="136" t="n">
        <v>12</v>
      </c>
      <c r="B14" s="302"/>
      <c r="C14" s="302" t="n">
        <v>10</v>
      </c>
      <c r="D14" s="302" t="n">
        <v>1</v>
      </c>
      <c r="E14" s="368" t="s">
        <v>2341</v>
      </c>
      <c r="F14" s="311" t="s">
        <v>2342</v>
      </c>
      <c r="G14" s="295"/>
      <c r="H14" s="295"/>
      <c r="I14" s="295"/>
      <c r="J14" s="302"/>
      <c r="K14" s="295"/>
      <c r="L14" s="295"/>
      <c r="M14" s="295"/>
    </row>
    <row r="15" customFormat="false" ht="15.75" hidden="false" customHeight="false" outlineLevel="0" collapsed="false">
      <c r="A15" s="297" t="n">
        <v>13</v>
      </c>
      <c r="B15" s="363" t="s">
        <v>215</v>
      </c>
      <c r="C15" s="363" t="n">
        <v>1</v>
      </c>
      <c r="D15" s="363" t="n">
        <v>1</v>
      </c>
      <c r="E15" s="96" t="s">
        <v>2343</v>
      </c>
      <c r="F15" s="54" t="s">
        <v>2344</v>
      </c>
      <c r="I15" s="143"/>
      <c r="J15" s="57"/>
    </row>
    <row r="16" customFormat="false" ht="15.75" hidden="false" customHeight="false" outlineLevel="0" collapsed="false">
      <c r="A16" s="300" t="n">
        <v>14</v>
      </c>
      <c r="B16" s="364"/>
      <c r="C16" s="363" t="n">
        <v>2</v>
      </c>
      <c r="D16" s="363"/>
      <c r="E16" s="100" t="s">
        <v>2345</v>
      </c>
      <c r="F16" s="54"/>
      <c r="I16" s="214"/>
    </row>
    <row r="17" customFormat="false" ht="15.75" hidden="false" customHeight="false" outlineLevel="0" collapsed="false">
      <c r="A17" s="300" t="n">
        <v>15</v>
      </c>
      <c r="B17" s="364"/>
      <c r="C17" s="363" t="n">
        <v>3</v>
      </c>
      <c r="D17" s="363" t="n">
        <v>1</v>
      </c>
      <c r="E17" s="96" t="s">
        <v>2346</v>
      </c>
      <c r="F17" s="30" t="s">
        <v>2347</v>
      </c>
      <c r="I17" s="214"/>
    </row>
    <row r="18" customFormat="false" ht="15.75" hidden="false" customHeight="false" outlineLevel="0" collapsed="false">
      <c r="A18" s="300" t="n">
        <v>16</v>
      </c>
      <c r="B18" s="364"/>
      <c r="C18" s="363" t="n">
        <v>4</v>
      </c>
      <c r="D18" s="363" t="n">
        <v>1</v>
      </c>
      <c r="E18" s="96" t="s">
        <v>2348</v>
      </c>
      <c r="F18" s="1" t="s">
        <v>2349</v>
      </c>
      <c r="I18" s="214"/>
    </row>
    <row r="19" customFormat="false" ht="15.75" hidden="false" customHeight="false" outlineLevel="0" collapsed="false">
      <c r="A19" s="300" t="n">
        <v>17</v>
      </c>
      <c r="B19" s="364"/>
      <c r="C19" s="365" t="n">
        <v>5</v>
      </c>
      <c r="D19" s="363" t="n">
        <v>1</v>
      </c>
      <c r="E19" s="96" t="s">
        <v>2350</v>
      </c>
      <c r="F19" s="305" t="s">
        <v>2351</v>
      </c>
      <c r="J19" s="101"/>
      <c r="K19" s="71"/>
      <c r="L19" s="71"/>
      <c r="M19" s="71"/>
    </row>
    <row r="20" customFormat="false" ht="15.75" hidden="false" customHeight="false" outlineLevel="0" collapsed="false">
      <c r="A20" s="296" t="n">
        <v>18</v>
      </c>
      <c r="B20" s="297" t="s">
        <v>232</v>
      </c>
      <c r="C20" s="1" t="n">
        <v>1</v>
      </c>
      <c r="D20" s="296" t="n">
        <v>1</v>
      </c>
      <c r="E20" s="306" t="s">
        <v>2352</v>
      </c>
      <c r="F20" s="54" t="s">
        <v>2353</v>
      </c>
      <c r="G20" s="218"/>
      <c r="H20" s="218"/>
      <c r="I20" s="221"/>
    </row>
    <row r="21" customFormat="false" ht="15.75" hidden="false" customHeight="false" outlineLevel="0" collapsed="false">
      <c r="A21" s="136" t="n">
        <v>19</v>
      </c>
      <c r="B21" s="307"/>
      <c r="C21" s="1" t="n">
        <v>2</v>
      </c>
      <c r="D21" s="136"/>
      <c r="E21" s="308" t="s">
        <v>1818</v>
      </c>
      <c r="F21" s="1"/>
      <c r="I21" s="309"/>
    </row>
    <row r="22" customFormat="false" ht="15.75" hidden="false" customHeight="false" outlineLevel="0" collapsed="false">
      <c r="A22" s="136" t="n">
        <v>20</v>
      </c>
      <c r="B22" s="307"/>
      <c r="C22" s="1" t="n">
        <v>3</v>
      </c>
      <c r="D22" s="136"/>
      <c r="E22" s="369" t="s">
        <v>2354</v>
      </c>
      <c r="F22" s="370" t="s">
        <v>2355</v>
      </c>
      <c r="I22" s="309"/>
      <c r="J22" s="1" t="s">
        <v>2356</v>
      </c>
    </row>
    <row r="23" customFormat="false" ht="15.75" hidden="false" customHeight="false" outlineLevel="0" collapsed="false">
      <c r="A23" s="136" t="n">
        <v>21</v>
      </c>
      <c r="B23" s="307"/>
      <c r="C23" s="1" t="n">
        <v>4</v>
      </c>
      <c r="D23" s="136" t="n">
        <v>1</v>
      </c>
      <c r="E23" s="324" t="s">
        <v>2357</v>
      </c>
      <c r="F23" s="54" t="s">
        <v>2358</v>
      </c>
      <c r="I23" s="309"/>
    </row>
    <row r="24" customFormat="false" ht="15.75" hidden="false" customHeight="false" outlineLevel="0" collapsed="false">
      <c r="A24" s="136" t="n">
        <v>22</v>
      </c>
      <c r="B24" s="307"/>
      <c r="C24" s="1" t="n">
        <v>5</v>
      </c>
      <c r="D24" s="302" t="n">
        <v>1</v>
      </c>
      <c r="E24" s="368" t="s">
        <v>2359</v>
      </c>
      <c r="F24" s="371" t="s">
        <v>2360</v>
      </c>
      <c r="G24" s="295"/>
      <c r="H24" s="295"/>
      <c r="I24" s="310"/>
      <c r="J24" s="311"/>
      <c r="K24" s="295"/>
      <c r="L24" s="295"/>
      <c r="M24" s="295"/>
    </row>
    <row r="25" customFormat="false" ht="15.75" hidden="false" customHeight="false" outlineLevel="0" collapsed="false">
      <c r="A25" s="296" t="n">
        <v>23</v>
      </c>
      <c r="B25" s="312" t="s">
        <v>245</v>
      </c>
      <c r="C25" s="296" t="n">
        <v>1</v>
      </c>
      <c r="D25" s="136" t="n">
        <v>0</v>
      </c>
      <c r="E25" s="323" t="s">
        <v>2361</v>
      </c>
      <c r="F25" s="1" t="s">
        <v>2362</v>
      </c>
      <c r="I25" s="214"/>
      <c r="J25" s="1" t="s">
        <v>2363</v>
      </c>
    </row>
    <row r="26" customFormat="false" ht="15.75" hidden="false" customHeight="false" outlineLevel="0" collapsed="false">
      <c r="A26" s="136" t="n">
        <v>24</v>
      </c>
      <c r="B26" s="332"/>
      <c r="C26" s="136" t="n">
        <v>2</v>
      </c>
      <c r="D26" s="136" t="n">
        <v>1</v>
      </c>
      <c r="E26" s="324" t="s">
        <v>2364</v>
      </c>
      <c r="F26" s="1" t="s">
        <v>2365</v>
      </c>
      <c r="I26" s="214"/>
    </row>
    <row r="27" customFormat="false" ht="15.75" hidden="false" customHeight="false" outlineLevel="0" collapsed="false">
      <c r="A27" s="302" t="n">
        <v>25</v>
      </c>
      <c r="B27" s="315"/>
      <c r="C27" s="302" t="n">
        <v>3</v>
      </c>
      <c r="D27" s="302" t="n">
        <v>1</v>
      </c>
      <c r="E27" s="368" t="s">
        <v>2366</v>
      </c>
      <c r="F27" s="305" t="s">
        <v>2367</v>
      </c>
      <c r="G27" s="295"/>
      <c r="H27" s="295"/>
      <c r="I27" s="310"/>
      <c r="J27" s="311" t="s">
        <v>2368</v>
      </c>
      <c r="K27" s="295"/>
      <c r="L27" s="295"/>
      <c r="M27" s="295"/>
    </row>
    <row r="28" customFormat="false" ht="15.75" hidden="false" customHeight="false" outlineLevel="0" collapsed="false">
      <c r="B28" s="39"/>
      <c r="E28" s="36"/>
    </row>
    <row r="29" customFormat="false" ht="15.75" hidden="false" customHeight="false" outlineLevel="0" collapsed="false">
      <c r="E29" s="111" t="s">
        <v>522</v>
      </c>
    </row>
    <row r="30" customFormat="false" ht="15.75" hidden="false" customHeight="false" outlineLevel="0" collapsed="false">
      <c r="E30" s="146" t="s">
        <v>523</v>
      </c>
    </row>
    <row r="31" customFormat="false" ht="15.75" hidden="false" customHeight="false" outlineLevel="0" collapsed="false">
      <c r="E31" s="147" t="s">
        <v>524</v>
      </c>
    </row>
    <row r="32" customFormat="false" ht="15.75" hidden="false" customHeight="false" outlineLevel="0" collapsed="false">
      <c r="E32" s="148" t="s">
        <v>525</v>
      </c>
    </row>
  </sheetData>
  <hyperlinks>
    <hyperlink ref="E3" r:id="rId2" location="page=1&amp;search=ligo%20virgo" display="https://arxiv.org/pdf/2212.04564.pdf#page=1&amp;search=ligo%20virgo"/>
    <hyperlink ref="E4" r:id="rId3" location="page=25&amp;search=ligo%20virgo" display="https://arxiv.org/pdf/2212.04657.pdf#page=25&amp;search=ligo%20virgo"/>
    <hyperlink ref="E5" r:id="rId4" location="page=1&amp;search=ligo%20virgo" display="https://arxiv.org/pdf/2106.05575.pdf#page=1&amp;search=ligo%20virgo"/>
    <hyperlink ref="E6" r:id="rId5" location="page=5&amp;search=ligo%20virgo" display="https://arxiv.org/pdf/2211.13604.pdf#page=5&amp;search=ligo%20virgo"/>
    <hyperlink ref="E7" r:id="rId6" location="page=15&amp;search=ligo%20virgo" display="https://arxiv.org/pdf/2212.05279.pdf#page=15&amp;search=ligo%20virgo"/>
    <hyperlink ref="E8" r:id="rId7" location="page=3&amp;search=ligo%20virgo" display="https://arxiv.org/pdf/2212.05516.pdf#page=3&amp;search=ligo%20virgo"/>
    <hyperlink ref="E9" r:id="rId8" location="page=27&amp;search=ligo%20virgo" display="https://arxiv.org/pdf/2212.05594.pdf#page=27&amp;search=ligo%20virgo"/>
    <hyperlink ref="E10" r:id="rId9" location="page=13&amp;search=ligo%20virgo" display="https://arxiv.org/pdf/2212.05724.pdf#page=13&amp;search=ligo%20virgo"/>
    <hyperlink ref="E11" r:id="rId10" location="page=3&amp;search=ligo%20virgo" display="https://arxiv.org/pdf/2212.05851.pdf#page=3&amp;search=ligo%20virgo"/>
    <hyperlink ref="E12" r:id="rId11" location="page=53&amp;search=ligo%20virgo" display="https://arxiv.org/pdf/2212.06086.pdf#page=53&amp;search=ligo%20virgo"/>
    <hyperlink ref="E13" r:id="rId12" location="page=7&amp;search=ligo%20virgo" display="https://arxiv.org/pdf/2212.06103.pdf#page=7&amp;search=ligo%20virgo"/>
    <hyperlink ref="E14" r:id="rId13" location="page=1&amp;search=ligo%20virgo" display="https://arxiv.org/pdf/2212.06120.pdf#page=1&amp;search=ligo%20virgo"/>
    <hyperlink ref="E15" r:id="rId14" location="page=1&amp;search=ligo%20virgo" display="https://arxiv.org/pdf/2010.06161.pdf#page=1&amp;search=ligo%20virgo"/>
    <hyperlink ref="E16" r:id="rId15" location="page=2&amp;search=ligo%20virgo" display="https://arxiv.org/pdf/2212.06340.pdf#page=2&amp;search=ligo%20virgo"/>
    <hyperlink ref="E17" r:id="rId16" location="page=1&amp;search=ligo%20virgo" display="https://arxiv.org/pdf/2212.06622.pdf#page=1&amp;search=ligo%20virgo"/>
    <hyperlink ref="E18" r:id="rId17" location="page=2&amp;search=ligo%20virgo" display="https://arxiv.org/pdf/2212.06677.pdf#page=2&amp;search=ligo%20virgo"/>
    <hyperlink ref="E19" r:id="rId18" location="page=1&amp;search=ligo%20virgo" display="https://arxiv.org/pdf/2212.06707.pdf#page=1&amp;search=ligo%20virgo"/>
    <hyperlink ref="E20" r:id="rId19" location="page=1&amp;search=ligo%20virgo" display="https://arxiv.org/pdf/2204.05741.pdf#page=1&amp;search=ligo%20virgo"/>
    <hyperlink ref="E21" r:id="rId20" location="page=19&amp;search=ligo%20virgo" display="https://arxiv.org/pdf/2209.08215.pdf#page=19&amp;search=ligo%20virgo"/>
    <hyperlink ref="E22" r:id="rId21" location="page=23&amp;search=ligo%20virgo" display="https://arxiv.org/pdf/2211.14331.pdf#page=23&amp;search=ligo%20virgo"/>
    <hyperlink ref="E23" r:id="rId22" location="page=1&amp;search=ligo%20virgo" display="https://arxiv.org/pdf/2212.07186.pdf#page=1&amp;search=ligo%20virgo"/>
    <hyperlink ref="E24" r:id="rId23" location="page=3&amp;search=ligo%20virgo" display="https://arxiv.org/pdf/2212.07293.pdf#page=3&amp;search=ligo%20virgo"/>
    <hyperlink ref="E25" r:id="rId24" location="page=3&amp;search=ligo%20virgo" display="https://arxiv.org/pdf/2212.07433.pdf#page=3&amp;search=ligo%20virgo"/>
    <hyperlink ref="E26" r:id="rId25" location="page=3&amp;search=ligo%20virgo" display="https://arxiv.org/pdf/2212.07559.pdf#page=3&amp;search=ligo%20virgo"/>
    <hyperlink ref="E27" r:id="rId26" location="page=7&amp;search=ligo%20virgo" display="https://arxiv.org/pdf/2212.07874.pdf#page=7&amp;search=ligo%20virg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7"/>
</worksheet>
</file>

<file path=xl/worksheets/sheet52.xml><?xml version="1.0" encoding="utf-8"?>
<worksheet xmlns="http://schemas.openxmlformats.org/spreadsheetml/2006/main" xmlns:r="http://schemas.openxmlformats.org/officeDocument/2006/relationships">
  <sheetPr filterMode="false">
    <pageSetUpPr fitToPage="false"/>
  </sheetPr>
  <dimension ref="A1:R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0" width="10.5"/>
    <col collapsed="false" customWidth="true" hidden="false" outlineLevel="0" max="2" min="2" style="0" width="10.99"/>
    <col collapsed="false" customWidth="true" hidden="false" outlineLevel="0" max="3" min="3" style="0" width="16"/>
    <col collapsed="false" customWidth="true" hidden="false" outlineLevel="0" max="4" min="4" style="0" width="5.01"/>
    <col collapsed="false" customWidth="true" hidden="false" outlineLevel="0" max="5" min="5" style="0" width="27.88"/>
    <col collapsed="false" customWidth="true" hidden="false" outlineLevel="0" max="6" min="6" style="0" width="2.38"/>
    <col collapsed="false" customWidth="true" hidden="false" outlineLevel="0" max="7" min="7" style="0" width="12.63"/>
    <col collapsed="false" customWidth="true" hidden="false" outlineLevel="0" max="8" min="8" style="0" width="12.37"/>
    <col collapsed="false" customWidth="true" hidden="false" outlineLevel="0" max="9" min="9" style="0" width="0.38"/>
    <col collapsed="false" customWidth="true" hidden="false" outlineLevel="0" max="10" min="10" style="0" width="12.63"/>
    <col collapsed="false" customWidth="true" hidden="false" outlineLevel="0" max="11" min="11" style="0" width="29.88"/>
    <col collapsed="false" customWidth="true" hidden="false" outlineLevel="0" max="12" min="12" style="0" width="0.38"/>
    <col collapsed="false" customWidth="true" hidden="false" outlineLevel="0" max="13" min="13" style="0" width="27.5"/>
    <col collapsed="false" customWidth="true" hidden="false" outlineLevel="0" max="14" min="14" style="0" width="19.38"/>
    <col collapsed="false" customWidth="true" hidden="false" outlineLevel="0" max="15" min="15" style="0" width="18.12"/>
    <col collapsed="false" customWidth="true" hidden="false" outlineLevel="0" max="16" min="16" style="0" width="5.62"/>
    <col collapsed="false" customWidth="true" hidden="false" outlineLevel="0" max="1025" min="17" style="0" width="12.63"/>
  </cols>
  <sheetData>
    <row r="1" customFormat="false" ht="15.75" hidden="false" customHeight="false" outlineLevel="0" collapsed="false">
      <c r="A1" s="64" t="n">
        <f aca="false">MAX(A3:A74)</f>
        <v>31</v>
      </c>
      <c r="B1" s="65" t="s">
        <v>105</v>
      </c>
      <c r="C1" s="66"/>
      <c r="D1" s="66" t="n">
        <f aca="false">SUM(D3:D77)</f>
        <v>7</v>
      </c>
      <c r="E1" s="23" t="s">
        <v>2369</v>
      </c>
      <c r="F1" s="1"/>
      <c r="G1" s="69" t="s">
        <v>541</v>
      </c>
      <c r="H1" s="70"/>
      <c r="I1" s="131"/>
      <c r="L1" s="372"/>
      <c r="M1" s="44"/>
      <c r="N1" s="373" t="s">
        <v>2370</v>
      </c>
      <c r="O1" s="374" t="n">
        <f aca="false">SUM(O3:O101)</f>
        <v>13</v>
      </c>
      <c r="P1" s="375" t="n">
        <f aca="false">SUM(P3:P101)</f>
        <v>0</v>
      </c>
      <c r="Q1" s="376"/>
    </row>
    <row r="2" customFormat="false" ht="15.75" hidden="false" customHeight="false" outlineLevel="0" collapsed="false">
      <c r="A2" s="108" t="s">
        <v>0</v>
      </c>
      <c r="B2" s="103" t="s">
        <v>1</v>
      </c>
      <c r="C2" s="109"/>
      <c r="D2" s="377" t="s">
        <v>108</v>
      </c>
      <c r="E2" s="109"/>
      <c r="F2" s="68" t="s">
        <v>109</v>
      </c>
      <c r="G2" s="71"/>
      <c r="H2" s="71"/>
      <c r="I2" s="71"/>
      <c r="J2" s="101" t="s">
        <v>271</v>
      </c>
      <c r="K2" s="71"/>
      <c r="L2" s="378"/>
      <c r="M2" s="379" t="s">
        <v>265</v>
      </c>
      <c r="N2" s="374" t="s">
        <v>266</v>
      </c>
      <c r="O2" s="374" t="s">
        <v>267</v>
      </c>
      <c r="P2" s="374" t="s">
        <v>268</v>
      </c>
      <c r="Q2" s="375" t="s">
        <v>269</v>
      </c>
    </row>
    <row r="3" customFormat="false" ht="15.75" hidden="false" customHeight="false" outlineLevel="0" collapsed="false">
      <c r="A3" s="110" t="n">
        <v>1</v>
      </c>
      <c r="B3" s="107" t="s">
        <v>2371</v>
      </c>
      <c r="C3" s="80" t="n">
        <v>1</v>
      </c>
      <c r="D3" s="79"/>
      <c r="E3" s="335" t="s">
        <v>2008</v>
      </c>
      <c r="J3" s="78"/>
      <c r="L3" s="372"/>
      <c r="M3" s="380" t="str">
        <f aca="false">IFERROR(INDEX($E$3:$E$100,SMALL(IF($D$3:$D$100=1,ROW($E$3:$E$100)-ROW(B$3)+1),ROWS($M$3:M3))),"")</f>
        <v>https://arxiv.org/pdf/2210.09907.pdf</v>
      </c>
      <c r="N3" s="381" t="e">
        <f aca="false">IF(M3&lt;&gt;"",HYPERLINK(concat("https://scholar.google.com/scholar?hl=en&amp;q=arXiv:",MID(M3,23,10))),"")</f>
        <v>#NAME?</v>
      </c>
      <c r="O3" s="382" t="n">
        <v>0</v>
      </c>
      <c r="P3" s="382" t="n">
        <v>0</v>
      </c>
      <c r="Q3" s="383" t="s">
        <v>331</v>
      </c>
    </row>
    <row r="4" customFormat="false" ht="15.75" hidden="false" customHeight="false" outlineLevel="0" collapsed="false">
      <c r="A4" s="110" t="n">
        <v>2</v>
      </c>
      <c r="B4" s="107"/>
      <c r="C4" s="80" t="n">
        <v>2</v>
      </c>
      <c r="D4" s="79" t="n">
        <v>0</v>
      </c>
      <c r="E4" s="346" t="s">
        <v>2372</v>
      </c>
      <c r="F4" s="1" t="s">
        <v>2373</v>
      </c>
      <c r="J4" s="78" t="s">
        <v>2374</v>
      </c>
      <c r="L4" s="372"/>
      <c r="M4" s="380" t="str">
        <f aca="false">IFERROR(INDEX($E$3:$E$100,SMALL(IF($D$3:$D$100=1,ROW($E$3:$E$100)-ROW(B$3)+1),ROWS($M$3:M4))),"")</f>
        <v/>
      </c>
      <c r="N4" s="381" t="str">
        <f aca="false">IF(M4&lt;&gt;"",HYPERLINK(concat("https://scholar.google.com/scholar?hl=en&amp;q=arXiv:",MID(M4,23,10))),"")</f>
        <v/>
      </c>
      <c r="O4" s="382" t="n">
        <v>0</v>
      </c>
      <c r="P4" s="382" t="n">
        <v>0</v>
      </c>
      <c r="Q4" s="383" t="s">
        <v>331</v>
      </c>
    </row>
    <row r="5" customFormat="false" ht="15.75" hidden="false" customHeight="false" outlineLevel="0" collapsed="false">
      <c r="A5" s="120" t="n">
        <v>7</v>
      </c>
      <c r="B5" s="121"/>
      <c r="C5" s="87" t="n">
        <v>3</v>
      </c>
      <c r="D5" s="121"/>
      <c r="E5" s="336" t="s">
        <v>2375</v>
      </c>
      <c r="F5" s="123"/>
      <c r="G5" s="89"/>
      <c r="H5" s="89"/>
      <c r="I5" s="89"/>
      <c r="J5" s="85" t="s">
        <v>2376</v>
      </c>
      <c r="K5" s="89"/>
      <c r="L5" s="384"/>
      <c r="M5" s="380" t="str">
        <f aca="false">IFERROR(INDEX($E$3:$E$100,SMALL(IF($D$3:$D$100=1,ROW($E$3:$E$100)-ROW(B$3)+1),ROWS($M$3:M5))),"")</f>
        <v/>
      </c>
      <c r="N5" s="381" t="str">
        <f aca="false">IF(M5&lt;&gt;"",HYPERLINK(concat("https://scholar.google.com/scholar?hl=en&amp;q=arXiv:",MID(M5,23,10))),"")</f>
        <v/>
      </c>
      <c r="O5" s="382" t="n">
        <v>0</v>
      </c>
      <c r="P5" s="382" t="n">
        <v>0</v>
      </c>
      <c r="Q5" s="383" t="s">
        <v>2377</v>
      </c>
    </row>
    <row r="6" customFormat="false" ht="15.75" hidden="false" customHeight="false" outlineLevel="0" collapsed="false">
      <c r="A6" s="110" t="n">
        <v>8</v>
      </c>
      <c r="B6" s="107" t="s">
        <v>2378</v>
      </c>
      <c r="C6" s="115" t="n">
        <v>1</v>
      </c>
      <c r="D6" s="114"/>
      <c r="E6" s="337" t="s">
        <v>2379</v>
      </c>
      <c r="F6" s="138"/>
      <c r="G6" s="117"/>
      <c r="H6" s="117"/>
      <c r="I6" s="117"/>
      <c r="J6" s="78"/>
      <c r="K6" s="117"/>
      <c r="L6" s="385"/>
      <c r="M6" s="380" t="str">
        <f aca="false">IFERROR(INDEX($E$3:$E$100,SMALL(IF($D$3:$D$100=1,ROW($E$3:$E$100)-ROW(B$3)+1),ROWS($M$3:M6))),"")</f>
        <v/>
      </c>
      <c r="N6" s="381" t="str">
        <f aca="false">IF(M6&lt;&gt;"",HYPERLINK(concat("https://scholar.google.com/scholar?hl=en&amp;q=arXiv:",MID(M6,23,10))),"")</f>
        <v/>
      </c>
      <c r="O6" s="383" t="n">
        <v>13</v>
      </c>
      <c r="P6" s="382" t="s">
        <v>2380</v>
      </c>
      <c r="Q6" s="383" t="s">
        <v>284</v>
      </c>
    </row>
    <row r="7" customFormat="false" ht="15.75" hidden="false" customHeight="false" outlineLevel="0" collapsed="false">
      <c r="A7" s="110" t="n">
        <v>9</v>
      </c>
      <c r="B7" s="107"/>
      <c r="C7" s="80" t="n">
        <v>2</v>
      </c>
      <c r="D7" s="79"/>
      <c r="E7" s="335" t="s">
        <v>2381</v>
      </c>
      <c r="J7" s="78"/>
      <c r="L7" s="372"/>
      <c r="M7" s="380" t="str">
        <f aca="false">IFERROR(INDEX($E$3:$E$100,SMALL(IF($D$3:$D$100=1,ROW($E$3:$E$100)-ROW(B$3)+1),ROWS($M$3:M7))),"")</f>
        <v/>
      </c>
      <c r="N7" s="381" t="str">
        <f aca="false">IF(M7&lt;&gt;"",HYPERLINK(concat("https://scholar.google.com/scholar?hl=en&amp;q=arXiv:",MID(M7,23,10))),"")</f>
        <v/>
      </c>
      <c r="O7" s="386" t="n">
        <v>0</v>
      </c>
      <c r="P7" s="386" t="n">
        <v>0</v>
      </c>
      <c r="Q7" s="383" t="s">
        <v>331</v>
      </c>
    </row>
    <row r="8" customFormat="false" ht="15.75" hidden="false" customHeight="false" outlineLevel="0" collapsed="false">
      <c r="A8" s="110" t="n">
        <v>10</v>
      </c>
      <c r="B8" s="107"/>
      <c r="C8" s="80" t="n">
        <v>3</v>
      </c>
      <c r="D8" s="79" t="n">
        <v>1</v>
      </c>
      <c r="E8" s="176" t="s">
        <v>2382</v>
      </c>
      <c r="F8" s="1" t="s">
        <v>2383</v>
      </c>
      <c r="J8" s="78"/>
      <c r="L8" s="372"/>
      <c r="M8" s="380" t="str">
        <f aca="false">IFERROR(INDEX($E$3:$E$100,SMALL(IF($D$3:$D$100=1,ROW($E$3:$E$100)-ROW(B$3)+1),ROWS($M$3:M8))),"")</f>
        <v>https://arxiv.org/pdf/2212.09094.pdf</v>
      </c>
      <c r="N8" s="381" t="e">
        <f aca="false">IF(M8&lt;&gt;"",HYPERLINK(concat("https://scholar.google.com/scholar?hl=en&amp;q=arXiv:",MID(M8,23,10))),"")</f>
        <v>#NAME?</v>
      </c>
      <c r="O8" s="387" t="n">
        <v>0</v>
      </c>
      <c r="P8" s="387" t="n">
        <v>0</v>
      </c>
      <c r="Q8" s="388" t="s">
        <v>331</v>
      </c>
    </row>
    <row r="9" customFormat="false" ht="15.75" hidden="false" customHeight="false" outlineLevel="0" collapsed="false">
      <c r="A9" s="110" t="n">
        <v>11</v>
      </c>
      <c r="B9" s="107"/>
      <c r="C9" s="80" t="n">
        <v>4</v>
      </c>
      <c r="D9" s="79" t="n">
        <v>1</v>
      </c>
      <c r="E9" s="176" t="s">
        <v>2384</v>
      </c>
      <c r="F9" s="1" t="s">
        <v>2385</v>
      </c>
      <c r="J9" s="78"/>
      <c r="L9" s="372"/>
      <c r="M9" s="380" t="str">
        <f aca="false">IFERROR(INDEX($E$3:$E$100,SMALL(IF($D$3:$D$100=1,ROW($E$3:$E$100)-ROW(B$3)+1),ROWS($M$3:M9))),"")</f>
        <v>https://arxiv.org/pdf/2212.09495.pdf</v>
      </c>
      <c r="N9" s="381" t="e">
        <f aca="false">IF(M9&lt;&gt;"",HYPERLINK(concat("https://scholar.google.com/scholar?hl=en&amp;q=arXiv:",MID(M9,23,10))),"")</f>
        <v>#NAME?</v>
      </c>
      <c r="O9" s="387" t="n">
        <v>0</v>
      </c>
      <c r="P9" s="387" t="n">
        <v>0</v>
      </c>
      <c r="Q9" s="388" t="s">
        <v>276</v>
      </c>
    </row>
    <row r="10" customFormat="false" ht="15.75" hidden="false" customHeight="false" outlineLevel="0" collapsed="false">
      <c r="A10" s="120" t="n">
        <v>14</v>
      </c>
      <c r="B10" s="121"/>
      <c r="C10" s="87" t="n">
        <v>5</v>
      </c>
      <c r="D10" s="121"/>
      <c r="E10" s="336" t="s">
        <v>2386</v>
      </c>
      <c r="F10" s="123"/>
      <c r="G10" s="89"/>
      <c r="H10" s="89"/>
      <c r="I10" s="89"/>
      <c r="J10" s="85"/>
      <c r="K10" s="89"/>
      <c r="L10" s="384"/>
      <c r="M10" s="380" t="str">
        <f aca="false">IFERROR(INDEX($E$3:$E$100,SMALL(IF($D$3:$D$100=1,ROW($E$3:$E$100)-ROW(B$3)+1),ROWS($M$3:M10))),"")</f>
        <v/>
      </c>
      <c r="N10" s="381" t="str">
        <f aca="false">IF(M10&lt;&gt;"",HYPERLINK(concat("https://scholar.google.com/scholar?hl=en&amp;q=arXiv:",MID(M10,23,10))),"")</f>
        <v/>
      </c>
      <c r="O10" s="387" t="n">
        <v>0</v>
      </c>
      <c r="P10" s="387" t="n">
        <v>0</v>
      </c>
      <c r="Q10" s="388" t="s">
        <v>2377</v>
      </c>
    </row>
    <row r="11" customFormat="false" ht="15.75" hidden="false" customHeight="false" outlineLevel="0" collapsed="false">
      <c r="A11" s="110" t="n">
        <v>15</v>
      </c>
      <c r="B11" s="107" t="s">
        <v>2387</v>
      </c>
      <c r="C11" s="80" t="n">
        <v>1</v>
      </c>
      <c r="D11" s="79" t="n">
        <v>1</v>
      </c>
      <c r="E11" s="176" t="s">
        <v>305</v>
      </c>
      <c r="F11" s="1" t="s">
        <v>2388</v>
      </c>
      <c r="J11" s="78" t="s">
        <v>2389</v>
      </c>
      <c r="L11" s="372"/>
      <c r="M11" s="380" t="str">
        <f aca="false">IFERROR(INDEX($E$3:$E$100,SMALL(IF($D$3:$D$100=1,ROW($E$3:$E$100)-ROW(B$3)+1),ROWS($M$3:M11))),"")</f>
        <v>https://arxiv.org/pdf/2201.07241.pdf</v>
      </c>
      <c r="N11" s="387"/>
      <c r="O11" s="376"/>
      <c r="P11" s="376"/>
      <c r="Q11" s="376"/>
    </row>
    <row r="12" customFormat="false" ht="15.75" hidden="false" customHeight="false" outlineLevel="0" collapsed="false">
      <c r="A12" s="110" t="n">
        <v>16</v>
      </c>
      <c r="B12" s="107"/>
      <c r="C12" s="80" t="n">
        <v>2</v>
      </c>
      <c r="D12" s="79"/>
      <c r="E12" s="335" t="s">
        <v>2390</v>
      </c>
      <c r="J12" s="78"/>
      <c r="L12" s="372"/>
      <c r="M12" s="380" t="str">
        <f aca="false">IFERROR(INDEX($E$3:$E$100,SMALL(IF($D$3:$D$100=1,ROW($E$3:$E$100)-ROW(B$3)+1),ROWS($M$3:M12))),"")</f>
        <v/>
      </c>
      <c r="N12" s="381"/>
      <c r="O12" s="376"/>
      <c r="P12" s="376"/>
      <c r="Q12" s="376"/>
    </row>
    <row r="13" customFormat="false" ht="15.75" hidden="false" customHeight="false" outlineLevel="0" collapsed="false">
      <c r="A13" s="110" t="n">
        <v>17</v>
      </c>
      <c r="B13" s="107"/>
      <c r="C13" s="80" t="n">
        <v>3</v>
      </c>
      <c r="D13" s="79"/>
      <c r="E13" s="335" t="s">
        <v>2391</v>
      </c>
      <c r="J13" s="78" t="s">
        <v>2392</v>
      </c>
      <c r="L13" s="372"/>
      <c r="M13" s="380" t="str">
        <f aca="false">IFERROR(INDEX($E$3:$E$100,SMALL(IF($D$3:$D$100=1,ROW($E$3:$E$100)-ROW(B$3)+1),ROWS($M$3:M13))),"")</f>
        <v/>
      </c>
      <c r="N13" s="381" t="str">
        <f aca="false">IF(M13&lt;&gt;"",HYPERLINK(concat("https://scholar.google.com/scholar?hl=en&amp;q=arXiv:",MID(M13,23,10))),"")</f>
        <v/>
      </c>
      <c r="O13" s="376"/>
      <c r="P13" s="376"/>
      <c r="Q13" s="376"/>
    </row>
    <row r="14" customFormat="false" ht="15.75" hidden="false" customHeight="false" outlineLevel="0" collapsed="false">
      <c r="A14" s="110" t="n">
        <v>18</v>
      </c>
      <c r="B14" s="107"/>
      <c r="C14" s="80" t="n">
        <v>4</v>
      </c>
      <c r="D14" s="79"/>
      <c r="E14" s="335" t="s">
        <v>2393</v>
      </c>
      <c r="J14" s="78" t="s">
        <v>2394</v>
      </c>
      <c r="L14" s="372"/>
      <c r="M14" s="380" t="str">
        <f aca="false">IFERROR(INDEX($E$3:$E$100,SMALL(IF($D$3:$D$100=1,ROW($E$3:$E$100)-ROW(B$3)+1),ROWS($M$3:M14))),"")</f>
        <v/>
      </c>
      <c r="N14" s="381" t="str">
        <f aca="false">IF(M14&lt;&gt;"",HYPERLINK(concat("https://scholar.google.com/scholar?hl=en&amp;q=arXiv:",MID(M14,23,10))),"")</f>
        <v/>
      </c>
      <c r="O14" s="376"/>
      <c r="P14" s="376"/>
      <c r="Q14" s="376"/>
      <c r="R14" s="389"/>
    </row>
    <row r="15" customFormat="false" ht="15.75" hidden="false" customHeight="false" outlineLevel="0" collapsed="false">
      <c r="A15" s="120" t="n">
        <v>19</v>
      </c>
      <c r="B15" s="121"/>
      <c r="C15" s="87" t="n">
        <v>5</v>
      </c>
      <c r="D15" s="121"/>
      <c r="E15" s="336" t="s">
        <v>2395</v>
      </c>
      <c r="F15" s="123"/>
      <c r="G15" s="89"/>
      <c r="H15" s="89"/>
      <c r="I15" s="89"/>
      <c r="J15" s="85" t="s">
        <v>2396</v>
      </c>
      <c r="K15" s="89"/>
      <c r="L15" s="384"/>
      <c r="M15" s="380" t="str">
        <f aca="false">IFERROR(INDEX($E$3:$E$100,SMALL(IF($D$3:$D$100=1,ROW($E$3:$E$100)-ROW(B$3)+1),ROWS($M$3:M15))),"")</f>
        <v/>
      </c>
      <c r="N15" s="381" t="str">
        <f aca="false">IF(M15&lt;&gt;"",HYPERLINK(concat("https://scholar.google.com/scholar?hl=en&amp;q=arXiv:",MID(M15,23,10))),"")</f>
        <v/>
      </c>
      <c r="O15" s="376"/>
      <c r="P15" s="376"/>
      <c r="Q15" s="376"/>
    </row>
    <row r="16" customFormat="false" ht="15.75" hidden="false" customHeight="false" outlineLevel="0" collapsed="false">
      <c r="A16" s="110" t="n">
        <v>20</v>
      </c>
      <c r="B16" s="141" t="s">
        <v>2397</v>
      </c>
      <c r="C16" s="110" t="n">
        <v>1</v>
      </c>
      <c r="D16" s="141"/>
      <c r="E16" s="339" t="s">
        <v>1408</v>
      </c>
      <c r="F16" s="110"/>
      <c r="G16" s="110"/>
      <c r="H16" s="110"/>
      <c r="I16" s="110"/>
      <c r="J16" s="1" t="s">
        <v>2398</v>
      </c>
      <c r="L16" s="372"/>
      <c r="M16" s="380" t="str">
        <f aca="false">IFERROR(INDEX($E$3:$E$100,SMALL(IF($D$3:$D$100=1,ROW($E$3:$E$100)-ROW(B$3)+1),ROWS($M$3:M16))),"")</f>
        <v/>
      </c>
      <c r="N16" s="381" t="str">
        <f aca="false">IF(M16&lt;&gt;"",HYPERLINK(concat("https://scholar.google.com/scholar?hl=en&amp;q=arXiv:",MID(M16,23,10))),"")</f>
        <v/>
      </c>
      <c r="O16" s="376"/>
      <c r="P16" s="376"/>
      <c r="Q16" s="376"/>
    </row>
    <row r="17" customFormat="false" ht="15.75" hidden="false" customHeight="false" outlineLevel="0" collapsed="false">
      <c r="A17" s="110" t="n">
        <v>21</v>
      </c>
      <c r="B17" s="141"/>
      <c r="C17" s="110" t="n">
        <v>2</v>
      </c>
      <c r="D17" s="141"/>
      <c r="E17" s="339" t="s">
        <v>1497</v>
      </c>
      <c r="I17" s="143"/>
      <c r="J17" s="78"/>
      <c r="L17" s="372"/>
      <c r="M17" s="380" t="str">
        <f aca="false">IFERROR(INDEX($E$3:$E$100,SMALL(IF($D$3:$D$100=1,ROW($E$3:$E$100)-ROW(B$3)+1),ROWS($M$3:M17))),"")</f>
        <v/>
      </c>
      <c r="N17" s="381" t="str">
        <f aca="false">IF(M17&lt;&gt;"",HYPERLINK(concat("https://scholar.google.com/scholar?hl=en&amp;q=arXiv:",MID(M17,23,10))),"")</f>
        <v/>
      </c>
      <c r="O17" s="376"/>
      <c r="P17" s="376"/>
      <c r="Q17" s="376"/>
    </row>
    <row r="18" customFormat="false" ht="15.75" hidden="false" customHeight="false" outlineLevel="0" collapsed="false">
      <c r="A18" s="110" t="n">
        <v>22</v>
      </c>
      <c r="B18" s="141"/>
      <c r="C18" s="110" t="n">
        <v>3</v>
      </c>
      <c r="D18" s="141"/>
      <c r="E18" s="339" t="s">
        <v>2379</v>
      </c>
      <c r="J18" s="78" t="s">
        <v>2399</v>
      </c>
      <c r="L18" s="372"/>
      <c r="M18" s="380" t="str">
        <f aca="false">IFERROR(INDEX($E$3:$E$100,SMALL(IF($D$3:$D$100=1,ROW($E$3:$E$100)-ROW(B$3)+1),ROWS($M$3:M18))),"")</f>
        <v/>
      </c>
      <c r="N18" s="381" t="str">
        <f aca="false">IF(M18&lt;&gt;"",HYPERLINK(concat("https://scholar.google.com/scholar?hl=en&amp;q=arXiv:",MID(M18,23,10))),"")</f>
        <v/>
      </c>
      <c r="O18" s="376"/>
      <c r="P18" s="376"/>
      <c r="Q18" s="376"/>
    </row>
    <row r="19" customFormat="false" ht="15.75" hidden="false" customHeight="false" outlineLevel="0" collapsed="false">
      <c r="A19" s="110" t="n">
        <v>23</v>
      </c>
      <c r="B19" s="141"/>
      <c r="C19" s="110" t="n">
        <v>4</v>
      </c>
      <c r="D19" s="141" t="n">
        <v>1</v>
      </c>
      <c r="E19" s="356" t="s">
        <v>2400</v>
      </c>
      <c r="F19" s="1" t="s">
        <v>2401</v>
      </c>
      <c r="J19" s="78" t="s">
        <v>2402</v>
      </c>
      <c r="L19" s="372"/>
      <c r="M19" s="380" t="str">
        <f aca="false">IFERROR(INDEX($E$3:$E$100,SMALL(IF($D$3:$D$100=1,ROW($E$3:$E$100)-ROW(B$3)+1),ROWS($M$3:M19))),"")</f>
        <v>https://arxiv.org/pdf/2212.07186.pdf</v>
      </c>
      <c r="N19" s="381" t="e">
        <f aca="false">IF(M19&lt;&gt;"",HYPERLINK(concat("https://scholar.google.com/scholar?hl=en&amp;q=arXiv:",MID(M19,23,10))),"")</f>
        <v>#NAME?</v>
      </c>
      <c r="O19" s="376"/>
      <c r="P19" s="376"/>
      <c r="Q19" s="376"/>
    </row>
    <row r="20" customFormat="false" ht="15.75" hidden="false" customHeight="false" outlineLevel="0" collapsed="false">
      <c r="A20" s="110" t="n">
        <v>24</v>
      </c>
      <c r="B20" s="141"/>
      <c r="C20" s="110" t="n">
        <v>5</v>
      </c>
      <c r="D20" s="141" t="n">
        <v>1</v>
      </c>
      <c r="E20" s="99" t="s">
        <v>2403</v>
      </c>
      <c r="F20" s="1" t="s">
        <v>2404</v>
      </c>
      <c r="J20" s="78" t="s">
        <v>2405</v>
      </c>
      <c r="L20" s="372"/>
      <c r="M20" s="380" t="str">
        <f aca="false">IFERROR(INDEX($E$3:$E$100,SMALL(IF($D$3:$D$100=1,ROW($E$3:$E$100)-ROW(B$3)+1),ROWS($M$3:M20))),"")</f>
        <v>https://arxiv.org/pdf/2212.10580.pdf</v>
      </c>
      <c r="N20" s="381" t="e">
        <f aca="false">IF(M20&lt;&gt;"",HYPERLINK(concat("https://scholar.google.com/scholar?hl=en&amp;q=arXiv:",MID(M20,23,10))),"")</f>
        <v>#NAME?</v>
      </c>
      <c r="O20" s="376"/>
      <c r="P20" s="376"/>
      <c r="Q20" s="376"/>
    </row>
    <row r="21" customFormat="false" ht="15.75" hidden="false" customHeight="false" outlineLevel="0" collapsed="false">
      <c r="A21" s="110" t="n">
        <v>25</v>
      </c>
      <c r="B21" s="141"/>
      <c r="C21" s="110" t="n">
        <v>6</v>
      </c>
      <c r="D21" s="141" t="n">
        <v>1</v>
      </c>
      <c r="E21" s="356" t="s">
        <v>2406</v>
      </c>
      <c r="F21" s="1" t="s">
        <v>2407</v>
      </c>
      <c r="J21" s="78"/>
      <c r="L21" s="372"/>
      <c r="M21" s="380" t="str">
        <f aca="false">IFERROR(INDEX($E$3:$E$100,SMALL(IF($D$3:$D$100=1,ROW($E$3:$E$100)-ROW(B$3)+1),ROWS($M$3:M21))),"")</f>
        <v>https://arxiv.org/pdf/2212.10691.pdf</v>
      </c>
      <c r="N21" s="381" t="e">
        <f aca="false">IF(M21&lt;&gt;"",HYPERLINK(concat("https://scholar.google.com/scholar?hl=en&amp;q=arXiv:",MID(M21,23,10))),"")</f>
        <v>#NAME?</v>
      </c>
      <c r="O21" s="376"/>
      <c r="P21" s="376"/>
      <c r="Q21" s="376"/>
    </row>
    <row r="22" customFormat="false" ht="15.75" hidden="false" customHeight="false" outlineLevel="0" collapsed="false">
      <c r="A22" s="110" t="n">
        <v>26</v>
      </c>
      <c r="B22" s="141"/>
      <c r="C22" s="110" t="n">
        <v>7</v>
      </c>
      <c r="D22" s="141"/>
      <c r="E22" s="339" t="s">
        <v>2408</v>
      </c>
      <c r="J22" s="78"/>
      <c r="L22" s="372"/>
      <c r="M22" s="380" t="str">
        <f aca="false">IFERROR(INDEX($E$3:$E$100,SMALL(IF($D$3:$D$100=1,ROW($E$3:$E$100)-ROW(B$3)+1),ROWS($M$3:M22))),"")</f>
        <v/>
      </c>
      <c r="N22" s="381" t="str">
        <f aca="false">IF(M22&lt;&gt;"",HYPERLINK(concat("https://scholar.google.com/scholar?hl=en&amp;q=arXiv:",MID(M22,23,10))),"")</f>
        <v/>
      </c>
      <c r="O22" s="376"/>
      <c r="P22" s="376"/>
      <c r="Q22" s="376"/>
    </row>
    <row r="23" customFormat="false" ht="15.75" hidden="false" customHeight="false" outlineLevel="0" collapsed="false">
      <c r="A23" s="120" t="n">
        <v>27</v>
      </c>
      <c r="B23" s="121"/>
      <c r="C23" s="87" t="n">
        <v>8</v>
      </c>
      <c r="D23" s="121"/>
      <c r="E23" s="336" t="s">
        <v>2409</v>
      </c>
      <c r="F23" s="123"/>
      <c r="G23" s="89"/>
      <c r="H23" s="89"/>
      <c r="I23" s="89"/>
      <c r="J23" s="85" t="s">
        <v>2410</v>
      </c>
      <c r="K23" s="89"/>
      <c r="L23" s="384"/>
      <c r="M23" s="380" t="str">
        <f aca="false">IFERROR(INDEX($E$3:$E$100,SMALL(IF($D$3:$D$100=1,ROW($E$3:$E$100)-ROW(B$3)+1),ROWS($M$3:M23))),"")</f>
        <v/>
      </c>
      <c r="N23" s="381" t="str">
        <f aca="false">IF(M23&lt;&gt;"",HYPERLINK(concat("https://scholar.google.com/scholar?hl=en&amp;q=arXiv:",MID(M23,23,10))),"")</f>
        <v/>
      </c>
      <c r="O23" s="376"/>
      <c r="P23" s="376"/>
      <c r="Q23" s="376"/>
    </row>
    <row r="24" customFormat="false" ht="15.75" hidden="false" customHeight="false" outlineLevel="0" collapsed="false">
      <c r="A24" s="110" t="n">
        <v>28</v>
      </c>
      <c r="B24" s="107" t="s">
        <v>2411</v>
      </c>
      <c r="C24" s="80" t="n">
        <v>1</v>
      </c>
      <c r="D24" s="79"/>
      <c r="E24" s="335" t="s">
        <v>2213</v>
      </c>
      <c r="J24" s="78" t="s">
        <v>2412</v>
      </c>
      <c r="L24" s="372"/>
      <c r="M24" s="380" t="str">
        <f aca="false">IFERROR(INDEX($E$3:$E$100,SMALL(IF($D$3:$D$100=1,ROW($E$3:$E$100)-ROW(B$3)+1),ROWS($M$3:M24))),"")</f>
        <v/>
      </c>
      <c r="N24" s="381" t="str">
        <f aca="false">IF(M24&lt;&gt;"",HYPERLINK(concat("https://scholar.google.com/scholar?hl=en&amp;q=arXiv:",MID(M24,23,10))),"")</f>
        <v/>
      </c>
      <c r="O24" s="376"/>
      <c r="P24" s="376"/>
      <c r="Q24" s="376"/>
    </row>
    <row r="25" customFormat="false" ht="15.75" hidden="false" customHeight="false" outlineLevel="0" collapsed="false">
      <c r="A25" s="110" t="n">
        <v>29</v>
      </c>
      <c r="B25" s="232"/>
      <c r="C25" s="80" t="n">
        <v>2</v>
      </c>
      <c r="D25" s="79"/>
      <c r="E25" s="335" t="s">
        <v>2413</v>
      </c>
      <c r="J25" s="78"/>
      <c r="L25" s="372"/>
      <c r="M25" s="380" t="str">
        <f aca="false">IFERROR(INDEX($E$3:$E$100,SMALL(IF($D$3:$D$100=1,ROW($E$3:$E$100)-ROW(B$3)+1),ROWS($M$3:M25))),"")</f>
        <v/>
      </c>
      <c r="N25" s="381" t="str">
        <f aca="false">IF(M25&lt;&gt;"",HYPERLINK(concat("https://scholar.google.com/scholar?hl=en&amp;q=arXiv:",MID(M25,23,10))),"")</f>
        <v/>
      </c>
      <c r="O25" s="376"/>
      <c r="P25" s="376"/>
      <c r="Q25" s="376"/>
    </row>
    <row r="26" customFormat="false" ht="15.75" hidden="false" customHeight="false" outlineLevel="0" collapsed="false">
      <c r="A26" s="110" t="n">
        <v>30</v>
      </c>
      <c r="B26" s="232"/>
      <c r="C26" s="80" t="n">
        <v>3</v>
      </c>
      <c r="D26" s="79" t="n">
        <v>1</v>
      </c>
      <c r="E26" s="176" t="s">
        <v>2414</v>
      </c>
      <c r="F26" s="1" t="s">
        <v>2415</v>
      </c>
      <c r="J26" s="78"/>
      <c r="L26" s="372"/>
      <c r="M26" s="380" t="str">
        <f aca="false">IFERROR(INDEX($E$3:$E$100,SMALL(IF($D$3:$D$100=1,ROW($E$3:$E$100)-ROW(B$3)+1),ROWS($M$3:M26))),"")</f>
        <v>https://arxiv.org/pdf/2212.11437.pdf</v>
      </c>
      <c r="N26" s="381" t="e">
        <f aca="false">IF(M26&lt;&gt;"",HYPERLINK(concat("https://scholar.google.com/scholar?hl=en&amp;q=arXiv:",MID(M26,23,10))),"")</f>
        <v>#NAME?</v>
      </c>
      <c r="O26" s="376"/>
      <c r="P26" s="376"/>
      <c r="Q26" s="376"/>
    </row>
    <row r="27" customFormat="false" ht="15.75" hidden="false" customHeight="false" outlineLevel="0" collapsed="false">
      <c r="A27" s="108" t="n">
        <v>31</v>
      </c>
      <c r="B27" s="127"/>
      <c r="C27" s="103" t="n">
        <v>4</v>
      </c>
      <c r="D27" s="128"/>
      <c r="E27" s="360" t="s">
        <v>2416</v>
      </c>
      <c r="F27" s="68"/>
      <c r="G27" s="71"/>
      <c r="H27" s="71"/>
      <c r="I27" s="71"/>
      <c r="J27" s="101"/>
      <c r="K27" s="71"/>
      <c r="L27" s="378"/>
      <c r="M27" s="380" t="str">
        <f aca="false">IFERROR(INDEX($E$3:$E$100,SMALL(IF($D$3:$D$100=1,ROW($E$3:$E$100)-ROW(B$3)+1),ROWS($M$3:M27))),"")</f>
        <v/>
      </c>
      <c r="N27" s="381" t="str">
        <f aca="false">IF(M27&lt;&gt;"",HYPERLINK(concat("https://scholar.google.com/scholar?hl=en&amp;q=arXiv:",MID(M27,23,10))),"")</f>
        <v/>
      </c>
      <c r="O27" s="376"/>
      <c r="P27" s="376"/>
      <c r="Q27" s="376"/>
    </row>
    <row r="28" customFormat="false" ht="15.75" hidden="false" customHeight="false" outlineLevel="0" collapsed="false">
      <c r="B28" s="107"/>
      <c r="D28" s="107"/>
      <c r="L28" s="372"/>
      <c r="M28" s="376"/>
      <c r="N28" s="376"/>
      <c r="O28" s="376"/>
      <c r="P28" s="376"/>
      <c r="Q28" s="376"/>
    </row>
    <row r="29" customFormat="false" ht="15.75" hidden="false" customHeight="false" outlineLevel="0" collapsed="false">
      <c r="B29" s="107"/>
      <c r="E29" s="342" t="s">
        <v>522</v>
      </c>
      <c r="L29" s="372"/>
      <c r="M29" s="376"/>
      <c r="N29" s="376"/>
      <c r="O29" s="376"/>
      <c r="P29" s="376"/>
      <c r="Q29" s="376"/>
    </row>
    <row r="30" customFormat="false" ht="15.75" hidden="false" customHeight="false" outlineLevel="0" collapsed="false">
      <c r="B30" s="107"/>
      <c r="E30" s="146" t="s">
        <v>523</v>
      </c>
      <c r="L30" s="372"/>
      <c r="M30" s="376"/>
      <c r="N30" s="376"/>
      <c r="O30" s="376"/>
      <c r="P30" s="376"/>
      <c r="Q30" s="376"/>
    </row>
    <row r="31" customFormat="false" ht="15.75" hidden="false" customHeight="false" outlineLevel="0" collapsed="false">
      <c r="B31" s="107"/>
      <c r="E31" s="147" t="s">
        <v>524</v>
      </c>
      <c r="L31" s="372"/>
      <c r="M31" s="376"/>
      <c r="N31" s="376"/>
      <c r="O31" s="376"/>
      <c r="P31" s="376"/>
      <c r="Q31" s="376"/>
    </row>
    <row r="32" customFormat="false" ht="15.75" hidden="false" customHeight="false" outlineLevel="0" collapsed="false">
      <c r="B32" s="107"/>
      <c r="E32" s="148" t="s">
        <v>525</v>
      </c>
      <c r="L32" s="372"/>
      <c r="M32" s="376"/>
      <c r="N32" s="376"/>
      <c r="O32" s="376"/>
      <c r="P32" s="376"/>
      <c r="Q32" s="376"/>
    </row>
    <row r="1048576" customFormat="false" ht="15.75" hidden="false" customHeight="true" outlineLevel="0" collapsed="false"/>
  </sheetData>
  <mergeCells count="1">
    <mergeCell ref="F16:I16"/>
  </mergeCells>
  <hyperlinks>
    <hyperlink ref="E3" r:id="rId2" display="https://arxiv.org/pdf/2210.09907.pdf"/>
    <hyperlink ref="Q3" r:id="rId3" display="All 2 versions"/>
    <hyperlink ref="E4" r:id="rId4" display="https://arxiv.org/pdf/2212.08185.pdf"/>
    <hyperlink ref="Q4" r:id="rId5" display="All 2 versions"/>
    <hyperlink ref="E5" r:id="rId6" display="https://arxiv.org/pdf/2212.08528.pdf"/>
    <hyperlink ref="Q5" r:id="rId7" display="All 2 versions "/>
    <hyperlink ref="E6" r:id="rId8" display="https://arxiv.org/pdf/2211.01691.pdf"/>
    <hyperlink ref="Q6" r:id="rId9" display="All 5 versions"/>
    <hyperlink ref="E7" r:id="rId10" display="https://arxiv.org/pdf/2212.04657.pdf"/>
    <hyperlink ref="Q7" r:id="rId11" display="All 2 versions"/>
    <hyperlink ref="E8" r:id="rId12" display="https://arxiv.org/pdf/2212.09094.pdf"/>
    <hyperlink ref="Q8" r:id="rId13" display="All 2 versions"/>
    <hyperlink ref="E9" r:id="rId14" display="https://arxiv.org/pdf/2212.09495.pdf"/>
    <hyperlink ref="Q9" r:id="rId15" display="All 4 versions"/>
    <hyperlink ref="E10" r:id="rId16" display="https://arxiv.org/pdf/2212.09733.pdf"/>
    <hyperlink ref="Q10" r:id="rId17" display="All 2 versions "/>
    <hyperlink ref="E11" r:id="rId18" display="https://arxiv.org/pdf/2201.07241.pdf"/>
    <hyperlink ref="E12" r:id="rId19" display="https://arxiv.org/pdf/2212.09753.pdf"/>
    <hyperlink ref="E13" r:id="rId20" display="https://arxiv.org/pdf/2212.09776.pdf"/>
    <hyperlink ref="E14" r:id="rId21" display="https://arxiv.org/pdf/2212.10083.pdf"/>
    <hyperlink ref="E15" r:id="rId22" display="https://arxiv.org/pdf/2212.10514.pdf"/>
    <hyperlink ref="E16" r:id="rId23" display="https://arxiv.org/pdf/2207.01464.pdf"/>
    <hyperlink ref="E17" r:id="rId24" display="https://arxiv.org/pdf/2207.09184.pdf"/>
    <hyperlink ref="E18" r:id="rId25" display="https://arxiv.org/pdf/2211.01691.pdf"/>
    <hyperlink ref="E19" r:id="rId26" display="https://arxiv.org/pdf/2212.07186.pdf"/>
    <hyperlink ref="E20" r:id="rId27" display="https://arxiv.org/pdf/2212.10580.pdf"/>
    <hyperlink ref="E21" r:id="rId28" display="https://arxiv.org/pdf/2212.10691.pdf"/>
    <hyperlink ref="E22" r:id="rId29" display="https://arxiv.org/pdf/2212.10725.pdf"/>
    <hyperlink ref="E23" r:id="rId30" display="https://arxiv.org/pdf/2212.10924.pdf"/>
    <hyperlink ref="E24" r:id="rId31" display="https://arxiv.org/pdf/2211.13789.pdf"/>
    <hyperlink ref="E25" r:id="rId32" display="https://arxiv.org/pdf/2212.11359.pdf"/>
    <hyperlink ref="E26" r:id="rId33" display="https://arxiv.org/pdf/2212.11437.pdf"/>
    <hyperlink ref="E27" r:id="rId34" display="https://arxiv.org/ftp/arxiv/papers/2212/2212.11960.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5"/>
</worksheet>
</file>

<file path=xl/worksheets/sheet53.xml><?xml version="1.0" encoding="utf-8"?>
<worksheet xmlns="http://schemas.openxmlformats.org/spreadsheetml/2006/main" xmlns:r="http://schemas.openxmlformats.org/officeDocument/2006/relationships">
  <sheetPr filterMode="false">
    <pageSetUpPr fitToPage="false"/>
  </sheetPr>
  <dimension ref="A1:M2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
    <col collapsed="false" customWidth="true" hidden="false" outlineLevel="0" max="1025" min="6" style="0" width="12.63"/>
  </cols>
  <sheetData>
    <row r="1" customFormat="false" ht="15.75" hidden="false" customHeight="false" outlineLevel="0" collapsed="false">
      <c r="A1" s="168" t="n">
        <f aca="false">MAX(A3:A89)</f>
        <v>13</v>
      </c>
      <c r="B1" s="66" t="s">
        <v>105</v>
      </c>
      <c r="C1" s="66"/>
      <c r="D1" s="66" t="n">
        <f aca="false">SUM(D3:D92)</f>
        <v>2</v>
      </c>
      <c r="E1" s="23" t="s">
        <v>2369</v>
      </c>
      <c r="F1" s="1"/>
      <c r="G1" s="69" t="s">
        <v>474</v>
      </c>
      <c r="H1" s="70"/>
      <c r="I1" s="131"/>
    </row>
    <row r="2" customFormat="false" ht="15.75" hidden="false" customHeight="false" outlineLevel="0" collapsed="false">
      <c r="A2" s="73" t="s">
        <v>0</v>
      </c>
      <c r="B2" s="108" t="s">
        <v>1</v>
      </c>
      <c r="C2" s="109"/>
      <c r="D2" s="244" t="s">
        <v>108</v>
      </c>
      <c r="E2" s="303" t="s">
        <v>3</v>
      </c>
      <c r="F2" s="68" t="s">
        <v>109</v>
      </c>
      <c r="G2" s="71"/>
      <c r="H2" s="71"/>
      <c r="I2" s="71"/>
      <c r="J2" s="101" t="s">
        <v>271</v>
      </c>
      <c r="K2" s="71"/>
      <c r="L2" s="71"/>
      <c r="M2" s="71"/>
    </row>
    <row r="3" customFormat="false" ht="15.75" hidden="false" customHeight="false" outlineLevel="0" collapsed="false">
      <c r="A3" s="1" t="n">
        <v>1</v>
      </c>
      <c r="B3" s="184" t="n">
        <v>44921</v>
      </c>
      <c r="C3" s="78" t="n">
        <v>1</v>
      </c>
      <c r="D3" s="78"/>
      <c r="E3" s="323" t="s">
        <v>648</v>
      </c>
      <c r="F3" s="54"/>
      <c r="J3" s="78"/>
    </row>
    <row r="4" customFormat="false" ht="15.75" hidden="false" customHeight="false" outlineLevel="0" collapsed="false">
      <c r="A4" s="1" t="n">
        <v>2</v>
      </c>
      <c r="B4" s="78"/>
      <c r="C4" s="78" t="n">
        <v>2</v>
      </c>
      <c r="D4" s="78"/>
      <c r="E4" s="323" t="s">
        <v>678</v>
      </c>
      <c r="F4" s="54"/>
      <c r="J4" s="78"/>
    </row>
    <row r="5" customFormat="false" ht="15.75" hidden="false" customHeight="false" outlineLevel="0" collapsed="false">
      <c r="A5" s="1" t="n">
        <v>3</v>
      </c>
      <c r="B5" s="78"/>
      <c r="C5" s="78" t="n">
        <v>3</v>
      </c>
      <c r="D5" s="78"/>
      <c r="E5" s="323" t="s">
        <v>1216</v>
      </c>
      <c r="F5" s="54"/>
      <c r="J5" s="78"/>
    </row>
    <row r="6" customFormat="false" ht="15.75" hidden="false" customHeight="false" outlineLevel="0" collapsed="false">
      <c r="A6" s="1" t="n">
        <v>4</v>
      </c>
      <c r="B6" s="78"/>
      <c r="C6" s="78" t="n">
        <v>4</v>
      </c>
      <c r="D6" s="78"/>
      <c r="E6" s="323" t="s">
        <v>2413</v>
      </c>
      <c r="F6" s="54"/>
      <c r="J6" s="78"/>
    </row>
    <row r="7" customFormat="false" ht="15.75" hidden="false" customHeight="false" outlineLevel="0" collapsed="false">
      <c r="A7" s="1" t="n">
        <v>5</v>
      </c>
      <c r="B7" s="78"/>
      <c r="C7" s="78" t="n">
        <v>5</v>
      </c>
      <c r="D7" s="78"/>
      <c r="E7" s="323" t="s">
        <v>2417</v>
      </c>
      <c r="F7" s="54"/>
      <c r="J7" s="78"/>
    </row>
    <row r="8" customFormat="false" ht="15.75" hidden="false" customHeight="false" outlineLevel="0" collapsed="false">
      <c r="A8" s="1" t="n">
        <v>6</v>
      </c>
      <c r="B8" s="78"/>
      <c r="C8" s="78" t="n">
        <v>6</v>
      </c>
      <c r="D8" s="78"/>
      <c r="E8" s="293" t="s">
        <v>2418</v>
      </c>
      <c r="F8" s="54"/>
      <c r="J8" s="294"/>
      <c r="K8" s="295"/>
      <c r="L8" s="295"/>
      <c r="M8" s="295"/>
    </row>
    <row r="9" customFormat="false" ht="15.75" hidden="false" customHeight="false" outlineLevel="0" collapsed="false">
      <c r="A9" s="296" t="n">
        <v>7</v>
      </c>
      <c r="B9" s="390" t="n">
        <v>44922</v>
      </c>
      <c r="C9" s="296" t="n">
        <v>1</v>
      </c>
      <c r="D9" s="297"/>
      <c r="E9" s="298" t="s">
        <v>2178</v>
      </c>
      <c r="F9" s="348"/>
      <c r="G9" s="218"/>
      <c r="H9" s="218"/>
      <c r="I9" s="221"/>
      <c r="J9" s="57"/>
    </row>
    <row r="10" customFormat="false" ht="15.75" hidden="false" customHeight="false" outlineLevel="0" collapsed="false">
      <c r="A10" s="136" t="n">
        <v>8</v>
      </c>
      <c r="B10" s="136"/>
      <c r="C10" s="136" t="n">
        <v>2</v>
      </c>
      <c r="D10" s="300"/>
      <c r="E10" s="328" t="s">
        <v>2419</v>
      </c>
      <c r="F10" s="54"/>
      <c r="I10" s="214"/>
      <c r="J10" s="1" t="s">
        <v>2420</v>
      </c>
    </row>
    <row r="11" customFormat="false" ht="15.75" hidden="false" customHeight="false" outlineLevel="0" collapsed="false">
      <c r="A11" s="136" t="n">
        <v>9</v>
      </c>
      <c r="B11" s="136"/>
      <c r="C11" s="136" t="n">
        <v>3</v>
      </c>
      <c r="D11" s="136" t="n">
        <v>1</v>
      </c>
      <c r="E11" s="391" t="s">
        <v>2421</v>
      </c>
      <c r="F11" s="392" t="s">
        <v>2422</v>
      </c>
      <c r="G11" s="392"/>
      <c r="H11" s="392"/>
      <c r="I11" s="392"/>
    </row>
    <row r="12" customFormat="false" ht="15.75" hidden="false" customHeight="false" outlineLevel="0" collapsed="false">
      <c r="A12" s="136" t="n">
        <v>10</v>
      </c>
      <c r="B12" s="302"/>
      <c r="C12" s="302" t="n">
        <v>4</v>
      </c>
      <c r="D12" s="302"/>
      <c r="E12" s="293" t="s">
        <v>2423</v>
      </c>
      <c r="F12" s="393"/>
      <c r="G12" s="295"/>
      <c r="H12" s="295"/>
      <c r="I12" s="295"/>
      <c r="J12" s="302"/>
      <c r="K12" s="295"/>
      <c r="L12" s="295"/>
      <c r="M12" s="295"/>
    </row>
    <row r="13" customFormat="false" ht="15.75" hidden="false" customHeight="false" outlineLevel="0" collapsed="false">
      <c r="A13" s="297" t="n">
        <v>0</v>
      </c>
      <c r="B13" s="394" t="n">
        <v>44923</v>
      </c>
      <c r="C13" s="395" t="n">
        <v>0</v>
      </c>
      <c r="D13" s="363"/>
      <c r="E13" s="24"/>
      <c r="F13" s="334"/>
      <c r="I13" s="214"/>
      <c r="J13" s="396"/>
      <c r="K13" s="295"/>
      <c r="L13" s="295"/>
      <c r="M13" s="295"/>
    </row>
    <row r="14" customFormat="false" ht="15.75" hidden="false" customHeight="false" outlineLevel="0" collapsed="false">
      <c r="A14" s="296" t="n">
        <v>11</v>
      </c>
      <c r="B14" s="397" t="n">
        <v>44924</v>
      </c>
      <c r="C14" s="1" t="n">
        <v>1</v>
      </c>
      <c r="D14" s="296"/>
      <c r="E14" s="351" t="s">
        <v>2145</v>
      </c>
      <c r="F14" s="54"/>
      <c r="G14" s="218"/>
      <c r="H14" s="218"/>
      <c r="I14" s="221"/>
      <c r="J14" s="1" t="s">
        <v>2424</v>
      </c>
    </row>
    <row r="15" customFormat="false" ht="15.75" hidden="false" customHeight="false" outlineLevel="0" collapsed="false">
      <c r="A15" s="136" t="n">
        <v>12</v>
      </c>
      <c r="B15" s="307"/>
      <c r="C15" s="1" t="n">
        <v>2</v>
      </c>
      <c r="D15" s="136" t="n">
        <v>1</v>
      </c>
      <c r="E15" s="324" t="s">
        <v>2425</v>
      </c>
      <c r="F15" s="392" t="s">
        <v>2426</v>
      </c>
      <c r="G15" s="392"/>
      <c r="H15" s="392"/>
      <c r="I15" s="392"/>
    </row>
    <row r="16" customFormat="false" ht="15.75" hidden="false" customHeight="false" outlineLevel="0" collapsed="false">
      <c r="A16" s="136" t="n">
        <v>13</v>
      </c>
      <c r="B16" s="307"/>
      <c r="C16" s="1" t="n">
        <v>3</v>
      </c>
      <c r="D16" s="302"/>
      <c r="E16" s="293" t="s">
        <v>2427</v>
      </c>
      <c r="F16" s="305"/>
      <c r="G16" s="295"/>
      <c r="H16" s="295"/>
      <c r="I16" s="310"/>
      <c r="J16" s="311"/>
      <c r="K16" s="295"/>
      <c r="L16" s="295"/>
      <c r="M16" s="295"/>
    </row>
    <row r="17" customFormat="false" ht="15.75" hidden="false" customHeight="false" outlineLevel="0" collapsed="false">
      <c r="A17" s="398" t="n">
        <v>0</v>
      </c>
      <c r="B17" s="399" t="n">
        <v>45290</v>
      </c>
      <c r="C17" s="398" t="n">
        <v>0</v>
      </c>
      <c r="D17" s="302"/>
      <c r="E17" s="400"/>
      <c r="F17" s="305"/>
      <c r="G17" s="295"/>
      <c r="H17" s="295"/>
      <c r="I17" s="310"/>
      <c r="J17" s="311"/>
      <c r="K17" s="295"/>
      <c r="L17" s="295"/>
      <c r="M17" s="295"/>
    </row>
    <row r="18" customFormat="false" ht="15.75" hidden="false" customHeight="false" outlineLevel="0" collapsed="false">
      <c r="B18" s="39"/>
      <c r="E18" s="36"/>
    </row>
    <row r="19" customFormat="false" ht="15.75" hidden="false" customHeight="false" outlineLevel="0" collapsed="false">
      <c r="E19" s="111" t="s">
        <v>522</v>
      </c>
    </row>
    <row r="20" customFormat="false" ht="15.75" hidden="false" customHeight="false" outlineLevel="0" collapsed="false">
      <c r="E20" s="146" t="s">
        <v>523</v>
      </c>
    </row>
    <row r="21" customFormat="false" ht="15.75" hidden="false" customHeight="false" outlineLevel="0" collapsed="false">
      <c r="E21" s="147" t="s">
        <v>524</v>
      </c>
    </row>
    <row r="22" customFormat="false" ht="15.75" hidden="false" customHeight="false" outlineLevel="0" collapsed="false">
      <c r="E22" s="148" t="s">
        <v>525</v>
      </c>
    </row>
  </sheetData>
  <mergeCells count="2">
    <mergeCell ref="F11:I11"/>
    <mergeCell ref="F15:I15"/>
  </mergeCells>
  <hyperlinks>
    <hyperlink ref="E3" r:id="rId1" display="https://arxiv.org/pdf/2203.07972.pdf"/>
    <hyperlink ref="E4" r:id="rId2" display="https://arxiv.org/pdf/2203.08998.pdf"/>
    <hyperlink ref="E5" r:id="rId3" display="https://arxiv.org/pdf/2205.14742.pdf"/>
    <hyperlink ref="E6" r:id="rId4" display="https://arxiv.org/pdf/2212.11359.pdf"/>
    <hyperlink ref="E7" r:id="rId5" display="https://arxiv.org/pdf/2212.12144.pdf"/>
    <hyperlink ref="E8" r:id="rId6" display="https://arxiv.org/pdf/2212.12273.pdf"/>
    <hyperlink ref="E9" r:id="rId7" display="https://arxiv.org/pdf/2211.05945.pdf"/>
    <hyperlink ref="E10" r:id="rId8" display="https://arxiv.org/pdf/2212.02065.pdf"/>
    <hyperlink ref="E11" r:id="rId9" display="https://arxiv.org/pdf/2212.12768.pdf"/>
    <hyperlink ref="E12" r:id="rId10" display="https://arxiv.org/pdf/2212.13183.pdf"/>
    <hyperlink ref="E14" r:id="rId11" display="https://arxiv.org/pdf/2211.02855.pdf"/>
    <hyperlink ref="E15" r:id="rId12" display="https://arxiv.org/pdf/2212.13433.pdf"/>
    <hyperlink ref="E16" r:id="rId13" display="https://arxiv.org/pdf/2212.13903.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Z2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
    <col collapsed="false" customWidth="true" hidden="false" outlineLevel="0" max="8" min="6" style="0" width="12.63"/>
    <col collapsed="false" customWidth="true" hidden="false" outlineLevel="0" max="9" min="9" style="0" width="20.76"/>
    <col collapsed="false" customWidth="true" hidden="false" outlineLevel="0" max="1025" min="10" style="0" width="12.63"/>
  </cols>
  <sheetData>
    <row r="1" customFormat="false" ht="15.75" hidden="false" customHeight="false" outlineLevel="0" collapsed="false">
      <c r="A1" s="168" t="n">
        <f aca="false">MAX(A3:A94)</f>
        <v>19</v>
      </c>
      <c r="B1" s="66" t="s">
        <v>105</v>
      </c>
      <c r="C1" s="66"/>
      <c r="D1" s="66" t="n">
        <f aca="false">SUM(D3:D97)</f>
        <v>11</v>
      </c>
      <c r="E1" s="197" t="s">
        <v>2428</v>
      </c>
      <c r="F1" s="1"/>
      <c r="G1" s="69" t="s">
        <v>1333</v>
      </c>
      <c r="H1" s="70"/>
      <c r="I1" s="131"/>
    </row>
    <row r="2" customFormat="false" ht="15.75" hidden="false" customHeight="false" outlineLevel="0" collapsed="false">
      <c r="A2" s="73" t="s">
        <v>0</v>
      </c>
      <c r="B2" s="108" t="s">
        <v>1</v>
      </c>
      <c r="C2" s="109"/>
      <c r="D2" s="244" t="s">
        <v>108</v>
      </c>
      <c r="E2" s="303" t="s">
        <v>3</v>
      </c>
      <c r="F2" s="68" t="s">
        <v>109</v>
      </c>
      <c r="G2" s="71"/>
      <c r="H2" s="71"/>
      <c r="I2" s="71"/>
      <c r="J2" s="101" t="s">
        <v>271</v>
      </c>
      <c r="K2" s="71"/>
      <c r="L2" s="71"/>
      <c r="M2" s="71"/>
    </row>
    <row r="3" customFormat="false" ht="15.75" hidden="false" customHeight="false" outlineLevel="0" collapsed="false">
      <c r="A3" s="1" t="n">
        <v>1</v>
      </c>
      <c r="B3" s="184" t="n">
        <v>44958</v>
      </c>
      <c r="C3" s="78" t="n">
        <v>1</v>
      </c>
      <c r="D3" s="78" t="n">
        <v>1</v>
      </c>
      <c r="E3" s="324" t="s">
        <v>2429</v>
      </c>
      <c r="F3" s="54" t="s">
        <v>2430</v>
      </c>
      <c r="J3" s="78" t="s">
        <v>2431</v>
      </c>
    </row>
    <row r="4" customFormat="false" ht="15.75" hidden="false" customHeight="false" outlineLevel="0" collapsed="false">
      <c r="A4" s="1" t="n">
        <v>2</v>
      </c>
      <c r="B4" s="184"/>
      <c r="C4" s="78" t="n">
        <v>2</v>
      </c>
      <c r="D4" s="78" t="n">
        <v>1</v>
      </c>
      <c r="E4" s="324" t="s">
        <v>2432</v>
      </c>
      <c r="F4" s="54" t="s">
        <v>2433</v>
      </c>
      <c r="J4" s="78"/>
    </row>
    <row r="5" customFormat="false" ht="15.75" hidden="false" customHeight="false" outlineLevel="0" collapsed="false">
      <c r="A5" s="1" t="n">
        <v>3</v>
      </c>
      <c r="B5" s="78"/>
      <c r="C5" s="78" t="n">
        <v>3</v>
      </c>
      <c r="D5" s="78" t="n">
        <v>1</v>
      </c>
      <c r="E5" s="368" t="s">
        <v>2434</v>
      </c>
      <c r="F5" s="54" t="s">
        <v>2435</v>
      </c>
      <c r="J5" s="294" t="s">
        <v>2436</v>
      </c>
      <c r="K5" s="295"/>
      <c r="L5" s="295"/>
      <c r="M5" s="295"/>
    </row>
    <row r="6" customFormat="false" ht="15.75" hidden="false" customHeight="false" outlineLevel="0" collapsed="false">
      <c r="A6" s="296" t="n">
        <v>4</v>
      </c>
      <c r="B6" s="390" t="n">
        <v>44986</v>
      </c>
      <c r="C6" s="296" t="n">
        <v>1</v>
      </c>
      <c r="D6" s="297" t="n">
        <v>1</v>
      </c>
      <c r="E6" s="401" t="s">
        <v>2437</v>
      </c>
      <c r="F6" s="54" t="s">
        <v>2438</v>
      </c>
      <c r="G6" s="218"/>
      <c r="H6" s="218"/>
      <c r="I6" s="221"/>
      <c r="J6" s="57" t="s">
        <v>2439</v>
      </c>
    </row>
    <row r="7" customFormat="false" ht="15.75" hidden="false" customHeight="false" outlineLevel="0" collapsed="false">
      <c r="A7" s="136" t="n">
        <v>5</v>
      </c>
      <c r="B7" s="136"/>
      <c r="C7" s="136" t="n">
        <v>2</v>
      </c>
      <c r="D7" s="300" t="n">
        <v>0</v>
      </c>
      <c r="E7" s="349" t="s">
        <v>2440</v>
      </c>
      <c r="F7" s="54" t="s">
        <v>2441</v>
      </c>
      <c r="I7" s="214"/>
      <c r="J7" s="1" t="s">
        <v>2442</v>
      </c>
    </row>
    <row r="8" customFormat="false" ht="15.75" hidden="false" customHeight="false" outlineLevel="0" collapsed="false">
      <c r="A8" s="136" t="n">
        <v>6</v>
      </c>
      <c r="B8" s="136"/>
      <c r="C8" s="136" t="n">
        <v>3</v>
      </c>
      <c r="D8" s="300" t="n">
        <v>1</v>
      </c>
      <c r="E8" s="327" t="s">
        <v>2443</v>
      </c>
      <c r="F8" s="54" t="s">
        <v>2444</v>
      </c>
      <c r="I8" s="214"/>
    </row>
    <row r="9" customFormat="false" ht="15.75" hidden="false" customHeight="false" outlineLevel="0" collapsed="false">
      <c r="A9" s="402" t="n">
        <v>7</v>
      </c>
      <c r="B9" s="402"/>
      <c r="C9" s="402" t="n">
        <v>4</v>
      </c>
      <c r="D9" s="403"/>
      <c r="E9" s="349" t="s">
        <v>2445</v>
      </c>
      <c r="F9" s="404" t="s">
        <v>2446</v>
      </c>
      <c r="G9" s="41"/>
      <c r="H9" s="41"/>
      <c r="I9" s="405"/>
      <c r="J9" s="16" t="s">
        <v>2447</v>
      </c>
      <c r="K9" s="41"/>
      <c r="L9" s="41"/>
      <c r="M9" s="41"/>
      <c r="N9" s="41"/>
      <c r="O9" s="41"/>
      <c r="P9" s="41"/>
      <c r="Q9" s="41"/>
      <c r="R9" s="41"/>
      <c r="S9" s="41"/>
      <c r="T9" s="41"/>
      <c r="U9" s="41"/>
      <c r="V9" s="41"/>
      <c r="W9" s="41"/>
      <c r="X9" s="41"/>
      <c r="Y9" s="41"/>
      <c r="Z9" s="41"/>
    </row>
    <row r="10" customFormat="false" ht="15.75" hidden="false" customHeight="false" outlineLevel="0" collapsed="false">
      <c r="A10" s="136" t="n">
        <v>8</v>
      </c>
      <c r="B10" s="136"/>
      <c r="C10" s="136" t="n">
        <v>5</v>
      </c>
      <c r="D10" s="300" t="n">
        <v>1</v>
      </c>
      <c r="E10" s="406" t="s">
        <v>2448</v>
      </c>
      <c r="F10" s="1" t="s">
        <v>2449</v>
      </c>
      <c r="I10" s="214"/>
      <c r="J10" s="1" t="s">
        <v>2450</v>
      </c>
    </row>
    <row r="11" customFormat="false" ht="15.75" hidden="false" customHeight="false" outlineLevel="0" collapsed="false">
      <c r="A11" s="136" t="n">
        <v>9</v>
      </c>
      <c r="B11" s="302"/>
      <c r="C11" s="302" t="n">
        <v>6</v>
      </c>
      <c r="D11" s="302"/>
      <c r="E11" s="293" t="s">
        <v>2451</v>
      </c>
      <c r="F11" s="393"/>
      <c r="G11" s="295"/>
      <c r="H11" s="295"/>
      <c r="I11" s="295"/>
      <c r="J11" s="302"/>
      <c r="K11" s="295"/>
      <c r="L11" s="295"/>
      <c r="M11" s="295"/>
    </row>
    <row r="12" customFormat="false" ht="15.75" hidden="false" customHeight="false" outlineLevel="0" collapsed="false">
      <c r="A12" s="297" t="n">
        <v>10</v>
      </c>
      <c r="B12" s="364" t="n">
        <v>45017</v>
      </c>
      <c r="C12" s="363" t="n">
        <v>1</v>
      </c>
      <c r="D12" s="363" t="n">
        <v>1</v>
      </c>
      <c r="E12" s="96" t="s">
        <v>2452</v>
      </c>
      <c r="F12" s="54" t="s">
        <v>2453</v>
      </c>
      <c r="I12" s="143"/>
      <c r="J12" s="57" t="s">
        <v>2454</v>
      </c>
    </row>
    <row r="13" customFormat="false" ht="15.75" hidden="false" customHeight="false" outlineLevel="0" collapsed="false">
      <c r="A13" s="300" t="n">
        <v>11</v>
      </c>
      <c r="B13" s="364"/>
      <c r="C13" s="363" t="n">
        <v>2</v>
      </c>
      <c r="D13" s="363"/>
      <c r="E13" s="100" t="s">
        <v>2455</v>
      </c>
      <c r="F13" s="54"/>
      <c r="I13" s="214"/>
      <c r="J13" s="57"/>
    </row>
    <row r="14" customFormat="false" ht="15.75" hidden="false" customHeight="false" outlineLevel="0" collapsed="false">
      <c r="A14" s="300" t="n">
        <v>12</v>
      </c>
      <c r="B14" s="364"/>
      <c r="C14" s="365" t="n">
        <v>3</v>
      </c>
      <c r="D14" s="363" t="n">
        <v>1</v>
      </c>
      <c r="E14" s="96" t="s">
        <v>2456</v>
      </c>
      <c r="F14" s="54" t="s">
        <v>2457</v>
      </c>
      <c r="J14" s="101"/>
      <c r="K14" s="71"/>
      <c r="L14" s="71"/>
      <c r="M14" s="71"/>
    </row>
    <row r="15" customFormat="false" ht="15.75" hidden="false" customHeight="false" outlineLevel="0" collapsed="false">
      <c r="A15" s="296" t="n">
        <v>13</v>
      </c>
      <c r="B15" s="397" t="n">
        <v>45047</v>
      </c>
      <c r="C15" s="1" t="n">
        <v>1</v>
      </c>
      <c r="D15" s="296"/>
      <c r="E15" s="351" t="s">
        <v>2458</v>
      </c>
      <c r="F15" s="54"/>
      <c r="G15" s="218"/>
      <c r="H15" s="218"/>
      <c r="I15" s="221"/>
    </row>
    <row r="16" customFormat="false" ht="15.75" hidden="false" customHeight="false" outlineLevel="0" collapsed="false">
      <c r="A16" s="136" t="n">
        <v>14</v>
      </c>
      <c r="B16" s="307"/>
      <c r="C16" s="1" t="n">
        <v>2</v>
      </c>
      <c r="D16" s="136"/>
      <c r="E16" s="308" t="s">
        <v>2459</v>
      </c>
      <c r="F16" s="1"/>
      <c r="I16" s="309"/>
    </row>
    <row r="17" customFormat="false" ht="15.75" hidden="false" customHeight="false" outlineLevel="0" collapsed="false">
      <c r="A17" s="136" t="n">
        <v>15</v>
      </c>
      <c r="B17" s="307"/>
      <c r="C17" s="1" t="n">
        <v>3</v>
      </c>
      <c r="D17" s="136" t="n">
        <v>1</v>
      </c>
      <c r="E17" s="331" t="s">
        <v>2460</v>
      </c>
      <c r="F17" s="1" t="s">
        <v>2461</v>
      </c>
      <c r="I17" s="309"/>
      <c r="J17" s="1" t="s">
        <v>2462</v>
      </c>
    </row>
    <row r="18" customFormat="false" ht="15.75" hidden="false" customHeight="false" outlineLevel="0" collapsed="false">
      <c r="A18" s="136" t="n">
        <v>16</v>
      </c>
      <c r="B18" s="307"/>
      <c r="C18" s="1" t="n">
        <v>4</v>
      </c>
      <c r="D18" s="136" t="n">
        <v>1</v>
      </c>
      <c r="E18" s="331" t="s">
        <v>2463</v>
      </c>
      <c r="F18" s="54" t="s">
        <v>2464</v>
      </c>
      <c r="I18" s="309"/>
    </row>
    <row r="19" customFormat="false" ht="15.75" hidden="false" customHeight="false" outlineLevel="0" collapsed="false">
      <c r="A19" s="136" t="n">
        <v>17</v>
      </c>
      <c r="B19" s="307"/>
      <c r="C19" s="1" t="n">
        <v>5</v>
      </c>
      <c r="D19" s="136"/>
      <c r="E19" s="308" t="s">
        <v>2465</v>
      </c>
      <c r="F19" s="370"/>
      <c r="I19" s="309"/>
    </row>
    <row r="20" customFormat="false" ht="15.75" hidden="false" customHeight="false" outlineLevel="0" collapsed="false">
      <c r="A20" s="136" t="n">
        <v>18</v>
      </c>
      <c r="B20" s="307"/>
      <c r="C20" s="1" t="n">
        <v>6</v>
      </c>
      <c r="D20" s="136" t="n">
        <v>1</v>
      </c>
      <c r="E20" s="324" t="s">
        <v>2466</v>
      </c>
      <c r="F20" s="54" t="s">
        <v>2467</v>
      </c>
      <c r="I20" s="309"/>
    </row>
    <row r="21" customFormat="false" ht="15.75" hidden="false" customHeight="false" outlineLevel="0" collapsed="false">
      <c r="A21" s="136" t="n">
        <v>19</v>
      </c>
      <c r="B21" s="307"/>
      <c r="C21" s="1" t="n">
        <v>7</v>
      </c>
      <c r="D21" s="302"/>
      <c r="E21" s="293" t="s">
        <v>2468</v>
      </c>
      <c r="F21" s="371"/>
      <c r="G21" s="295"/>
      <c r="H21" s="295"/>
      <c r="I21" s="310"/>
      <c r="J21" s="311"/>
      <c r="K21" s="295"/>
      <c r="L21" s="295"/>
      <c r="M21" s="295"/>
    </row>
    <row r="22" customFormat="false" ht="15.75" hidden="false" customHeight="false" outlineLevel="0" collapsed="false">
      <c r="A22" s="296" t="n">
        <v>0</v>
      </c>
      <c r="B22" s="407" t="n">
        <v>45078</v>
      </c>
      <c r="C22" s="296" t="n">
        <v>0</v>
      </c>
      <c r="D22" s="136"/>
      <c r="E22" s="408"/>
      <c r="F22" s="366"/>
      <c r="I22" s="214"/>
    </row>
    <row r="23" customFormat="false" ht="15.75" hidden="false" customHeight="false" outlineLevel="0" collapsed="false">
      <c r="B23" s="39"/>
      <c r="E23" s="36"/>
    </row>
    <row r="24" customFormat="false" ht="15.75" hidden="false" customHeight="false" outlineLevel="0" collapsed="false">
      <c r="E24" s="111" t="s">
        <v>522</v>
      </c>
    </row>
    <row r="25" customFormat="false" ht="15.75" hidden="false" customHeight="false" outlineLevel="0" collapsed="false">
      <c r="E25" s="146" t="s">
        <v>523</v>
      </c>
    </row>
    <row r="26" customFormat="false" ht="15.75" hidden="false" customHeight="false" outlineLevel="0" collapsed="false">
      <c r="E26" s="147" t="s">
        <v>524</v>
      </c>
    </row>
    <row r="27" customFormat="false" ht="15.75" hidden="false" customHeight="false" outlineLevel="0" collapsed="false">
      <c r="E27" s="148" t="s">
        <v>525</v>
      </c>
    </row>
  </sheetData>
  <hyperlinks>
    <hyperlink ref="E3" r:id="rId1" location="page=5&amp;search=ligo%20virgo" display="https://arxiv.org/pdf/2009.06655.pdf#page=5&amp;search=ligo%20virgo"/>
    <hyperlink ref="E4" r:id="rId2" location="page=1&amp;search=ligo%20virgo" display="https://arxiv.org/pdf/2011.02967.pdf#page=1&amp;search=ligo%20virgo"/>
    <hyperlink ref="E5" r:id="rId3" location="page=1&amp;search=ligo%20virgo" display="https://arxiv.org/pdf/2212.14283.pdf#page=1&amp;search=ligo%20virgo"/>
    <hyperlink ref="E6" r:id="rId4" location="page=2&amp;search=ligo%20virgo" display="https://arxiv.org/pdf/2003.04412.pdf#page=2&amp;search=ligo%20virgo"/>
    <hyperlink ref="E7" r:id="rId5" location="page=1&amp;search=ligo%20virgo" display="https://arxiv.org/pdf/2110.10962.pdf#page=1&amp;search=ligo%20virgo"/>
    <hyperlink ref="E8" r:id="rId6" location="page=1&amp;search=ligo%20virgo" display="https://arxiv.org/pdf/2209.02272.pdf#page=1&amp;search=ligo%20virgo"/>
    <hyperlink ref="E9" r:id="rId7" location="page=1&amp;search=ligo%20virgo" display="https://arxiv.org/pdf/2209.02863.pdf#page=1&amp;search=ligo%20virgo"/>
    <hyperlink ref="E10" r:id="rId8" location="page=1&amp;search=ligo%20virgo" display="https://arxiv.org/pdf/2212.12144.pdf#page=1&amp;search=ligo%20virgo"/>
    <hyperlink ref="E11" r:id="rId9" location="page=1&amp;search=ligo%20virgo" display="https://arxiv.org/pdf/2301.00338.pdf#page=1&amp;search=ligo%20virgo"/>
    <hyperlink ref="E12" r:id="rId10" location="page=1&amp;search=ligo%20virgo" display="https://arxiv.org/pdf/2204.12567.pdf#page=1&amp;search=ligo%20virgo"/>
    <hyperlink ref="E13" r:id="rId11" location="page=4&amp;search=ligo%20virgo" display="https://arxiv.org/pdf/2207.00207.pdf#page=4&amp;search=ligo%20virgo"/>
    <hyperlink ref="E14" r:id="rId12" location="page=8&amp;search=ligo%20virgo" display="https://arxiv.org/pdf/2301.00822.pdf#page=8&amp;search=ligo%20virgo"/>
    <hyperlink ref="E15" r:id="rId13" location="page=3&amp;search=ligo%20virgo" display="https://arxiv.org/pdf/2011.03571.pdf#page=3&amp;search=ligo%20virgo"/>
    <hyperlink ref="E16" r:id="rId14" location="page=20&amp;search=ligo%20virgo" display="https://arxiv.org/pdf/2203.04014.pdf#page=20&amp;search=ligo%20virgo"/>
    <hyperlink ref="E17" r:id="rId15" location="page=6&amp;search=ligo%20virgo" display="https://arxiv.org/pdf/2211.11150.pdf#page=6&amp;search=ligo%20virgo"/>
    <hyperlink ref="E18" r:id="rId16" location="page=25&amp;search=ligo%20virgo" display="https://arxiv.org/pdf/2301.01309.pdf#page=25&amp;search=ligo%20virgo"/>
    <hyperlink ref="E19" r:id="rId17" location="page=4&amp;search=ligo%20virgo" display="https://arxiv.org/pdf/2301.01337.pdf#page=4&amp;search=ligo%20virgo"/>
    <hyperlink ref="E20" r:id="rId18" location="page=9&amp;search=ligo%20virgo" display="https://arxiv.org/pdf/2301.01365.pdf#page=9&amp;search=ligo%20virgo"/>
    <hyperlink ref="E21" r:id="rId19" location="page=9&amp;search=ligo%20virgo" display="https://arxiv.org/pdf/2301.01489.pdf#page=9&amp;search=ligo%20virg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R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0" width="10.5"/>
    <col collapsed="false" customWidth="true" hidden="false" outlineLevel="0" max="2" min="2" style="0" width="10.99"/>
    <col collapsed="false" customWidth="true" hidden="false" outlineLevel="0" max="3" min="3" style="0" width="16"/>
    <col collapsed="false" customWidth="true" hidden="false" outlineLevel="0" max="4" min="4" style="0" width="5.01"/>
    <col collapsed="false" customWidth="true" hidden="false" outlineLevel="0" max="5" min="5" style="0" width="27.88"/>
    <col collapsed="false" customWidth="true" hidden="false" outlineLevel="0" max="6" min="6" style="0" width="2.38"/>
    <col collapsed="false" customWidth="true" hidden="false" outlineLevel="0" max="7" min="7" style="0" width="12.63"/>
    <col collapsed="false" customWidth="true" hidden="false" outlineLevel="0" max="8" min="8" style="0" width="12.37"/>
    <col collapsed="false" customWidth="true" hidden="false" outlineLevel="0" max="9" min="9" style="0" width="0.38"/>
    <col collapsed="false" customWidth="true" hidden="false" outlineLevel="0" max="10" min="10" style="0" width="12.63"/>
    <col collapsed="false" customWidth="true" hidden="false" outlineLevel="0" max="11" min="11" style="0" width="29.88"/>
    <col collapsed="false" customWidth="true" hidden="false" outlineLevel="0" max="12" min="12" style="0" width="0.38"/>
    <col collapsed="false" customWidth="true" hidden="false" outlineLevel="0" max="13" min="13" style="0" width="27.5"/>
    <col collapsed="false" customWidth="true" hidden="false" outlineLevel="0" max="14" min="14" style="0" width="19.38"/>
    <col collapsed="false" customWidth="true" hidden="false" outlineLevel="0" max="15" min="15" style="0" width="5.24"/>
    <col collapsed="false" customWidth="true" hidden="false" outlineLevel="0" max="16" min="16" style="0" width="5.62"/>
    <col collapsed="false" customWidth="true" hidden="false" outlineLevel="0" max="1025" min="17" style="0" width="12.63"/>
  </cols>
  <sheetData>
    <row r="1" customFormat="false" ht="15.75" hidden="false" customHeight="false" outlineLevel="0" collapsed="false">
      <c r="A1" s="64" t="n">
        <f aca="false">MAX(A3:A73)</f>
        <v>24</v>
      </c>
      <c r="B1" s="65" t="s">
        <v>105</v>
      </c>
      <c r="C1" s="66"/>
      <c r="D1" s="66" t="n">
        <f aca="false">SUM(D3:D76)</f>
        <v>10</v>
      </c>
      <c r="E1" s="23"/>
      <c r="F1" s="1"/>
      <c r="G1" s="69" t="s">
        <v>541</v>
      </c>
      <c r="H1" s="70"/>
      <c r="I1" s="131"/>
      <c r="L1" s="372"/>
      <c r="M1" s="44"/>
      <c r="N1" s="373" t="s">
        <v>2370</v>
      </c>
      <c r="O1" s="374" t="n">
        <f aca="false">SUM(O3:O100)</f>
        <v>0</v>
      </c>
      <c r="P1" s="375" t="n">
        <f aca="false">SUM(P3:P100)</f>
        <v>0</v>
      </c>
      <c r="Q1" s="376"/>
    </row>
    <row r="2" customFormat="false" ht="15.75" hidden="false" customHeight="false" outlineLevel="0" collapsed="false">
      <c r="A2" s="108" t="s">
        <v>0</v>
      </c>
      <c r="B2" s="103" t="s">
        <v>1</v>
      </c>
      <c r="C2" s="109"/>
      <c r="D2" s="377" t="s">
        <v>108</v>
      </c>
      <c r="E2" s="109"/>
      <c r="F2" s="68" t="s">
        <v>109</v>
      </c>
      <c r="G2" s="71"/>
      <c r="H2" s="71"/>
      <c r="I2" s="71"/>
      <c r="J2" s="101" t="s">
        <v>271</v>
      </c>
      <c r="K2" s="71"/>
      <c r="L2" s="378"/>
      <c r="M2" s="379" t="s">
        <v>265</v>
      </c>
      <c r="N2" s="374" t="s">
        <v>266</v>
      </c>
      <c r="O2" s="374" t="s">
        <v>267</v>
      </c>
      <c r="P2" s="374" t="s">
        <v>268</v>
      </c>
      <c r="Q2" s="375" t="s">
        <v>269</v>
      </c>
    </row>
    <row r="3" customFormat="false" ht="15.75" hidden="false" customHeight="false" outlineLevel="0" collapsed="false">
      <c r="A3" s="110" t="n">
        <v>1</v>
      </c>
      <c r="B3" s="232" t="n">
        <v>45170</v>
      </c>
      <c r="C3" s="80" t="n">
        <v>1</v>
      </c>
      <c r="D3" s="79"/>
      <c r="E3" s="335" t="s">
        <v>1872</v>
      </c>
      <c r="J3" s="78" t="s">
        <v>2469</v>
      </c>
      <c r="L3" s="372"/>
      <c r="M3" s="380" t="str">
        <f aca="false">IFERROR(INDEX($E$3:$E$99,SMALL(IF($D$3:$D$99=1,ROW($E$3:$E$99)-ROW(B$3)+1),ROWS($M$3:M3))),"")</f>
        <v>https://arxiv.org/pdf/2209.12418.pdf</v>
      </c>
      <c r="N3" s="381" t="e">
        <f aca="false">IF(M3&lt;&gt;"",HYPERLINK(concat("https://scholar.google.com/scholar?hl=en&amp;q=arXiv:",MID(M3,23,10))),"")</f>
        <v>#NAME?</v>
      </c>
      <c r="O3" s="382" t="n">
        <v>0</v>
      </c>
      <c r="P3" s="382" t="n">
        <v>0</v>
      </c>
      <c r="Q3" s="409" t="s">
        <v>331</v>
      </c>
    </row>
    <row r="4" customFormat="false" ht="15.75" hidden="false" customHeight="false" outlineLevel="0" collapsed="false">
      <c r="A4" s="110" t="n">
        <v>2</v>
      </c>
      <c r="B4" s="107"/>
      <c r="C4" s="80" t="n">
        <v>2</v>
      </c>
      <c r="D4" s="79" t="n">
        <v>1</v>
      </c>
      <c r="E4" s="176" t="s">
        <v>2470</v>
      </c>
      <c r="F4" s="1" t="s">
        <v>2471</v>
      </c>
      <c r="J4" s="78" t="s">
        <v>1203</v>
      </c>
      <c r="L4" s="372"/>
      <c r="M4" s="380" t="str">
        <f aca="false">IFERROR(INDEX($E$3:$E$99,SMALL(IF($D$3:$D$99=1,ROW($E$3:$E$99)-ROW(B$3)+1),ROWS($M$3:M4))),"")</f>
        <v>https://arxiv.org/pdf/2212.06622.pdf</v>
      </c>
      <c r="N4" s="381" t="e">
        <f aca="false">IF(M4&lt;&gt;"",HYPERLINK(concat("https://scholar.google.com/scholar?hl=en&amp;q=arXiv:",MID(M4,23,10))),"")</f>
        <v>#NAME?</v>
      </c>
      <c r="O4" s="382" t="s">
        <v>2472</v>
      </c>
      <c r="P4" s="382" t="s">
        <v>2472</v>
      </c>
      <c r="Q4" s="382" t="s">
        <v>2473</v>
      </c>
    </row>
    <row r="5" customFormat="false" ht="15.75" hidden="false" customHeight="false" outlineLevel="0" collapsed="false">
      <c r="A5" s="110" t="n">
        <v>3</v>
      </c>
      <c r="B5" s="107"/>
      <c r="C5" s="80" t="n">
        <v>3</v>
      </c>
      <c r="D5" s="79"/>
      <c r="E5" s="335" t="s">
        <v>2474</v>
      </c>
      <c r="J5" s="78" t="s">
        <v>2475</v>
      </c>
      <c r="L5" s="372"/>
      <c r="M5" s="380" t="str">
        <f aca="false">IFERROR(INDEX($E$3:$E$99,SMALL(IF($D$3:$D$99=1,ROW($E$3:$E$99)-ROW(B$3)+1),ROWS($M$3:M5))),"")</f>
        <v/>
      </c>
      <c r="N5" s="381" t="str">
        <f aca="false">IF(M5&lt;&gt;"",HYPERLINK(concat("https://scholar.google.com/scholar?hl=en&amp;q=arXiv:",MID(M5,23,10))),"")</f>
        <v/>
      </c>
      <c r="O5" s="382" t="n">
        <v>0</v>
      </c>
      <c r="P5" s="382" t="n">
        <v>0</v>
      </c>
      <c r="Q5" s="409" t="s">
        <v>319</v>
      </c>
    </row>
    <row r="6" customFormat="false" ht="15.75" hidden="false" customHeight="false" outlineLevel="0" collapsed="false">
      <c r="A6" s="110" t="n">
        <v>4</v>
      </c>
      <c r="B6" s="107"/>
      <c r="C6" s="80" t="n">
        <v>4</v>
      </c>
      <c r="D6" s="79"/>
      <c r="E6" s="335" t="s">
        <v>2476</v>
      </c>
      <c r="J6" s="78"/>
      <c r="L6" s="372"/>
      <c r="M6" s="380" t="str">
        <f aca="false">IFERROR(INDEX($E$3:$E$99,SMALL(IF($D$3:$D$99=1,ROW($E$3:$E$99)-ROW(B$3)+1),ROWS($M$3:M6))),"")</f>
        <v/>
      </c>
      <c r="N6" s="381" t="str">
        <f aca="false">IF(M6&lt;&gt;"",HYPERLINK(concat("https://scholar.google.com/scholar?hl=en&amp;q=arXiv:",MID(M6,23,10))),"")</f>
        <v/>
      </c>
      <c r="O6" s="382" t="n">
        <v>0</v>
      </c>
      <c r="P6" s="382" t="n">
        <v>0</v>
      </c>
      <c r="Q6" s="409" t="s">
        <v>276</v>
      </c>
    </row>
    <row r="7" customFormat="false" ht="15.75" hidden="false" customHeight="false" outlineLevel="0" collapsed="false">
      <c r="A7" s="110" t="n">
        <v>5</v>
      </c>
      <c r="B7" s="107"/>
      <c r="C7" s="80" t="n">
        <v>5</v>
      </c>
      <c r="D7" s="79" t="n">
        <v>1</v>
      </c>
      <c r="E7" s="176" t="s">
        <v>2477</v>
      </c>
      <c r="F7" s="1" t="s">
        <v>2478</v>
      </c>
      <c r="J7" s="78"/>
      <c r="L7" s="372"/>
      <c r="M7" s="380" t="str">
        <f aca="false">IFERROR(INDEX($E$3:$E$99,SMALL(IF($D$3:$D$99=1,ROW($E$3:$E$99)-ROW(B$3)+1),ROWS($M$3:M7))),"")</f>
        <v>https://arxiv.org/pdf/2301.02414.pdf</v>
      </c>
      <c r="N7" s="381" t="e">
        <f aca="false">IF(M7&lt;&gt;"",HYPERLINK(concat("https://scholar.google.com/scholar?hl=en&amp;q=arXiv:",MID(M7,23,10))),"")</f>
        <v>#NAME?</v>
      </c>
      <c r="O7" s="382" t="n">
        <v>0</v>
      </c>
      <c r="P7" s="382" t="n">
        <v>0</v>
      </c>
      <c r="Q7" s="409" t="s">
        <v>284</v>
      </c>
    </row>
    <row r="8" customFormat="false" ht="15.75" hidden="false" customHeight="false" outlineLevel="0" collapsed="false">
      <c r="A8" s="120" t="n">
        <v>6</v>
      </c>
      <c r="B8" s="121"/>
      <c r="C8" s="87" t="n">
        <v>6</v>
      </c>
      <c r="D8" s="121"/>
      <c r="E8" s="336" t="s">
        <v>2479</v>
      </c>
      <c r="F8" s="123"/>
      <c r="G8" s="89"/>
      <c r="H8" s="89"/>
      <c r="I8" s="89"/>
      <c r="J8" s="85"/>
      <c r="K8" s="89"/>
      <c r="L8" s="384"/>
      <c r="M8" s="380" t="str">
        <f aca="false">IFERROR(INDEX($E$3:$E$99,SMALL(IF($D$3:$D$99=1,ROW($E$3:$E$99)-ROW(B$3)+1),ROWS($M$3:M8))),"")</f>
        <v/>
      </c>
      <c r="N8" s="381" t="str">
        <f aca="false">IF(M8&lt;&gt;"",HYPERLINK(concat("https://scholar.google.com/scholar?hl=en&amp;q=arXiv:",MID(M8,23,10))),"")</f>
        <v/>
      </c>
      <c r="O8" s="382" t="s">
        <v>2472</v>
      </c>
      <c r="P8" s="382" t="s">
        <v>2472</v>
      </c>
      <c r="Q8" s="382" t="s">
        <v>2473</v>
      </c>
    </row>
    <row r="9" customFormat="false" ht="15.75" hidden="false" customHeight="false" outlineLevel="0" collapsed="false">
      <c r="A9" s="110" t="n">
        <v>7</v>
      </c>
      <c r="B9" s="232" t="n">
        <v>45200</v>
      </c>
      <c r="C9" s="115" t="n">
        <v>1</v>
      </c>
      <c r="D9" s="114" t="n">
        <v>1</v>
      </c>
      <c r="E9" s="353" t="s">
        <v>2480</v>
      </c>
      <c r="F9" s="138" t="s">
        <v>2481</v>
      </c>
      <c r="G9" s="117"/>
      <c r="H9" s="117"/>
      <c r="I9" s="117"/>
      <c r="J9" s="78" t="s">
        <v>2482</v>
      </c>
      <c r="K9" s="117"/>
      <c r="L9" s="385"/>
      <c r="M9" s="380" t="str">
        <f aca="false">IFERROR(INDEX($E$3:$E$99,SMALL(IF($D$3:$D$99=1,ROW($E$3:$E$99)-ROW(B$3)+1),ROWS($M$3:M9))),"")</f>
        <v>https://arxiv.org/pdf/2103.12088.pdf</v>
      </c>
      <c r="N9" s="381" t="e">
        <f aca="false">IF(M9&lt;&gt;"",HYPERLINK(concat("https://scholar.google.com/scholar?hl=en&amp;q=arXiv:",MID(M9,23,10))),"")</f>
        <v>#NAME?</v>
      </c>
      <c r="O9" s="382" t="n">
        <v>0</v>
      </c>
      <c r="P9" s="382" t="n">
        <v>0</v>
      </c>
      <c r="Q9" s="409" t="s">
        <v>331</v>
      </c>
    </row>
    <row r="10" customFormat="false" ht="15.75" hidden="false" customHeight="false" outlineLevel="0" collapsed="false">
      <c r="A10" s="110" t="n">
        <v>8</v>
      </c>
      <c r="B10" s="107"/>
      <c r="C10" s="80" t="n">
        <v>2</v>
      </c>
      <c r="D10" s="79"/>
      <c r="E10" s="335" t="s">
        <v>2483</v>
      </c>
      <c r="J10" s="78"/>
      <c r="L10" s="372"/>
      <c r="M10" s="380" t="str">
        <f aca="false">IFERROR(INDEX($E$3:$E$99,SMALL(IF($D$3:$D$99=1,ROW($E$3:$E$99)-ROW(B$3)+1),ROWS($M$3:M10))),"")</f>
        <v/>
      </c>
      <c r="N10" s="381" t="str">
        <f aca="false">IF(M10&lt;&gt;"",HYPERLINK(concat("https://scholar.google.com/scholar?hl=en&amp;q=arXiv:",MID(M10,23,10))),"")</f>
        <v/>
      </c>
      <c r="O10" s="382" t="s">
        <v>2472</v>
      </c>
      <c r="P10" s="382" t="s">
        <v>2472</v>
      </c>
      <c r="Q10" s="382" t="s">
        <v>2473</v>
      </c>
    </row>
    <row r="11" customFormat="false" ht="15.75" hidden="false" customHeight="false" outlineLevel="0" collapsed="false">
      <c r="A11" s="110" t="n">
        <v>9</v>
      </c>
      <c r="B11" s="107"/>
      <c r="C11" s="80" t="n">
        <v>3</v>
      </c>
      <c r="D11" s="79" t="n">
        <v>1</v>
      </c>
      <c r="E11" s="176" t="s">
        <v>2484</v>
      </c>
      <c r="F11" s="1" t="s">
        <v>2485</v>
      </c>
      <c r="J11" s="78"/>
      <c r="L11" s="372"/>
      <c r="M11" s="380" t="str">
        <f aca="false">IFERROR(INDEX($E$3:$E$99,SMALL(IF($D$3:$D$99=1,ROW($E$3:$E$99)-ROW(B$3)+1),ROWS($M$3:M11))),"")</f>
        <v>https://arxiv.org/pdf/2208.14117.pdf</v>
      </c>
      <c r="N11" s="381" t="e">
        <f aca="false">IF(M11&lt;&gt;"",HYPERLINK(concat("https://scholar.google.com/scholar?hl=en&amp;q=arXiv:",MID(M11,23,10))),"")</f>
        <v>#NAME?</v>
      </c>
      <c r="O11" s="382" t="s">
        <v>2472</v>
      </c>
      <c r="P11" s="382" t="s">
        <v>2472</v>
      </c>
      <c r="Q11" s="382" t="s">
        <v>2473</v>
      </c>
    </row>
    <row r="12" customFormat="false" ht="15.75" hidden="false" customHeight="false" outlineLevel="0" collapsed="false">
      <c r="A12" s="110" t="n">
        <v>10</v>
      </c>
      <c r="B12" s="107"/>
      <c r="C12" s="80" t="n">
        <v>4</v>
      </c>
      <c r="D12" s="79"/>
      <c r="E12" s="335" t="s">
        <v>2486</v>
      </c>
      <c r="J12" s="78" t="s">
        <v>2487</v>
      </c>
      <c r="L12" s="372"/>
      <c r="M12" s="380"/>
      <c r="N12" s="381"/>
      <c r="O12" s="387"/>
      <c r="P12" s="387"/>
      <c r="Q12" s="387"/>
    </row>
    <row r="13" customFormat="false" ht="15.75" hidden="false" customHeight="false" outlineLevel="0" collapsed="false">
      <c r="A13" s="110" t="n">
        <v>11</v>
      </c>
      <c r="B13" s="107"/>
      <c r="C13" s="80" t="n">
        <v>5</v>
      </c>
      <c r="D13" s="79" t="n">
        <v>1</v>
      </c>
      <c r="E13" s="176" t="s">
        <v>2488</v>
      </c>
      <c r="F13" s="1" t="s">
        <v>2489</v>
      </c>
      <c r="J13" s="78" t="s">
        <v>2490</v>
      </c>
      <c r="L13" s="372"/>
      <c r="M13" s="380"/>
      <c r="N13" s="381"/>
      <c r="O13" s="387"/>
      <c r="P13" s="387"/>
      <c r="Q13" s="387"/>
    </row>
    <row r="14" customFormat="false" ht="15.75" hidden="false" customHeight="false" outlineLevel="0" collapsed="false">
      <c r="A14" s="110" t="n">
        <v>12</v>
      </c>
      <c r="B14" s="107"/>
      <c r="C14" s="80" t="n">
        <v>6</v>
      </c>
      <c r="D14" s="79"/>
      <c r="E14" s="335" t="s">
        <v>2491</v>
      </c>
      <c r="J14" s="78"/>
      <c r="L14" s="372"/>
      <c r="M14" s="380" t="str">
        <f aca="false">IFERROR(INDEX($E$3:$E$99,SMALL(IF($D$3:$D$99=1,ROW($E$3:$E$99)-ROW(B$3)+1),ROWS($M$3:M14))),"")</f>
        <v/>
      </c>
      <c r="N14" s="381" t="str">
        <f aca="false">IF(M14&lt;&gt;"",HYPERLINK(concat("https://scholar.google.com/scholar?hl=en&amp;q=arXiv:",MID(M14,23,10))),"")</f>
        <v/>
      </c>
      <c r="O14" s="387"/>
      <c r="P14" s="387"/>
      <c r="Q14" s="387"/>
    </row>
    <row r="15" customFormat="false" ht="15.75" hidden="false" customHeight="false" outlineLevel="0" collapsed="false">
      <c r="A15" s="120" t="n">
        <v>13</v>
      </c>
      <c r="B15" s="121"/>
      <c r="C15" s="87" t="n">
        <v>7</v>
      </c>
      <c r="D15" s="121"/>
      <c r="E15" s="336" t="s">
        <v>2492</v>
      </c>
      <c r="F15" s="123"/>
      <c r="G15" s="89"/>
      <c r="H15" s="89"/>
      <c r="I15" s="89"/>
      <c r="J15" s="85"/>
      <c r="K15" s="89"/>
      <c r="L15" s="384"/>
      <c r="M15" s="380" t="str">
        <f aca="false">IFERROR(INDEX($E$3:$E$99,SMALL(IF($D$3:$D$99=1,ROW($E$3:$E$99)-ROW(B$3)+1),ROWS($M$3:M15))),"")</f>
        <v/>
      </c>
      <c r="N15" s="381" t="str">
        <f aca="false">IF(M15&lt;&gt;"",HYPERLINK(concat("https://scholar.google.com/scholar?hl=en&amp;q=arXiv:",MID(M15,23,10))),"")</f>
        <v/>
      </c>
      <c r="O15" s="387"/>
      <c r="P15" s="387"/>
      <c r="Q15" s="387"/>
    </row>
    <row r="16" customFormat="false" ht="15.75" hidden="false" customHeight="false" outlineLevel="0" collapsed="false">
      <c r="A16" s="110" t="n">
        <v>14</v>
      </c>
      <c r="B16" s="232" t="n">
        <v>45231</v>
      </c>
      <c r="C16" s="80" t="n">
        <v>1</v>
      </c>
      <c r="D16" s="79"/>
      <c r="E16" s="335" t="s">
        <v>975</v>
      </c>
      <c r="J16" s="78"/>
      <c r="L16" s="372"/>
      <c r="M16" s="380" t="str">
        <f aca="false">IFERROR(INDEX($E$3:$E$99,SMALL(IF($D$3:$D$99=1,ROW($E$3:$E$99)-ROW(B$3)+1),ROWS($M$3:M16))),"")</f>
        <v/>
      </c>
      <c r="N16" s="381" t="str">
        <f aca="false">IF(M16&lt;&gt;"",HYPERLINK(concat("https://scholar.google.com/scholar?hl=en&amp;q=arXiv:",MID(M16,23,10))),"")</f>
        <v/>
      </c>
      <c r="O16" s="376"/>
      <c r="P16" s="376"/>
      <c r="Q16" s="376"/>
    </row>
    <row r="17" customFormat="false" ht="15.75" hidden="false" customHeight="false" outlineLevel="0" collapsed="false">
      <c r="A17" s="110" t="n">
        <v>15</v>
      </c>
      <c r="B17" s="107"/>
      <c r="C17" s="80" t="n">
        <v>2</v>
      </c>
      <c r="D17" s="79"/>
      <c r="E17" s="335" t="s">
        <v>1402</v>
      </c>
      <c r="J17" s="78" t="s">
        <v>2493</v>
      </c>
      <c r="L17" s="372"/>
      <c r="M17" s="380" t="str">
        <f aca="false">IFERROR(INDEX($E$3:$E$99,SMALL(IF($D$3:$D$99=1,ROW($E$3:$E$99)-ROW(B$3)+1),ROWS($M$3:M17))),"")</f>
        <v/>
      </c>
      <c r="N17" s="381" t="str">
        <f aca="false">IF(M17&lt;&gt;"",HYPERLINK(concat("https://scholar.google.com/scholar?hl=en&amp;q=arXiv:",MID(M17,23,10))),"")</f>
        <v/>
      </c>
      <c r="O17" s="376"/>
      <c r="P17" s="376"/>
      <c r="Q17" s="376"/>
    </row>
    <row r="18" customFormat="false" ht="15.75" hidden="false" customHeight="false" outlineLevel="0" collapsed="false">
      <c r="A18" s="110" t="n">
        <v>16</v>
      </c>
      <c r="B18" s="107"/>
      <c r="C18" s="80" t="n">
        <v>3</v>
      </c>
      <c r="D18" s="79"/>
      <c r="E18" s="335" t="s">
        <v>2494</v>
      </c>
      <c r="J18" s="78" t="s">
        <v>2495</v>
      </c>
      <c r="L18" s="372"/>
      <c r="M18" s="380" t="str">
        <f aca="false">IFERROR(INDEX($E$3:$E$99,SMALL(IF($D$3:$D$99=1,ROW($E$3:$E$99)-ROW(B$3)+1),ROWS($M$3:M18))),"")</f>
        <v/>
      </c>
      <c r="N18" s="381" t="str">
        <f aca="false">IF(M18&lt;&gt;"",HYPERLINK(concat("https://scholar.google.com/scholar?hl=en&amp;q=arXiv:",MID(M18,23,10))),"")</f>
        <v/>
      </c>
      <c r="O18" s="376"/>
      <c r="P18" s="376"/>
      <c r="Q18" s="376"/>
    </row>
    <row r="19" customFormat="false" ht="15.75" hidden="false" customHeight="false" outlineLevel="0" collapsed="false">
      <c r="A19" s="110" t="n">
        <v>17</v>
      </c>
      <c r="B19" s="107"/>
      <c r="C19" s="80" t="n">
        <v>4</v>
      </c>
      <c r="D19" s="79" t="n">
        <v>1</v>
      </c>
      <c r="E19" s="176" t="s">
        <v>2496</v>
      </c>
      <c r="F19" s="1" t="s">
        <v>2497</v>
      </c>
      <c r="J19" s="78"/>
      <c r="L19" s="372"/>
      <c r="M19" s="380" t="str">
        <f aca="false">IFERROR(INDEX($E$3:$E$99,SMALL(IF($D$3:$D$99=1,ROW($E$3:$E$99)-ROW(B$3)+1),ROWS($M$3:M19))),"")</f>
        <v>https://arxiv.org/pdf/2301.03696.pdf</v>
      </c>
      <c r="N19" s="381" t="e">
        <f aca="false">IF(M19&lt;&gt;"",HYPERLINK(concat("https://scholar.google.com/scholar?hl=en&amp;q=arXiv:",MID(M19,23,10))),"")</f>
        <v>#NAME?</v>
      </c>
      <c r="O19" s="376"/>
      <c r="P19" s="376"/>
      <c r="Q19" s="376"/>
      <c r="R19" s="389"/>
    </row>
    <row r="20" customFormat="false" ht="15.75" hidden="false" customHeight="false" outlineLevel="0" collapsed="false">
      <c r="A20" s="120" t="n">
        <v>18</v>
      </c>
      <c r="B20" s="121"/>
      <c r="C20" s="87" t="n">
        <v>5</v>
      </c>
      <c r="D20" s="121"/>
      <c r="E20" s="336" t="s">
        <v>2498</v>
      </c>
      <c r="F20" s="123"/>
      <c r="G20" s="89"/>
      <c r="H20" s="89"/>
      <c r="I20" s="89"/>
      <c r="J20" s="85"/>
      <c r="K20" s="89"/>
      <c r="L20" s="384"/>
      <c r="M20" s="380" t="str">
        <f aca="false">IFERROR(INDEX($E$3:$E$99,SMALL(IF($D$3:$D$99=1,ROW($E$3:$E$99)-ROW(B$3)+1),ROWS($M$3:M20))),"")</f>
        <v/>
      </c>
      <c r="N20" s="381" t="str">
        <f aca="false">IF(M20&lt;&gt;"",HYPERLINK(concat("https://scholar.google.com/scholar?hl=en&amp;q=arXiv:",MID(M20,23,10))),"")</f>
        <v/>
      </c>
      <c r="O20" s="376"/>
      <c r="P20" s="376"/>
      <c r="Q20" s="376"/>
    </row>
    <row r="21" customFormat="false" ht="15.75" hidden="false" customHeight="false" outlineLevel="0" collapsed="false">
      <c r="A21" s="110" t="n">
        <v>19</v>
      </c>
      <c r="B21" s="153" t="n">
        <v>45261</v>
      </c>
      <c r="C21" s="110" t="n">
        <v>1</v>
      </c>
      <c r="D21" s="141" t="n">
        <v>1</v>
      </c>
      <c r="E21" s="356" t="s">
        <v>2499</v>
      </c>
      <c r="F21" s="110" t="s">
        <v>2500</v>
      </c>
      <c r="G21" s="110"/>
      <c r="H21" s="110"/>
      <c r="I21" s="110"/>
      <c r="L21" s="372"/>
      <c r="M21" s="380" t="str">
        <f aca="false">IFERROR(INDEX($E$3:$E$99,SMALL(IF($D$3:$D$99=1,ROW($E$3:$E$99)-ROW(B$3)+1),ROWS($M$3:M21))),"")</f>
        <v>https://arxiv.org/pdf/2301.01365.pdf</v>
      </c>
      <c r="N21" s="381" t="e">
        <f aca="false">IF(M21&lt;&gt;"",HYPERLINK(concat("https://scholar.google.com/scholar?hl=en&amp;q=arXiv:",MID(M21,23,10))),"")</f>
        <v>#NAME?</v>
      </c>
      <c r="O21" s="376"/>
      <c r="P21" s="376"/>
      <c r="Q21" s="376"/>
    </row>
    <row r="22" customFormat="false" ht="15.75" hidden="false" customHeight="false" outlineLevel="0" collapsed="false">
      <c r="A22" s="110" t="n">
        <v>20</v>
      </c>
      <c r="B22" s="141"/>
      <c r="C22" s="110" t="n">
        <v>2</v>
      </c>
      <c r="D22" s="141"/>
      <c r="E22" s="339" t="s">
        <v>2498</v>
      </c>
      <c r="I22" s="143"/>
      <c r="J22" s="78" t="s">
        <v>2501</v>
      </c>
      <c r="L22" s="372"/>
      <c r="M22" s="380" t="str">
        <f aca="false">IFERROR(INDEX($E$3:$E$99,SMALL(IF($D$3:$D$99=1,ROW($E$3:$E$99)-ROW(B$3)+1),ROWS($M$3:M22))),"")</f>
        <v/>
      </c>
      <c r="N22" s="381" t="str">
        <f aca="false">IF(M22&lt;&gt;"",HYPERLINK(concat("https://scholar.google.com/scholar?hl=en&amp;q=arXiv:",MID(M22,23,10))),"")</f>
        <v/>
      </c>
      <c r="O22" s="376"/>
      <c r="P22" s="376"/>
      <c r="Q22" s="376"/>
    </row>
    <row r="23" customFormat="false" ht="15.75" hidden="false" customHeight="false" outlineLevel="0" collapsed="false">
      <c r="A23" s="110" t="n">
        <v>21</v>
      </c>
      <c r="B23" s="141"/>
      <c r="C23" s="110" t="n">
        <v>3</v>
      </c>
      <c r="D23" s="141" t="n">
        <v>1</v>
      </c>
      <c r="E23" s="356" t="s">
        <v>2502</v>
      </c>
      <c r="F23" s="1" t="s">
        <v>2503</v>
      </c>
      <c r="J23" s="78"/>
      <c r="L23" s="372"/>
      <c r="M23" s="380" t="str">
        <f aca="false">IFERROR(INDEX($E$3:$E$99,SMALL(IF($D$3:$D$99=1,ROW($E$3:$E$99)-ROW(B$3)+1),ROWS($M$3:M23))),"")</f>
        <v>https://arxiv.org/pdf/2301.04325.pdf</v>
      </c>
      <c r="N23" s="381" t="e">
        <f aca="false">IF(M23&lt;&gt;"",HYPERLINK(concat("https://scholar.google.com/scholar?hl=en&amp;q=arXiv:",MID(M23,23,10))),"")</f>
        <v>#NAME?</v>
      </c>
      <c r="O23" s="376"/>
      <c r="P23" s="376"/>
      <c r="Q23" s="376"/>
    </row>
    <row r="24" customFormat="false" ht="15.75" hidden="false" customHeight="false" outlineLevel="0" collapsed="false">
      <c r="A24" s="120" t="n">
        <v>22</v>
      </c>
      <c r="B24" s="121"/>
      <c r="C24" s="87" t="n">
        <v>4</v>
      </c>
      <c r="D24" s="121" t="n">
        <v>1</v>
      </c>
      <c r="E24" s="340" t="s">
        <v>2504</v>
      </c>
      <c r="F24" s="123" t="s">
        <v>2505</v>
      </c>
      <c r="G24" s="89"/>
      <c r="H24" s="89"/>
      <c r="I24" s="89"/>
      <c r="J24" s="85"/>
      <c r="K24" s="89"/>
      <c r="L24" s="384"/>
      <c r="M24" s="380" t="str">
        <f aca="false">IFERROR(INDEX($E$3:$E$99,SMALL(IF($D$3:$D$99=1,ROW($E$3:$E$99)-ROW(B$3)+1),ROWS($M$3:M24))),"")</f>
        <v>https://arxiv.org/pdf/2301.04457.pdf</v>
      </c>
      <c r="N24" s="381" t="e">
        <f aca="false">IF(M24&lt;&gt;"",HYPERLINK(concat("https://scholar.google.com/scholar?hl=en&amp;q=arXiv:",MID(M24,23,10))),"")</f>
        <v>#NAME?</v>
      </c>
      <c r="O24" s="376"/>
      <c r="P24" s="376"/>
      <c r="Q24" s="376"/>
    </row>
    <row r="25" customFormat="false" ht="15.75" hidden="false" customHeight="false" outlineLevel="0" collapsed="false">
      <c r="A25" s="110" t="n">
        <v>23</v>
      </c>
      <c r="B25" s="107" t="s">
        <v>2506</v>
      </c>
      <c r="C25" s="80" t="n">
        <v>1</v>
      </c>
      <c r="D25" s="79"/>
      <c r="E25" s="335" t="s">
        <v>2507</v>
      </c>
      <c r="J25" s="78"/>
      <c r="L25" s="372"/>
      <c r="M25" s="380" t="str">
        <f aca="false">IFERROR(INDEX($E$3:$E$99,SMALL(IF($D$3:$D$99=1,ROW($E$3:$E$99)-ROW(B$3)+1),ROWS($M$3:M25))),"")</f>
        <v/>
      </c>
      <c r="N25" s="381" t="str">
        <f aca="false">IF(M25&lt;&gt;"",HYPERLINK(concat("https://scholar.google.com/scholar?hl=en&amp;q=arXiv:",MID(M25,23,10))),"")</f>
        <v/>
      </c>
      <c r="O25" s="376"/>
      <c r="P25" s="376"/>
      <c r="Q25" s="376"/>
    </row>
    <row r="26" customFormat="false" ht="15.75" hidden="false" customHeight="false" outlineLevel="0" collapsed="false">
      <c r="A26" s="108" t="n">
        <v>24</v>
      </c>
      <c r="B26" s="127"/>
      <c r="C26" s="103" t="n">
        <v>2</v>
      </c>
      <c r="D26" s="128" t="n">
        <v>1</v>
      </c>
      <c r="E26" s="341" t="s">
        <v>2427</v>
      </c>
      <c r="F26" s="68" t="s">
        <v>2508</v>
      </c>
      <c r="G26" s="71"/>
      <c r="H26" s="71"/>
      <c r="I26" s="71"/>
      <c r="J26" s="101"/>
      <c r="K26" s="71"/>
      <c r="L26" s="378"/>
      <c r="M26" s="380" t="str">
        <f aca="false">IFERROR(INDEX($E$3:$E$99,SMALL(IF($D$3:$D$99=1,ROW($E$3:$E$99)-ROW(B$3)+1),ROWS($M$3:M26))),"")</f>
        <v>https://arxiv.org/pdf/2212.13903.pdf</v>
      </c>
      <c r="N26" s="381" t="e">
        <f aca="false">IF(M26&lt;&gt;"",HYPERLINK(concat("https://scholar.google.com/scholar?hl=en&amp;q=arXiv:",MID(M26,23,10))),"")</f>
        <v>#NAME?</v>
      </c>
      <c r="O26" s="376"/>
      <c r="P26" s="376"/>
      <c r="Q26" s="376"/>
    </row>
    <row r="27" customFormat="false" ht="15.75" hidden="false" customHeight="false" outlineLevel="0" collapsed="false">
      <c r="B27" s="107"/>
      <c r="D27" s="107"/>
      <c r="L27" s="372"/>
      <c r="M27" s="376"/>
      <c r="N27" s="376"/>
      <c r="O27" s="376"/>
      <c r="P27" s="376"/>
      <c r="Q27" s="376"/>
    </row>
    <row r="28" customFormat="false" ht="15.75" hidden="false" customHeight="false" outlineLevel="0" collapsed="false">
      <c r="B28" s="107"/>
      <c r="E28" s="342" t="s">
        <v>522</v>
      </c>
      <c r="L28" s="372"/>
      <c r="M28" s="376"/>
      <c r="N28" s="376"/>
      <c r="O28" s="376"/>
      <c r="P28" s="376"/>
      <c r="Q28" s="376"/>
    </row>
    <row r="29" customFormat="false" ht="15.75" hidden="false" customHeight="false" outlineLevel="0" collapsed="false">
      <c r="B29" s="107"/>
      <c r="E29" s="146" t="s">
        <v>523</v>
      </c>
      <c r="L29" s="372"/>
      <c r="M29" s="376"/>
      <c r="N29" s="376"/>
      <c r="O29" s="376"/>
      <c r="P29" s="376"/>
      <c r="Q29" s="376"/>
    </row>
    <row r="30" customFormat="false" ht="15.75" hidden="false" customHeight="false" outlineLevel="0" collapsed="false">
      <c r="B30" s="107"/>
      <c r="E30" s="147" t="s">
        <v>524</v>
      </c>
      <c r="L30" s="372"/>
      <c r="M30" s="376"/>
      <c r="N30" s="376"/>
      <c r="O30" s="376"/>
      <c r="P30" s="376"/>
      <c r="Q30" s="376"/>
    </row>
    <row r="31" customFormat="false" ht="15.75" hidden="false" customHeight="false" outlineLevel="0" collapsed="false">
      <c r="B31" s="107"/>
      <c r="E31" s="148" t="s">
        <v>525</v>
      </c>
      <c r="L31" s="372"/>
      <c r="M31" s="376"/>
      <c r="N31" s="376"/>
      <c r="O31" s="376"/>
      <c r="P31" s="376"/>
      <c r="Q31" s="376"/>
    </row>
    <row r="1048576" customFormat="false" ht="15.75" hidden="false" customHeight="true" outlineLevel="0" collapsed="false"/>
  </sheetData>
  <mergeCells count="1">
    <mergeCell ref="F21:I21"/>
  </mergeCells>
  <hyperlinks>
    <hyperlink ref="E3" r:id="rId1" display="https://arxiv.org/pdf/2209.12418.pdf"/>
    <hyperlink ref="Q3" r:id="rId2" display="All 2 versions"/>
    <hyperlink ref="E4" r:id="rId3" display="https://arxiv.org/pdf/2212.06622.pdf"/>
    <hyperlink ref="E5" r:id="rId4" display="https://arxiv.org/pdf/2301.02352.pdf"/>
    <hyperlink ref="Q5" r:id="rId5" display="All 6 versions"/>
    <hyperlink ref="E6" r:id="rId6" display="https://arxiv.org/pdf/2301.02398.pdf"/>
    <hyperlink ref="Q6" r:id="rId7" display="All 4 versions"/>
    <hyperlink ref="E7" r:id="rId8" display="https://arxiv.org/pdf/2301.02414.pdf"/>
    <hyperlink ref="Q7" r:id="rId9" display="All 5 versions"/>
    <hyperlink ref="E8" r:id="rId10" display="https://arxiv.org/pdf/2301.02655.pdf"/>
    <hyperlink ref="E9" r:id="rId11" display="https://arxiv.org/pdf/2103.12088.pdf"/>
    <hyperlink ref="Q9" r:id="rId12" display="All 2 versions"/>
    <hyperlink ref="E10" r:id="rId13" display="https://arxiv.org/pdf/2207.13689.pdf"/>
    <hyperlink ref="E11" r:id="rId14" display="https://arxiv.org/pdf/2208.14117.pdf"/>
    <hyperlink ref="E12" r:id="rId15" display="https://arxiv.org/pdf/2301.02687.pdf"/>
    <hyperlink ref="E13" r:id="rId16" display="https://arxiv.org/pdf/2301.02775.pdf"/>
    <hyperlink ref="E14" r:id="rId17" display="https://arxiv.org/pdf/2301.02967.pdf"/>
    <hyperlink ref="E15" r:id="rId18" display="https://arxiv.org/pdf/2301.03558.pdf"/>
    <hyperlink ref="E16" r:id="rId19" display="https://arxiv.org/pdf/2204.12977.pdf"/>
    <hyperlink ref="E17" r:id="rId20" display="https://arxiv.org/pdf/2207.00621.pdf"/>
    <hyperlink ref="E18" r:id="rId21" display="https://arxiv.org/pdf/2301.03619.pdf"/>
    <hyperlink ref="E19" r:id="rId22" display="https://arxiv.org/pdf/2301.03696.pdf"/>
    <hyperlink ref="E20" r:id="rId23" display="https://arxiv.org/pdf/2301.03969.pdf"/>
    <hyperlink ref="E21" r:id="rId24" display="https://arxiv.org/pdf/2301.01365.pdf"/>
    <hyperlink ref="E22" r:id="rId25" display="https://arxiv.org/pdf/2301.03969.pdf"/>
    <hyperlink ref="E23" r:id="rId26" display="https://arxiv.org/pdf/2301.04325.pdf"/>
    <hyperlink ref="E24" r:id="rId27" display="https://arxiv.org/pdf/2301.04457.pdf"/>
    <hyperlink ref="E25" r:id="rId28" display="https://arxiv.org/pdf/2109.05481.pdf"/>
    <hyperlink ref="E26" r:id="rId29" display="https://arxiv.org/pdf/2212.13903.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R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zeroHeight="false" outlineLevelRow="0" outlineLevelCol="0"/>
  <cols>
    <col collapsed="false" customWidth="true" hidden="false" outlineLevel="0" max="1" min="1" style="0" width="10.5"/>
    <col collapsed="false" customWidth="true" hidden="false" outlineLevel="0" max="2" min="2" style="0" width="10.99"/>
    <col collapsed="false" customWidth="true" hidden="false" outlineLevel="0" max="3" min="3" style="0" width="16"/>
    <col collapsed="false" customWidth="true" hidden="false" outlineLevel="0" max="4" min="4" style="0" width="5.01"/>
    <col collapsed="false" customWidth="true" hidden="false" outlineLevel="0" max="5" min="5" style="0" width="27.88"/>
    <col collapsed="false" customWidth="true" hidden="false" outlineLevel="0" max="6" min="6" style="0" width="2.38"/>
    <col collapsed="false" customWidth="true" hidden="false" outlineLevel="0" max="7" min="7" style="0" width="12.63"/>
    <col collapsed="false" customWidth="true" hidden="false" outlineLevel="0" max="8" min="8" style="0" width="12.37"/>
    <col collapsed="false" customWidth="true" hidden="false" outlineLevel="0" max="9" min="9" style="0" width="0.38"/>
    <col collapsed="false" customWidth="true" hidden="false" outlineLevel="0" max="10" min="10" style="0" width="12.63"/>
    <col collapsed="false" customWidth="true" hidden="false" outlineLevel="0" max="11" min="11" style="0" width="29.88"/>
    <col collapsed="false" customWidth="true" hidden="false" outlineLevel="0" max="12" min="12" style="0" width="0.38"/>
    <col collapsed="false" customWidth="true" hidden="false" outlineLevel="0" max="13" min="13" style="0" width="27.5"/>
    <col collapsed="false" customWidth="true" hidden="false" outlineLevel="0" max="14" min="14" style="0" width="19.38"/>
    <col collapsed="false" customWidth="true" hidden="false" outlineLevel="0" max="15" min="15" style="0" width="5.24"/>
    <col collapsed="false" customWidth="true" hidden="false" outlineLevel="0" max="16" min="16" style="0" width="5.62"/>
    <col collapsed="false" customWidth="true" hidden="false" outlineLevel="0" max="1025" min="17" style="0" width="12.63"/>
  </cols>
  <sheetData>
    <row r="1" customFormat="false" ht="15.75" hidden="false" customHeight="false" outlineLevel="0" collapsed="false">
      <c r="A1" s="64" t="n">
        <f aca="false">MAX(A3:A78)</f>
        <v>28</v>
      </c>
      <c r="B1" s="65" t="s">
        <v>105</v>
      </c>
      <c r="C1" s="66"/>
      <c r="D1" s="66" t="n">
        <f aca="false">SUM(D3:D81)</f>
        <v>9</v>
      </c>
      <c r="E1" s="23"/>
      <c r="F1" s="1"/>
      <c r="G1" s="69" t="s">
        <v>474</v>
      </c>
      <c r="H1" s="70"/>
      <c r="I1" s="131"/>
      <c r="L1" s="372"/>
      <c r="M1" s="44"/>
      <c r="N1" s="373" t="s">
        <v>2370</v>
      </c>
      <c r="O1" s="374" t="n">
        <f aca="false">SUM(O3:O105)</f>
        <v>0</v>
      </c>
      <c r="P1" s="375" t="n">
        <f aca="false">SUM(P3:P105)</f>
        <v>0</v>
      </c>
      <c r="Q1" s="376"/>
    </row>
    <row r="2" customFormat="false" ht="15.75" hidden="false" customHeight="false" outlineLevel="0" collapsed="false">
      <c r="A2" s="108" t="s">
        <v>0</v>
      </c>
      <c r="B2" s="103" t="s">
        <v>1</v>
      </c>
      <c r="C2" s="109"/>
      <c r="D2" s="377" t="s">
        <v>108</v>
      </c>
      <c r="E2" s="109"/>
      <c r="F2" s="68" t="s">
        <v>109</v>
      </c>
      <c r="G2" s="71"/>
      <c r="H2" s="71"/>
      <c r="I2" s="71"/>
      <c r="J2" s="101" t="s">
        <v>271</v>
      </c>
      <c r="K2" s="71"/>
      <c r="L2" s="378"/>
      <c r="M2" s="379" t="s">
        <v>265</v>
      </c>
      <c r="N2" s="374" t="s">
        <v>266</v>
      </c>
      <c r="O2" s="374" t="s">
        <v>267</v>
      </c>
      <c r="P2" s="374" t="s">
        <v>268</v>
      </c>
      <c r="Q2" s="375" t="s">
        <v>269</v>
      </c>
    </row>
    <row r="3" customFormat="false" ht="15.75" hidden="false" customHeight="false" outlineLevel="0" collapsed="false">
      <c r="A3" s="110" t="n">
        <v>1</v>
      </c>
      <c r="B3" s="232" t="n">
        <v>44942</v>
      </c>
      <c r="C3" s="80" t="n">
        <v>1</v>
      </c>
      <c r="D3" s="79"/>
      <c r="E3" s="335" t="s">
        <v>2417</v>
      </c>
      <c r="J3" s="78"/>
      <c r="L3" s="372"/>
      <c r="M3" s="380" t="str">
        <f aca="false">IFERROR(INDEX($E$3:$E$104,SMALL(IF($D$3:$D$104=1,ROW($E$3:$E$104)-ROW(B$3)+1),ROWS($M$3:M3))),"")</f>
        <v>https://arxiv.org/pdf/2212.12144.pdf</v>
      </c>
      <c r="N3" s="381" t="e">
        <f aca="false">IF(M3&lt;&gt;"",HYPERLINK(concat("https://scholar.google.com/scholar?hl=en&amp;q=arXiv:",MID(M3,23,10))),"")</f>
        <v>#NAME?</v>
      </c>
      <c r="O3" s="382" t="n">
        <v>0</v>
      </c>
      <c r="P3" s="382" t="n">
        <v>0</v>
      </c>
      <c r="Q3" s="409" t="s">
        <v>331</v>
      </c>
    </row>
    <row r="4" customFormat="false" ht="15.75" hidden="false" customHeight="false" outlineLevel="0" collapsed="false">
      <c r="A4" s="120" t="n">
        <v>2</v>
      </c>
      <c r="B4" s="121"/>
      <c r="C4" s="87" t="n">
        <v>2</v>
      </c>
      <c r="D4" s="121"/>
      <c r="E4" s="336" t="s">
        <v>2509</v>
      </c>
      <c r="F4" s="123"/>
      <c r="G4" s="89"/>
      <c r="H4" s="89"/>
      <c r="I4" s="89"/>
      <c r="J4" s="410" t="s">
        <v>2510</v>
      </c>
      <c r="K4" s="89"/>
      <c r="L4" s="384"/>
      <c r="M4" s="380" t="str">
        <f aca="false">IFERROR(INDEX($E$3:$E$104,SMALL(IF($D$3:$D$104=1,ROW($E$3:$E$104)-ROW(B$3)+1),ROWS($M$3:M4))),"")</f>
        <v/>
      </c>
      <c r="N4" s="381" t="str">
        <f aca="false">IF(M4&lt;&gt;"",HYPERLINK(concat("https://scholar.google.com/scholar?hl=en&amp;q=arXiv:",MID(M4,23,10))),"")</f>
        <v/>
      </c>
      <c r="O4" s="382" t="s">
        <v>2472</v>
      </c>
      <c r="P4" s="382" t="s">
        <v>2472</v>
      </c>
      <c r="Q4" s="382" t="s">
        <v>2473</v>
      </c>
    </row>
    <row r="5" customFormat="false" ht="15.75" hidden="false" customHeight="false" outlineLevel="0" collapsed="false">
      <c r="A5" s="110" t="n">
        <v>0</v>
      </c>
      <c r="B5" s="232" t="n">
        <v>44943</v>
      </c>
      <c r="C5" s="115" t="n">
        <v>0</v>
      </c>
      <c r="D5" s="114"/>
      <c r="E5" s="411"/>
      <c r="F5" s="138"/>
      <c r="G5" s="117"/>
      <c r="H5" s="117"/>
      <c r="I5" s="117"/>
      <c r="J5" s="78"/>
      <c r="K5" s="117"/>
      <c r="L5" s="385"/>
      <c r="M5" s="380" t="str">
        <f aca="false">IFERROR(INDEX($E$3:$E$104,SMALL(IF($D$3:$D$104=1,ROW($E$3:$E$104)-ROW(B$3)+1),ROWS($M$3:M5))),"")</f>
        <v/>
      </c>
      <c r="N5" s="381" t="str">
        <f aca="false">IF(M5&lt;&gt;"",HYPERLINK(concat("https://scholar.google.com/scholar?hl=en&amp;q=arXiv:",MID(M5,23,10))),"")</f>
        <v/>
      </c>
      <c r="O5" s="382" t="n">
        <v>0</v>
      </c>
      <c r="P5" s="382" t="n">
        <v>0</v>
      </c>
      <c r="Q5" s="409" t="s">
        <v>331</v>
      </c>
    </row>
    <row r="6" customFormat="false" ht="15.75" hidden="false" customHeight="false" outlineLevel="0" collapsed="false">
      <c r="A6" s="113" t="n">
        <v>3</v>
      </c>
      <c r="B6" s="412" t="n">
        <v>44944</v>
      </c>
      <c r="C6" s="115" t="n">
        <v>1</v>
      </c>
      <c r="D6" s="114"/>
      <c r="E6" s="337" t="s">
        <v>2511</v>
      </c>
      <c r="F6" s="117"/>
      <c r="G6" s="117"/>
      <c r="H6" s="117"/>
      <c r="I6" s="117"/>
      <c r="J6" s="413"/>
      <c r="K6" s="117"/>
      <c r="L6" s="372"/>
      <c r="M6" s="380" t="str">
        <f aca="false">IFERROR(INDEX($E$3:$E$104,SMALL(IF($D$3:$D$104=1,ROW($E$3:$E$104)-ROW(B$3)+1),ROWS($M$3:M6))),"")</f>
        <v/>
      </c>
      <c r="N6" s="381" t="str">
        <f aca="false">IF(M6&lt;&gt;"",HYPERLINK(concat("https://scholar.google.com/scholar?hl=en&amp;q=arXiv:",MID(M6,23,10))),"")</f>
        <v/>
      </c>
      <c r="O6" s="376"/>
      <c r="P6" s="376"/>
      <c r="Q6" s="376"/>
    </row>
    <row r="7" customFormat="false" ht="15.75" hidden="false" customHeight="false" outlineLevel="0" collapsed="false">
      <c r="A7" s="110" t="n">
        <v>4</v>
      </c>
      <c r="B7" s="107"/>
      <c r="C7" s="80" t="n">
        <v>2</v>
      </c>
      <c r="D7" s="79"/>
      <c r="E7" s="335" t="s">
        <v>359</v>
      </c>
      <c r="J7" s="78"/>
      <c r="L7" s="372"/>
      <c r="M7" s="380"/>
      <c r="N7" s="381"/>
      <c r="O7" s="376"/>
      <c r="P7" s="376"/>
      <c r="Q7" s="376"/>
    </row>
    <row r="8" customFormat="false" ht="15.75" hidden="false" customHeight="false" outlineLevel="0" collapsed="false">
      <c r="A8" s="110" t="n">
        <v>5</v>
      </c>
      <c r="B8" s="107"/>
      <c r="C8" s="80" t="n">
        <v>3</v>
      </c>
      <c r="D8" s="79"/>
      <c r="E8" s="335" t="s">
        <v>1709</v>
      </c>
      <c r="J8" s="78"/>
      <c r="L8" s="372"/>
      <c r="M8" s="380"/>
      <c r="N8" s="381"/>
      <c r="O8" s="376"/>
      <c r="P8" s="376"/>
      <c r="Q8" s="376"/>
    </row>
    <row r="9" customFormat="false" ht="15.75" hidden="false" customHeight="false" outlineLevel="0" collapsed="false">
      <c r="A9" s="110" t="n">
        <v>6</v>
      </c>
      <c r="B9" s="107"/>
      <c r="C9" s="80" t="n">
        <v>4</v>
      </c>
      <c r="D9" s="79"/>
      <c r="E9" s="335" t="s">
        <v>2030</v>
      </c>
      <c r="J9" s="78" t="s">
        <v>2512</v>
      </c>
      <c r="L9" s="372"/>
      <c r="M9" s="380"/>
      <c r="N9" s="381"/>
      <c r="O9" s="376"/>
      <c r="P9" s="376"/>
      <c r="Q9" s="376"/>
    </row>
    <row r="10" customFormat="false" ht="15.75" hidden="false" customHeight="false" outlineLevel="0" collapsed="false">
      <c r="A10" s="110" t="n">
        <v>7</v>
      </c>
      <c r="B10" s="107"/>
      <c r="C10" s="80" t="n">
        <v>5</v>
      </c>
      <c r="D10" s="79"/>
      <c r="E10" s="335" t="s">
        <v>2513</v>
      </c>
      <c r="J10" s="78"/>
      <c r="L10" s="372"/>
      <c r="M10" s="380"/>
      <c r="N10" s="381"/>
      <c r="O10" s="376"/>
      <c r="P10" s="376"/>
      <c r="Q10" s="376"/>
    </row>
    <row r="11" customFormat="false" ht="15.75" hidden="false" customHeight="false" outlineLevel="0" collapsed="false">
      <c r="A11" s="110" t="n">
        <v>8</v>
      </c>
      <c r="B11" s="107"/>
      <c r="C11" s="80" t="n">
        <v>6</v>
      </c>
      <c r="D11" s="79" t="n">
        <v>1</v>
      </c>
      <c r="E11" s="135" t="s">
        <v>2514</v>
      </c>
      <c r="G11" s="134" t="s">
        <v>2515</v>
      </c>
      <c r="H11" s="134"/>
      <c r="J11" s="78"/>
      <c r="L11" s="372"/>
      <c r="M11" s="380"/>
      <c r="N11" s="381"/>
      <c r="O11" s="376"/>
      <c r="P11" s="376"/>
      <c r="Q11" s="376"/>
    </row>
    <row r="12" customFormat="false" ht="15.75" hidden="false" customHeight="false" outlineLevel="0" collapsed="false">
      <c r="A12" s="110" t="n">
        <v>9</v>
      </c>
      <c r="B12" s="107"/>
      <c r="C12" s="80" t="n">
        <v>7</v>
      </c>
      <c r="D12" s="79"/>
      <c r="E12" s="335" t="s">
        <v>2516</v>
      </c>
      <c r="J12" s="78"/>
      <c r="L12" s="372"/>
      <c r="M12" s="380" t="str">
        <f aca="false" t="array" ref="M12:M12">IFERROR(INDEX($E$3:$E$104,SMALL(IF($D$3:$D$104=1,ROW($E$3:$E$104)-ROW(B$3)+1),ROWS($M$3:M12))),"")</f>
        <v/>
      </c>
      <c r="N12" s="381" t="str">
        <f aca="false">IF(M12&lt;&gt;"",HYPERLINK(concat("https://scholar.google.com/scholar?hl=en&amp;q=arXiv:",MID(M12,23,10))),"")</f>
        <v/>
      </c>
      <c r="O12" s="376"/>
      <c r="P12" s="376"/>
      <c r="Q12" s="376"/>
    </row>
    <row r="13" customFormat="false" ht="15.75" hidden="false" customHeight="false" outlineLevel="0" collapsed="false">
      <c r="A13" s="110" t="n">
        <v>10</v>
      </c>
      <c r="B13" s="107"/>
      <c r="C13" s="80" t="n">
        <v>8</v>
      </c>
      <c r="D13" s="79" t="n">
        <v>1</v>
      </c>
      <c r="E13" s="135" t="s">
        <v>2517</v>
      </c>
      <c r="G13" s="134" t="s">
        <v>2518</v>
      </c>
      <c r="H13" s="134"/>
      <c r="I13" s="134"/>
      <c r="J13" s="78"/>
      <c r="L13" s="372"/>
      <c r="M13" s="380"/>
      <c r="N13" s="381"/>
      <c r="O13" s="376"/>
      <c r="P13" s="376"/>
      <c r="Q13" s="376"/>
    </row>
    <row r="14" customFormat="false" ht="15.75" hidden="false" customHeight="false" outlineLevel="0" collapsed="false">
      <c r="A14" s="110" t="n">
        <v>11</v>
      </c>
      <c r="B14" s="107"/>
      <c r="C14" s="80" t="n">
        <v>9</v>
      </c>
      <c r="D14" s="79"/>
      <c r="E14" s="335" t="s">
        <v>2519</v>
      </c>
      <c r="J14" s="78"/>
      <c r="L14" s="372"/>
      <c r="M14" s="380"/>
      <c r="N14" s="381"/>
      <c r="O14" s="376"/>
      <c r="P14" s="376"/>
      <c r="Q14" s="376"/>
    </row>
    <row r="15" customFormat="false" ht="15.75" hidden="false" customHeight="false" outlineLevel="0" collapsed="false">
      <c r="A15" s="110" t="n">
        <v>12</v>
      </c>
      <c r="B15" s="107"/>
      <c r="C15" s="80" t="n">
        <v>10</v>
      </c>
      <c r="D15" s="79"/>
      <c r="E15" s="335" t="s">
        <v>2520</v>
      </c>
      <c r="J15" s="78"/>
      <c r="L15" s="372"/>
      <c r="M15" s="380"/>
      <c r="N15" s="381"/>
      <c r="O15" s="376"/>
      <c r="P15" s="376"/>
      <c r="Q15" s="376"/>
    </row>
    <row r="16" customFormat="false" ht="15.75" hidden="false" customHeight="false" outlineLevel="0" collapsed="false">
      <c r="A16" s="110" t="n">
        <v>13</v>
      </c>
      <c r="B16" s="107"/>
      <c r="C16" s="80" t="n">
        <v>11</v>
      </c>
      <c r="D16" s="79" t="n">
        <v>1</v>
      </c>
      <c r="E16" s="135" t="s">
        <v>2521</v>
      </c>
      <c r="G16" s="134" t="s">
        <v>2522</v>
      </c>
      <c r="H16" s="134"/>
      <c r="J16" s="78"/>
      <c r="L16" s="372"/>
      <c r="M16" s="380"/>
      <c r="N16" s="381"/>
      <c r="O16" s="376"/>
      <c r="P16" s="376"/>
      <c r="Q16" s="376"/>
    </row>
    <row r="17" customFormat="false" ht="15.75" hidden="false" customHeight="false" outlineLevel="0" collapsed="false">
      <c r="A17" s="110" t="n">
        <v>14</v>
      </c>
      <c r="B17" s="107"/>
      <c r="C17" s="80" t="n">
        <v>12</v>
      </c>
      <c r="D17" s="79" t="n">
        <v>1</v>
      </c>
      <c r="E17" s="135" t="s">
        <v>2523</v>
      </c>
      <c r="G17" s="134" t="s">
        <v>2524</v>
      </c>
      <c r="H17" s="134"/>
      <c r="J17" s="78"/>
      <c r="L17" s="372"/>
      <c r="M17" s="380"/>
      <c r="N17" s="381"/>
      <c r="O17" s="376"/>
      <c r="P17" s="376"/>
      <c r="Q17" s="376"/>
    </row>
    <row r="18" customFormat="false" ht="15.75" hidden="false" customHeight="false" outlineLevel="0" collapsed="false">
      <c r="A18" s="110" t="n">
        <v>15</v>
      </c>
      <c r="B18" s="107"/>
      <c r="C18" s="80" t="n">
        <v>13</v>
      </c>
      <c r="D18" s="79"/>
      <c r="E18" s="335" t="s">
        <v>2525</v>
      </c>
      <c r="J18" s="78"/>
      <c r="L18" s="372"/>
      <c r="M18" s="380"/>
      <c r="N18" s="381"/>
      <c r="O18" s="376"/>
      <c r="P18" s="376"/>
      <c r="Q18" s="376"/>
    </row>
    <row r="19" customFormat="false" ht="15.75" hidden="false" customHeight="false" outlineLevel="0" collapsed="false">
      <c r="A19" s="110" t="n">
        <v>16</v>
      </c>
      <c r="B19" s="107"/>
      <c r="C19" s="80" t="n">
        <v>14</v>
      </c>
      <c r="D19" s="79"/>
      <c r="E19" s="335" t="s">
        <v>2526</v>
      </c>
      <c r="J19" s="78"/>
      <c r="L19" s="372"/>
      <c r="M19" s="380"/>
      <c r="N19" s="381"/>
      <c r="O19" s="376"/>
      <c r="P19" s="376"/>
      <c r="Q19" s="376"/>
    </row>
    <row r="20" customFormat="false" ht="15.75" hidden="false" customHeight="false" outlineLevel="0" collapsed="false">
      <c r="A20" s="110" t="n">
        <v>17</v>
      </c>
      <c r="B20" s="107"/>
      <c r="C20" s="80" t="n">
        <v>15</v>
      </c>
      <c r="D20" s="79" t="n">
        <v>1</v>
      </c>
      <c r="E20" s="135" t="s">
        <v>2527</v>
      </c>
      <c r="G20" s="134" t="s">
        <v>2528</v>
      </c>
      <c r="H20" s="134"/>
      <c r="J20" s="78"/>
      <c r="L20" s="372"/>
      <c r="M20" s="380"/>
      <c r="N20" s="381"/>
      <c r="O20" s="376"/>
      <c r="P20" s="376"/>
      <c r="Q20" s="376"/>
    </row>
    <row r="21" customFormat="false" ht="15.75" hidden="false" customHeight="true" outlineLevel="0" collapsed="false">
      <c r="A21" s="110" t="n">
        <v>18</v>
      </c>
      <c r="B21" s="107"/>
      <c r="C21" s="80" t="n">
        <v>16</v>
      </c>
      <c r="D21" s="79" t="n">
        <v>1</v>
      </c>
      <c r="E21" s="135" t="s">
        <v>2529</v>
      </c>
      <c r="G21" s="357" t="s">
        <v>2530</v>
      </c>
      <c r="H21" s="357"/>
      <c r="J21" s="78"/>
      <c r="L21" s="372"/>
      <c r="M21" s="380" t="str">
        <f aca="false">IFERROR(INDEX($E$3:$E$104,SMALL(IF($D$3:$D$104=1,ROW($E$3:$E$104)-ROW(B$3)+1),ROWS($M$3:M21))),"")</f>
        <v>https://arxiv.org/pdf/2301.06751.pdf</v>
      </c>
      <c r="N21" s="381" t="e">
        <f aca="false">IF(M21&lt;&gt;"",HYPERLINK(concat("https://scholar.google.com/scholar?hl=en&amp;q=arXiv:",MID(M21,23,10))),"")</f>
        <v>#NAME?</v>
      </c>
      <c r="O21" s="376"/>
      <c r="P21" s="376"/>
      <c r="Q21" s="376"/>
    </row>
    <row r="22" customFormat="false" ht="15.75" hidden="false" customHeight="false" outlineLevel="0" collapsed="false">
      <c r="A22" s="110" t="n">
        <v>19</v>
      </c>
      <c r="B22" s="107"/>
      <c r="C22" s="80" t="n">
        <v>17</v>
      </c>
      <c r="D22" s="79" t="n">
        <v>1</v>
      </c>
      <c r="E22" s="135" t="s">
        <v>2531</v>
      </c>
      <c r="G22" s="134" t="s">
        <v>2532</v>
      </c>
      <c r="H22" s="134"/>
      <c r="J22" s="78"/>
      <c r="L22" s="372"/>
      <c r="M22" s="380" t="str">
        <f aca="false">IFERROR(INDEX($E$3:$E$104,SMALL(IF($D$3:$D$104=1,ROW($E$3:$E$104)-ROW(B$3)+1),ROWS($M$3:M22))),"")</f>
        <v>https://arxiv.org/pdf/2301.06879.pdf</v>
      </c>
      <c r="N22" s="381" t="e">
        <f aca="false">IF(M22&lt;&gt;"",HYPERLINK(concat("https://scholar.google.com/scholar?hl=en&amp;q=arXiv:",MID(M22,23,10))),"")</f>
        <v>#NAME?</v>
      </c>
      <c r="O22" s="376"/>
      <c r="P22" s="376"/>
      <c r="Q22" s="376"/>
      <c r="R22" s="389"/>
    </row>
    <row r="23" customFormat="false" ht="15.75" hidden="false" customHeight="false" outlineLevel="0" collapsed="false">
      <c r="A23" s="120" t="n">
        <v>20</v>
      </c>
      <c r="B23" s="121"/>
      <c r="C23" s="120" t="n">
        <v>18</v>
      </c>
      <c r="D23" s="121" t="n">
        <v>1</v>
      </c>
      <c r="E23" s="282" t="s">
        <v>2533</v>
      </c>
      <c r="F23" s="123"/>
      <c r="G23" s="123" t="s">
        <v>2534</v>
      </c>
      <c r="H23" s="123"/>
      <c r="I23" s="89"/>
      <c r="J23" s="85"/>
      <c r="K23" s="89"/>
      <c r="L23" s="384"/>
      <c r="M23" s="380" t="str">
        <f aca="false">IFERROR(INDEX($E$3:$E$104,SMALL(IF($D$3:$D$104=1,ROW($E$3:$E$104)-ROW(B$3)+1),ROWS($M$3:M23))),"")</f>
        <v>https://arxiv.org/pdf/2301.06888.pdf</v>
      </c>
      <c r="N23" s="381" t="e">
        <f aca="false">IF(M23&lt;&gt;"",HYPERLINK(concat("https://scholar.google.com/scholar?hl=en&amp;q=arXiv:",MID(M23,23,10))),"")</f>
        <v>#NAME?</v>
      </c>
      <c r="O23" s="376"/>
      <c r="P23" s="376"/>
      <c r="Q23" s="376"/>
    </row>
    <row r="24" customFormat="false" ht="15.75" hidden="false" customHeight="false" outlineLevel="0" collapsed="false">
      <c r="A24" s="110" t="n">
        <v>21</v>
      </c>
      <c r="B24" s="153" t="n">
        <v>44945</v>
      </c>
      <c r="C24" s="110" t="n">
        <v>1</v>
      </c>
      <c r="D24" s="141" t="n">
        <v>1</v>
      </c>
      <c r="E24" s="99" t="s">
        <v>1650</v>
      </c>
      <c r="F24" s="1"/>
      <c r="G24" s="134" t="s">
        <v>2535</v>
      </c>
      <c r="H24" s="134"/>
      <c r="I24" s="110"/>
      <c r="L24" s="372"/>
      <c r="M24" s="380" t="str">
        <f aca="false">IFERROR(INDEX($E$3:$E$104,SMALL(IF($D$3:$D$104=1,ROW($E$3:$E$104)-ROW(B$3)+1),ROWS($M$3:M24))),"")</f>
        <v>https://arxiv.org/pdf/2111.15608.pdf</v>
      </c>
      <c r="N24" s="381" t="e">
        <f aca="false">IF(M24&lt;&gt;"",HYPERLINK(concat("https://scholar.google.com/scholar?hl=en&amp;q=arXiv:",MID(M24,23,10))),"")</f>
        <v>#NAME?</v>
      </c>
      <c r="O24" s="376"/>
      <c r="P24" s="376"/>
      <c r="Q24" s="376"/>
    </row>
    <row r="25" customFormat="false" ht="15.75" hidden="false" customHeight="false" outlineLevel="0" collapsed="false">
      <c r="A25" s="110" t="n">
        <v>22</v>
      </c>
      <c r="B25" s="141"/>
      <c r="C25" s="110" t="n">
        <v>2</v>
      </c>
      <c r="D25" s="141"/>
      <c r="E25" s="339" t="s">
        <v>2536</v>
      </c>
      <c r="I25" s="143"/>
      <c r="J25" s="78"/>
      <c r="L25" s="372"/>
      <c r="M25" s="380" t="str">
        <f aca="false">IFERROR(INDEX($E$3:$E$104,SMALL(IF($D$3:$D$104=1,ROW($E$3:$E$104)-ROW(B$3)+1),ROWS($M$3:M25))),"")</f>
        <v/>
      </c>
      <c r="N25" s="381" t="str">
        <f aca="false">IF(M25&lt;&gt;"",HYPERLINK(concat("https://scholar.google.com/scholar?hl=en&amp;q=arXiv:",MID(M25,23,10))),"")</f>
        <v/>
      </c>
      <c r="O25" s="376"/>
      <c r="P25" s="376"/>
      <c r="Q25" s="376"/>
    </row>
    <row r="26" customFormat="false" ht="15.75" hidden="false" customHeight="false" outlineLevel="0" collapsed="false">
      <c r="A26" s="110" t="n">
        <v>23</v>
      </c>
      <c r="B26" s="141"/>
      <c r="C26" s="110" t="n">
        <v>3</v>
      </c>
      <c r="D26" s="141"/>
      <c r="E26" s="339" t="s">
        <v>2537</v>
      </c>
      <c r="J26" s="78"/>
      <c r="L26" s="372"/>
      <c r="M26" s="380"/>
      <c r="N26" s="381"/>
      <c r="O26" s="376"/>
      <c r="P26" s="376"/>
      <c r="Q26" s="376"/>
    </row>
    <row r="27" customFormat="false" ht="15.75" hidden="false" customHeight="false" outlineLevel="0" collapsed="false">
      <c r="A27" s="110" t="n">
        <v>24</v>
      </c>
      <c r="B27" s="141"/>
      <c r="C27" s="110" t="n">
        <v>4</v>
      </c>
      <c r="D27" s="141"/>
      <c r="E27" s="339" t="s">
        <v>2538</v>
      </c>
      <c r="J27" s="78"/>
      <c r="L27" s="372"/>
      <c r="M27" s="380" t="str">
        <f aca="false">IFERROR(INDEX($E$3:$E$104,SMALL(IF($D$3:$D$104=1,ROW($E$3:$E$104)-ROW(B$3)+1),ROWS($M$3:M27))),"")</f>
        <v/>
      </c>
      <c r="N27" s="381" t="str">
        <f aca="false">IF(M27&lt;&gt;"",HYPERLINK(concat("https://scholar.google.com/scholar?hl=en&amp;q=arXiv:",MID(M27,23,10))),"")</f>
        <v/>
      </c>
      <c r="O27" s="376"/>
      <c r="P27" s="376"/>
      <c r="Q27" s="376"/>
    </row>
    <row r="28" customFormat="false" ht="15.75" hidden="false" customHeight="false" outlineLevel="0" collapsed="false">
      <c r="A28" s="120" t="n">
        <v>25</v>
      </c>
      <c r="B28" s="121"/>
      <c r="C28" s="87" t="n">
        <v>5</v>
      </c>
      <c r="D28" s="121"/>
      <c r="E28" s="336" t="s">
        <v>2539</v>
      </c>
      <c r="F28" s="123"/>
      <c r="G28" s="89"/>
      <c r="H28" s="89"/>
      <c r="I28" s="89"/>
      <c r="J28" s="85" t="s">
        <v>2540</v>
      </c>
      <c r="K28" s="89"/>
      <c r="L28" s="384"/>
      <c r="M28" s="380" t="str">
        <f aca="false">IFERROR(INDEX($E$3:$E$104,SMALL(IF($D$3:$D$104=1,ROW($E$3:$E$104)-ROW(B$3)+1),ROWS($M$3:M28))),"")</f>
        <v/>
      </c>
      <c r="N28" s="381" t="str">
        <f aca="false">IF(M28&lt;&gt;"",HYPERLINK(concat("https://scholar.google.com/scholar?hl=en&amp;q=arXiv:",MID(M28,23,10))),"")</f>
        <v/>
      </c>
      <c r="O28" s="376"/>
      <c r="P28" s="376"/>
      <c r="Q28" s="376"/>
    </row>
    <row r="29" customFormat="false" ht="15.75" hidden="false" customHeight="false" outlineLevel="0" collapsed="false">
      <c r="A29" s="110" t="n">
        <v>26</v>
      </c>
      <c r="B29" s="232" t="n">
        <v>44946</v>
      </c>
      <c r="C29" s="80" t="n">
        <v>1</v>
      </c>
      <c r="D29" s="79"/>
      <c r="E29" s="335" t="s">
        <v>2248</v>
      </c>
      <c r="J29" s="78"/>
      <c r="L29" s="372"/>
      <c r="M29" s="380" t="str">
        <f aca="false">IFERROR(INDEX($E$3:$E$104,SMALL(IF($D$3:$D$104=1,ROW($E$3:$E$104)-ROW(B$3)+1),ROWS($M$3:M29))),"")</f>
        <v/>
      </c>
      <c r="N29" s="381" t="str">
        <f aca="false">IF(M29&lt;&gt;"",HYPERLINK(concat("https://scholar.google.com/scholar?hl=en&amp;q=arXiv:",MID(M29,23,10))),"")</f>
        <v/>
      </c>
      <c r="O29" s="376"/>
      <c r="P29" s="376"/>
      <c r="Q29" s="376"/>
    </row>
    <row r="30" customFormat="false" ht="15.75" hidden="false" customHeight="false" outlineLevel="0" collapsed="false">
      <c r="A30" s="110" t="n">
        <v>27</v>
      </c>
      <c r="B30" s="107"/>
      <c r="C30" s="80" t="n">
        <v>2</v>
      </c>
      <c r="D30" s="79"/>
      <c r="E30" s="335" t="s">
        <v>2541</v>
      </c>
      <c r="F30" s="1"/>
      <c r="J30" s="78"/>
      <c r="L30" s="372"/>
      <c r="M30" s="380"/>
      <c r="N30" s="381"/>
      <c r="O30" s="376"/>
      <c r="P30" s="376"/>
      <c r="Q30" s="376"/>
    </row>
    <row r="31" customFormat="false" ht="15.75" hidden="false" customHeight="false" outlineLevel="0" collapsed="false">
      <c r="A31" s="108" t="n">
        <v>28</v>
      </c>
      <c r="B31" s="127"/>
      <c r="C31" s="103" t="n">
        <v>3</v>
      </c>
      <c r="D31" s="128"/>
      <c r="E31" s="360" t="s">
        <v>2542</v>
      </c>
      <c r="F31" s="68"/>
      <c r="G31" s="71"/>
      <c r="H31" s="71"/>
      <c r="I31" s="71"/>
      <c r="J31" s="101" t="s">
        <v>2543</v>
      </c>
      <c r="K31" s="71"/>
      <c r="L31" s="378"/>
      <c r="M31" s="380" t="str">
        <f aca="false" t="array" ref="M31:M31">IFERROR(INDEX($E$3:$E$104,SMALL(IF($D$3:$D$104=1,ROW($E$3:$E$104)-ROW(B$3)+1),ROWS($M$3:M31))),"")</f>
        <v/>
      </c>
      <c r="N31" s="381" t="str">
        <f aca="false">IF(M31&lt;&gt;"",HYPERLINK(concat("https://scholar.google.com/scholar?hl=en&amp;q=arXiv:",MID(M31,23,10))),"")</f>
        <v/>
      </c>
      <c r="O31" s="376"/>
      <c r="P31" s="376"/>
      <c r="Q31" s="376"/>
    </row>
    <row r="32" customFormat="false" ht="15.75" hidden="false" customHeight="false" outlineLevel="0" collapsed="false">
      <c r="B32" s="107"/>
      <c r="D32" s="107"/>
      <c r="L32" s="372"/>
      <c r="M32" s="376"/>
      <c r="N32" s="376"/>
      <c r="O32" s="376"/>
      <c r="P32" s="376"/>
      <c r="Q32" s="376"/>
    </row>
    <row r="33" customFormat="false" ht="15.75" hidden="false" customHeight="false" outlineLevel="0" collapsed="false">
      <c r="B33" s="107"/>
      <c r="E33" s="342" t="s">
        <v>522</v>
      </c>
      <c r="L33" s="372"/>
      <c r="M33" s="376"/>
      <c r="N33" s="376"/>
      <c r="O33" s="376"/>
      <c r="P33" s="376"/>
      <c r="Q33" s="376"/>
    </row>
    <row r="34" customFormat="false" ht="15.75" hidden="false" customHeight="false" outlineLevel="0" collapsed="false">
      <c r="B34" s="107"/>
      <c r="E34" s="146" t="s">
        <v>523</v>
      </c>
      <c r="L34" s="372"/>
      <c r="M34" s="376"/>
      <c r="N34" s="376"/>
      <c r="O34" s="376"/>
      <c r="P34" s="376"/>
      <c r="Q34" s="376"/>
    </row>
    <row r="35" customFormat="false" ht="15.75" hidden="false" customHeight="false" outlineLevel="0" collapsed="false">
      <c r="B35" s="107"/>
      <c r="E35" s="147" t="s">
        <v>524</v>
      </c>
      <c r="L35" s="372"/>
      <c r="M35" s="376"/>
      <c r="N35" s="376"/>
      <c r="O35" s="376"/>
      <c r="P35" s="376"/>
      <c r="Q35" s="376"/>
    </row>
    <row r="36" customFormat="false" ht="15.75" hidden="false" customHeight="false" outlineLevel="0" collapsed="false">
      <c r="B36" s="107"/>
      <c r="E36" s="148" t="s">
        <v>525</v>
      </c>
      <c r="L36" s="372"/>
      <c r="M36" s="376"/>
      <c r="N36" s="376"/>
      <c r="O36" s="376"/>
      <c r="P36" s="376"/>
      <c r="Q36" s="376"/>
    </row>
    <row r="1048576" customFormat="false" ht="15.75" hidden="false" customHeight="true" outlineLevel="0" collapsed="false"/>
  </sheetData>
  <mergeCells count="9">
    <mergeCell ref="G11:H11"/>
    <mergeCell ref="G13:I13"/>
    <mergeCell ref="G16:H16"/>
    <mergeCell ref="G17:H17"/>
    <mergeCell ref="G20:H20"/>
    <mergeCell ref="G21:H21"/>
    <mergeCell ref="G22:H22"/>
    <mergeCell ref="G23:H23"/>
    <mergeCell ref="G24:H24"/>
  </mergeCells>
  <hyperlinks>
    <hyperlink ref="E3" r:id="rId1" display="https://arxiv.org/pdf/2212.12144.pdf"/>
    <hyperlink ref="Q3" r:id="rId2" display="All 2 versions"/>
    <hyperlink ref="E4" r:id="rId3" display="https://arxiv.org/pdf/2301.05457.pdf"/>
    <hyperlink ref="Q5" r:id="rId4" display="All 2 versions"/>
    <hyperlink ref="E6" r:id="rId5" display="https://arxiv.org/pdf/2110.07487.pdf"/>
    <hyperlink ref="E7" r:id="rId6" display="https://arxiv.org/pdf/2201.10258.pdf"/>
    <hyperlink ref="E8" r:id="rId7" display="https://arxiv.org/pdf/2208.12338.pdf"/>
    <hyperlink ref="E9" r:id="rId8" display="https://arxiv.org/pdf/2209.09273.pdf"/>
    <hyperlink ref="E10" r:id="rId9" display="https://arxiv.org/pdf/2212.04056.pdf"/>
    <hyperlink ref="E11" r:id="rId10" display="https://arxiv.org/pdf/2301.06093.pdf"/>
    <hyperlink ref="E12" r:id="rId11" display="https://arxiv.org/pdf/2301.06117.pdf"/>
    <hyperlink ref="E13" r:id="rId12" display="https://arxiv.org/pdf/2301.06120.pdf"/>
    <hyperlink ref="E14" r:id="rId13" display="https://arxiv.org/pdf/2301.06221.pdf"/>
    <hyperlink ref="E15" r:id="rId14" display="https://arxiv.org/pdf/2301.06243.pdf"/>
    <hyperlink ref="E16" r:id="rId15" display="https://arxiv.org/pdf/2301.06325.pdf"/>
    <hyperlink ref="E17" r:id="rId16" display="https://arxiv.org/pdf/2301.06402.pdf"/>
    <hyperlink ref="E18" r:id="rId17" display="https://arxiv.org/pdf/2301.06630.pdf"/>
    <hyperlink ref="E19" r:id="rId18" display="https://arxiv.org/pdf/2301.06639.pdf"/>
    <hyperlink ref="E20" r:id="rId19" display="https://arxiv.org/pdf/2301.06705.pdf"/>
    <hyperlink ref="E21" r:id="rId20" display="https://arxiv.org/pdf/2301.06751.pdf"/>
    <hyperlink ref="E22" r:id="rId21" display="https://arxiv.org/pdf/2301.06879.pdf"/>
    <hyperlink ref="E23" r:id="rId22" display="https://arxiv.org/pdf/2301.06888.pdf"/>
    <hyperlink ref="E24" r:id="rId23" display="https://arxiv.org/pdf/2111.15608.pdf"/>
    <hyperlink ref="E25" r:id="rId24" display="https://arxiv.org/pdf/2209.15066.pdf"/>
    <hyperlink ref="E26" r:id="rId25" display="https://arxiv.org/pdf/2301.07253.pdf"/>
    <hyperlink ref="E27" r:id="rId26" display="https://arxiv.org/pdf/2301.07456.pdf"/>
    <hyperlink ref="E28" r:id="rId27" display="https://arxiv.org/pdf/2301.07522.pdf"/>
    <hyperlink ref="E29" r:id="rId28" display="https://arxiv.org/pdf/2211.16674.pdf"/>
    <hyperlink ref="E30" r:id="rId29" display="https://arxiv.org/pdf/2212.05516.pdf"/>
    <hyperlink ref="E31" r:id="rId30" display="https://arxiv.org/pdf/2301.08200.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M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4" min="1" style="0" width="12.63"/>
    <col collapsed="false" customWidth="true" hidden="false" outlineLevel="0" max="5" min="5" style="0" width="27"/>
    <col collapsed="false" customWidth="true" hidden="false" outlineLevel="0" max="8" min="6" style="0" width="12.63"/>
    <col collapsed="false" customWidth="true" hidden="false" outlineLevel="0" max="9" min="9" style="0" width="59"/>
    <col collapsed="false" customWidth="true" hidden="false" outlineLevel="0" max="1025" min="10" style="0" width="12.63"/>
  </cols>
  <sheetData>
    <row r="1" customFormat="false" ht="15.75" hidden="false" customHeight="false" outlineLevel="0" collapsed="false">
      <c r="A1" s="168" t="n">
        <f aca="false">MAX(A3:A94)</f>
        <v>20</v>
      </c>
      <c r="B1" s="66" t="s">
        <v>105</v>
      </c>
      <c r="C1" s="66"/>
      <c r="D1" s="66" t="n">
        <f aca="false">SUM(D3:D97)</f>
        <v>7</v>
      </c>
      <c r="E1" s="23"/>
      <c r="F1" s="1"/>
      <c r="G1" s="69" t="s">
        <v>595</v>
      </c>
      <c r="H1" s="70"/>
      <c r="I1" s="131"/>
    </row>
    <row r="2" customFormat="false" ht="15.75" hidden="false" customHeight="false" outlineLevel="0" collapsed="false">
      <c r="A2" s="73" t="s">
        <v>0</v>
      </c>
      <c r="B2" s="108" t="s">
        <v>1</v>
      </c>
      <c r="C2" s="109"/>
      <c r="D2" s="109" t="s">
        <v>108</v>
      </c>
      <c r="E2" s="103" t="s">
        <v>3</v>
      </c>
      <c r="F2" s="68" t="s">
        <v>109</v>
      </c>
      <c r="G2" s="71"/>
      <c r="H2" s="71"/>
      <c r="I2" s="71"/>
      <c r="J2" s="101" t="s">
        <v>271</v>
      </c>
      <c r="K2" s="71"/>
      <c r="L2" s="71"/>
      <c r="M2" s="71"/>
    </row>
    <row r="3" customFormat="false" ht="15.75" hidden="false" customHeight="false" outlineLevel="0" collapsed="false">
      <c r="A3" s="110" t="n">
        <v>1</v>
      </c>
      <c r="B3" s="141" t="s">
        <v>2544</v>
      </c>
      <c r="C3" s="110" t="n">
        <v>1</v>
      </c>
      <c r="D3" s="1" t="n">
        <v>1</v>
      </c>
      <c r="E3" s="414" t="s">
        <v>2545</v>
      </c>
      <c r="F3" s="78" t="s">
        <v>2546</v>
      </c>
      <c r="J3" s="83"/>
    </row>
    <row r="4" customFormat="false" ht="15.75" hidden="false" customHeight="false" outlineLevel="0" collapsed="false">
      <c r="A4" s="110" t="n">
        <v>2</v>
      </c>
      <c r="B4" s="153"/>
      <c r="C4" s="110" t="n">
        <v>2</v>
      </c>
      <c r="E4" s="415" t="s">
        <v>883</v>
      </c>
      <c r="F4" s="83"/>
      <c r="J4" s="83"/>
    </row>
    <row r="5" customFormat="false" ht="15.75" hidden="false" customHeight="false" outlineLevel="0" collapsed="false">
      <c r="A5" s="110" t="n">
        <v>3</v>
      </c>
      <c r="B5" s="153"/>
      <c r="C5" s="110" t="n">
        <v>3</v>
      </c>
      <c r="D5" s="1" t="n">
        <v>1</v>
      </c>
      <c r="E5" s="414" t="s">
        <v>2547</v>
      </c>
      <c r="F5" s="78" t="s">
        <v>2548</v>
      </c>
      <c r="J5" s="83"/>
    </row>
    <row r="6" customFormat="false" ht="15.75" hidden="false" customHeight="false" outlineLevel="0" collapsed="false">
      <c r="A6" s="110" t="n">
        <v>4</v>
      </c>
      <c r="B6" s="153"/>
      <c r="C6" s="110" t="n">
        <v>4</v>
      </c>
      <c r="D6" s="1" t="n">
        <v>1</v>
      </c>
      <c r="E6" s="414" t="s">
        <v>2549</v>
      </c>
      <c r="F6" s="78" t="s">
        <v>2550</v>
      </c>
      <c r="J6" s="83"/>
    </row>
    <row r="7" customFormat="false" ht="15.75" hidden="false" customHeight="false" outlineLevel="0" collapsed="false">
      <c r="A7" s="108" t="n">
        <v>5</v>
      </c>
      <c r="B7" s="229"/>
      <c r="C7" s="108" t="n">
        <v>5</v>
      </c>
      <c r="D7" s="71"/>
      <c r="E7" s="416" t="s">
        <v>2551</v>
      </c>
      <c r="F7" s="130"/>
      <c r="G7" s="71"/>
      <c r="H7" s="71"/>
      <c r="I7" s="71"/>
      <c r="J7" s="130"/>
      <c r="K7" s="71"/>
      <c r="L7" s="71"/>
      <c r="M7" s="71"/>
    </row>
    <row r="8" customFormat="false" ht="15.75" hidden="false" customHeight="false" outlineLevel="0" collapsed="false">
      <c r="A8" s="110" t="n">
        <v>6</v>
      </c>
      <c r="B8" s="141" t="s">
        <v>316</v>
      </c>
      <c r="C8" s="110" t="n">
        <v>1</v>
      </c>
      <c r="E8" s="415" t="s">
        <v>2552</v>
      </c>
      <c r="F8" s="83"/>
      <c r="J8" s="83"/>
    </row>
    <row r="9" customFormat="false" ht="15.75" hidden="false" customHeight="false" outlineLevel="0" collapsed="false">
      <c r="A9" s="110" t="n">
        <v>7</v>
      </c>
      <c r="B9" s="153"/>
      <c r="C9" s="110" t="n">
        <v>2</v>
      </c>
      <c r="E9" s="415" t="s">
        <v>2553</v>
      </c>
      <c r="F9" s="83"/>
      <c r="J9" s="83"/>
    </row>
    <row r="10" customFormat="false" ht="15.75" hidden="false" customHeight="false" outlineLevel="0" collapsed="false">
      <c r="A10" s="110" t="n">
        <v>8</v>
      </c>
      <c r="B10" s="153"/>
      <c r="C10" s="110" t="n">
        <v>3</v>
      </c>
      <c r="D10" s="1" t="n">
        <v>1</v>
      </c>
      <c r="E10" s="414" t="s">
        <v>2421</v>
      </c>
      <c r="F10" s="78" t="s">
        <v>2554</v>
      </c>
      <c r="J10" s="83"/>
    </row>
    <row r="11" customFormat="false" ht="15.75" hidden="false" customHeight="false" outlineLevel="0" collapsed="false">
      <c r="A11" s="110" t="n">
        <v>9</v>
      </c>
      <c r="B11" s="153"/>
      <c r="C11" s="110" t="n">
        <v>4</v>
      </c>
      <c r="E11" s="415" t="s">
        <v>2529</v>
      </c>
      <c r="F11" s="83"/>
      <c r="J11" s="83"/>
    </row>
    <row r="12" customFormat="false" ht="15.75" hidden="false" customHeight="false" outlineLevel="0" collapsed="false">
      <c r="A12" s="110" t="n">
        <v>10</v>
      </c>
      <c r="B12" s="153"/>
      <c r="C12" s="110" t="n">
        <v>5</v>
      </c>
      <c r="E12" s="415" t="s">
        <v>2555</v>
      </c>
      <c r="F12" s="83"/>
      <c r="J12" s="83"/>
    </row>
    <row r="13" customFormat="false" ht="15.75" hidden="false" customHeight="false" outlineLevel="0" collapsed="false">
      <c r="A13" s="110" t="n">
        <v>11</v>
      </c>
      <c r="B13" s="153"/>
      <c r="C13" s="110" t="n">
        <v>6</v>
      </c>
      <c r="E13" s="415" t="s">
        <v>2556</v>
      </c>
      <c r="F13" s="83"/>
      <c r="J13" s="83"/>
    </row>
    <row r="14" customFormat="false" ht="15.75" hidden="false" customHeight="false" outlineLevel="0" collapsed="false">
      <c r="A14" s="108" t="n">
        <v>12</v>
      </c>
      <c r="B14" s="229"/>
      <c r="C14" s="108" t="n">
        <v>7</v>
      </c>
      <c r="D14" s="71"/>
      <c r="E14" s="416" t="s">
        <v>2557</v>
      </c>
      <c r="F14" s="130"/>
      <c r="G14" s="71"/>
      <c r="H14" s="71"/>
      <c r="I14" s="71"/>
      <c r="J14" s="130"/>
      <c r="K14" s="71"/>
      <c r="L14" s="71"/>
      <c r="M14" s="71"/>
    </row>
    <row r="15" customFormat="false" ht="15.75" hidden="false" customHeight="false" outlineLevel="0" collapsed="false">
      <c r="A15" s="110" t="n">
        <v>13</v>
      </c>
      <c r="B15" s="141" t="s">
        <v>335</v>
      </c>
      <c r="C15" s="110" t="n">
        <v>1</v>
      </c>
      <c r="E15" s="415" t="s">
        <v>2558</v>
      </c>
      <c r="F15" s="83"/>
      <c r="J15" s="83"/>
    </row>
    <row r="16" customFormat="false" ht="15.75" hidden="false" customHeight="false" outlineLevel="0" collapsed="false">
      <c r="A16" s="110" t="n">
        <v>14</v>
      </c>
      <c r="B16" s="153"/>
      <c r="C16" s="110" t="n">
        <v>2</v>
      </c>
      <c r="D16" s="1" t="n">
        <v>1</v>
      </c>
      <c r="E16" s="414" t="s">
        <v>2559</v>
      </c>
      <c r="F16" s="78" t="s">
        <v>2560</v>
      </c>
      <c r="J16" s="83"/>
    </row>
    <row r="17" customFormat="false" ht="15.75" hidden="false" customHeight="false" outlineLevel="0" collapsed="false">
      <c r="A17" s="108" t="n">
        <v>15</v>
      </c>
      <c r="B17" s="229"/>
      <c r="C17" s="108" t="n">
        <v>3</v>
      </c>
      <c r="D17" s="68" t="n">
        <v>1</v>
      </c>
      <c r="E17" s="417" t="s">
        <v>2561</v>
      </c>
      <c r="F17" s="101" t="s">
        <v>2562</v>
      </c>
      <c r="G17" s="71"/>
      <c r="H17" s="71"/>
      <c r="I17" s="71"/>
      <c r="J17" s="101" t="s">
        <v>2563</v>
      </c>
      <c r="K17" s="71"/>
      <c r="L17" s="71"/>
      <c r="M17" s="71"/>
    </row>
    <row r="18" customFormat="false" ht="15.75" hidden="false" customHeight="false" outlineLevel="0" collapsed="false">
      <c r="A18" s="110" t="n">
        <v>16</v>
      </c>
      <c r="B18" s="141" t="s">
        <v>347</v>
      </c>
      <c r="C18" s="110" t="n">
        <v>1</v>
      </c>
      <c r="D18" s="1" t="n">
        <v>1</v>
      </c>
      <c r="E18" s="414" t="s">
        <v>2564</v>
      </c>
      <c r="F18" s="78" t="s">
        <v>2565</v>
      </c>
      <c r="J18" s="83"/>
    </row>
    <row r="19" customFormat="false" ht="15.75" hidden="false" customHeight="false" outlineLevel="0" collapsed="false">
      <c r="A19" s="108" t="n">
        <v>17</v>
      </c>
      <c r="B19" s="229"/>
      <c r="C19" s="108" t="n">
        <v>2</v>
      </c>
      <c r="D19" s="71"/>
      <c r="E19" s="416" t="s">
        <v>2566</v>
      </c>
      <c r="F19" s="130"/>
      <c r="G19" s="71"/>
      <c r="H19" s="71"/>
      <c r="I19" s="71"/>
      <c r="J19" s="130"/>
      <c r="K19" s="71"/>
      <c r="L19" s="71"/>
      <c r="M19" s="71"/>
    </row>
    <row r="20" customFormat="false" ht="15.75" hidden="false" customHeight="false" outlineLevel="0" collapsed="false">
      <c r="A20" s="110" t="n">
        <v>18</v>
      </c>
      <c r="B20" s="141" t="s">
        <v>360</v>
      </c>
      <c r="C20" s="110" t="n">
        <v>1</v>
      </c>
      <c r="E20" s="415" t="s">
        <v>2480</v>
      </c>
      <c r="F20" s="83"/>
      <c r="J20" s="83"/>
    </row>
    <row r="21" customFormat="false" ht="15.75" hidden="false" customHeight="false" outlineLevel="0" collapsed="false">
      <c r="A21" s="110" t="n">
        <v>19</v>
      </c>
      <c r="B21" s="153"/>
      <c r="C21" s="110" t="n">
        <v>2</v>
      </c>
      <c r="E21" s="415" t="s">
        <v>2567</v>
      </c>
      <c r="F21" s="83"/>
      <c r="J21" s="83"/>
    </row>
    <row r="22" customFormat="false" ht="15.75" hidden="false" customHeight="false" outlineLevel="0" collapsed="false">
      <c r="A22" s="108" t="n">
        <v>20</v>
      </c>
      <c r="B22" s="229"/>
      <c r="C22" s="108" t="n">
        <v>3</v>
      </c>
      <c r="D22" s="71"/>
      <c r="E22" s="416" t="s">
        <v>2568</v>
      </c>
      <c r="F22" s="130"/>
      <c r="G22" s="71"/>
      <c r="H22" s="71"/>
      <c r="I22" s="71"/>
      <c r="J22" s="130"/>
      <c r="K22" s="71"/>
      <c r="L22" s="71"/>
      <c r="M22" s="71"/>
    </row>
    <row r="23" customFormat="false" ht="15.75" hidden="false" customHeight="false" outlineLevel="0" collapsed="false">
      <c r="A23" s="1"/>
      <c r="B23" s="232"/>
      <c r="E23" s="36"/>
    </row>
    <row r="24" customFormat="false" ht="15.75" hidden="false" customHeight="false" outlineLevel="0" collapsed="false">
      <c r="B24" s="107"/>
      <c r="E24" s="111" t="s">
        <v>522</v>
      </c>
    </row>
    <row r="25" customFormat="false" ht="15.75" hidden="false" customHeight="false" outlineLevel="0" collapsed="false">
      <c r="B25" s="107"/>
      <c r="E25" s="146" t="s">
        <v>523</v>
      </c>
    </row>
    <row r="26" customFormat="false" ht="15.75" hidden="false" customHeight="false" outlineLevel="0" collapsed="false">
      <c r="B26" s="107"/>
      <c r="E26" s="147" t="s">
        <v>524</v>
      </c>
    </row>
    <row r="27" customFormat="false" ht="15.75" hidden="false" customHeight="false" outlineLevel="0" collapsed="false">
      <c r="B27" s="107"/>
      <c r="E27" s="148" t="s">
        <v>525</v>
      </c>
    </row>
    <row r="1048576" customFormat="false" ht="15.75" hidden="false" customHeight="true" outlineLevel="0" collapsed="false"/>
  </sheetData>
  <hyperlinks>
    <hyperlink ref="E3" r:id="rId1" display="https://arxiv.org/pdf/2012.00529.pdf"/>
    <hyperlink ref="E4" r:id="rId2" display="https://arxiv.org/pdf/2204.04228.pdf"/>
    <hyperlink ref="E5" r:id="rId3" display="https://arxiv.org/pdf/2301.08331.pdf"/>
    <hyperlink ref="E6" r:id="rId4" display="https://arxiv.org/pdf/2301.08699.pdf"/>
    <hyperlink ref="E7" r:id="rId5" display="https://arxiv.org/pdf/2301.08736.pdf"/>
    <hyperlink ref="E8" r:id="rId6" display="https://arxiv.org/pdf/2105.03485.pdf"/>
    <hyperlink ref="E9" r:id="rId7" display="https://arxiv.org/pdf/2205.12286.pdf"/>
    <hyperlink ref="E10" r:id="rId8" display="https://arxiv.org/pdf/2212.12768.pdf"/>
    <hyperlink ref="E11" r:id="rId9" display="https://arxiv.org/pdf/2301.06751.pdf"/>
    <hyperlink ref="E12" r:id="rId10" display="https://arxiv.org/pdf/2301.08754.pdf"/>
    <hyperlink ref="E13" r:id="rId11" display="https://arxiv.org/pdf/2301.08763.pdf"/>
    <hyperlink ref="E14" r:id="rId12" display="https://arxiv.org/pdf/2301.09387.pdf"/>
    <hyperlink ref="E15" r:id="rId13" display="https://arxiv.org/pdf/2301.10019.pdf"/>
    <hyperlink ref="E16" r:id="rId14" display="https://arxiv.org/pdf/2301.10036.pdf"/>
    <hyperlink ref="E17" r:id="rId15" display="https://arxiv.org/pdf/2301.10204.pdf"/>
    <hyperlink ref="E18" r:id="rId16" display="https://arxiv.org/pdf/2301.10340.pdf"/>
    <hyperlink ref="E19" r:id="rId17" display="https://arxiv.org/pdf/2301.10491.pdf"/>
    <hyperlink ref="E20" r:id="rId18" display="https://arxiv.org/pdf/2103.12088.pdf"/>
    <hyperlink ref="E21" r:id="rId19" display="https://arxiv.org/pdf/2210.12834.pdf"/>
    <hyperlink ref="E22" r:id="rId20" display="https://arxiv.org/pdf/2301.10836.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AC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5.75" zeroHeight="false" outlineLevelRow="0" outlineLevelCol="0"/>
  <cols>
    <col collapsed="false" customWidth="true" hidden="false" outlineLevel="0" max="1" min="1" style="0" width="30.01"/>
    <col collapsed="false" customWidth="true" hidden="false" outlineLevel="0" max="2" min="2" style="0" width="12.63"/>
    <col collapsed="false" customWidth="true" hidden="false" outlineLevel="0" max="3" min="3" style="0" width="18.74"/>
    <col collapsed="false" customWidth="true" hidden="false" outlineLevel="0" max="1023" min="4" style="0" width="12.63"/>
    <col collapsed="false" customWidth="false" hidden="false" outlineLevel="0" max="1025" min="1024" style="0" width="11.52"/>
  </cols>
  <sheetData>
    <row r="1" customFormat="false" ht="13.8" hidden="false" customHeight="false" outlineLevel="0" collapsed="false">
      <c r="A1" s="1" t="s">
        <v>2569</v>
      </c>
      <c r="F1" s="28"/>
      <c r="I1" s="28"/>
    </row>
    <row r="2" customFormat="false" ht="13.8" hidden="false" customHeight="false" outlineLevel="0" collapsed="false">
      <c r="C2" s="1" t="s">
        <v>2570</v>
      </c>
      <c r="D2" s="28" t="n">
        <f aca="false">D3/B63</f>
        <v>27.3207547169811</v>
      </c>
      <c r="E2" s="28" t="n">
        <f aca="false">E3/B63</f>
        <v>8.0377358490566</v>
      </c>
      <c r="F2" s="28" t="n">
        <f aca="false">AVERAGE(F11:F63)</f>
        <v>0.0894581042278193</v>
      </c>
      <c r="H2" s="28"/>
      <c r="I2" s="28" t="n">
        <f aca="false">SUM(I11:I63)</f>
        <v>4842</v>
      </c>
    </row>
    <row r="3" customFormat="false" ht="13.8" hidden="false" customHeight="false" outlineLevel="0" collapsed="false">
      <c r="C3" s="1" t="s">
        <v>2571</v>
      </c>
      <c r="D3" s="1" t="n">
        <f aca="false">SUM(D11:D63)</f>
        <v>1448</v>
      </c>
      <c r="E3" s="1" t="n">
        <f aca="false">SUM(E11:E63)</f>
        <v>426</v>
      </c>
      <c r="H3" s="28" t="n">
        <f aca="false">SUM(H11:H63)</f>
        <v>34467</v>
      </c>
      <c r="I3" s="28" t="n">
        <f aca="false">SUM(I11:I63)</f>
        <v>4842</v>
      </c>
    </row>
    <row r="5" customFormat="false" ht="13.8" hidden="false" customHeight="false" outlineLevel="0" collapsed="false">
      <c r="B5" s="1" t="s">
        <v>2572</v>
      </c>
      <c r="C5" s="1" t="s">
        <v>2573</v>
      </c>
      <c r="D5" s="1" t="s">
        <v>2574</v>
      </c>
      <c r="E5" s="1" t="s">
        <v>2575</v>
      </c>
      <c r="F5" s="1" t="s">
        <v>2576</v>
      </c>
      <c r="G5" s="418" t="s">
        <v>2577</v>
      </c>
      <c r="H5" s="418" t="s">
        <v>2578</v>
      </c>
      <c r="I5" s="418" t="s">
        <v>2579</v>
      </c>
      <c r="J5" s="418" t="s">
        <v>2580</v>
      </c>
      <c r="K5" s="418" t="s">
        <v>2581</v>
      </c>
      <c r="L5" s="418" t="s">
        <v>2582</v>
      </c>
      <c r="N5" s="1" t="s">
        <v>2583</v>
      </c>
      <c r="O5" s="1" t="s">
        <v>2584</v>
      </c>
      <c r="P5" s="1" t="s">
        <v>2585</v>
      </c>
      <c r="Q5" s="1" t="s">
        <v>2586</v>
      </c>
      <c r="R5" s="1" t="s">
        <v>2587</v>
      </c>
      <c r="S5" s="1" t="s">
        <v>2588</v>
      </c>
      <c r="T5" s="1" t="s">
        <v>2585</v>
      </c>
      <c r="U5" s="1" t="s">
        <v>2586</v>
      </c>
      <c r="V5" s="1" t="s">
        <v>2587</v>
      </c>
      <c r="W5" s="1" t="s">
        <v>2589</v>
      </c>
      <c r="X5" s="1" t="s">
        <v>2585</v>
      </c>
      <c r="Y5" s="1" t="s">
        <v>2586</v>
      </c>
      <c r="Z5" s="1" t="s">
        <v>2587</v>
      </c>
      <c r="AA5" s="1"/>
    </row>
    <row r="6" customFormat="false" ht="13.8" hidden="false" customHeight="false" outlineLevel="0" collapsed="false">
      <c r="F6" s="1" t="s">
        <v>2590</v>
      </c>
    </row>
    <row r="7" customFormat="false" ht="13.8" hidden="false" customHeight="false" outlineLevel="0" collapsed="false">
      <c r="A7" s="28" t="e">
        <f aca="false">C7</f>
        <v>#NAME?</v>
      </c>
      <c r="C7" s="28" t="e">
        <f aca="false">sheetnames()</f>
        <v>#NAME?</v>
      </c>
    </row>
    <row r="8" customFormat="false" ht="13.8" hidden="false" customHeight="false" outlineLevel="0" collapsed="false">
      <c r="C8" s="28" t="s">
        <v>2591</v>
      </c>
    </row>
    <row r="9" customFormat="false" ht="13.8" hidden="false" customHeight="false" outlineLevel="0" collapsed="false">
      <c r="C9" s="28" t="s">
        <v>2592</v>
      </c>
    </row>
    <row r="10" customFormat="false" ht="13.8" hidden="false" customHeight="false" outlineLevel="0" collapsed="false">
      <c r="C10" s="28" t="s">
        <v>2593</v>
      </c>
    </row>
    <row r="11" customFormat="false" ht="13.8" hidden="false" customHeight="false" outlineLevel="0" collapsed="false">
      <c r="A11" s="28" t="str">
        <f aca="true">INDIRECT("'"&amp;$C11&amp;"'!$e$1")</f>
        <v>all 9 emails sent by Livia on 2022.01.28</v>
      </c>
      <c r="B11" s="28" t="n">
        <f aca="false">1</f>
        <v>1</v>
      </c>
      <c r="C11" s="28" t="s">
        <v>2594</v>
      </c>
      <c r="D11" s="28" t="n">
        <f aca="true">INDIRECT("'"&amp;$C11&amp;"'!$a$1")</f>
        <v>40</v>
      </c>
      <c r="E11" s="28" t="n">
        <f aca="true">INDIRECT("'"&amp;$C11&amp;"'!$d$1")</f>
        <v>9</v>
      </c>
      <c r="F11" s="28" t="n">
        <f aca="false">E11/I11</f>
        <v>0.103448275862069</v>
      </c>
      <c r="G11" s="419" t="n">
        <v>4</v>
      </c>
      <c r="H11" s="419" t="n">
        <v>640</v>
      </c>
      <c r="I11" s="419" t="n">
        <v>87</v>
      </c>
      <c r="J11" s="419" t="n">
        <v>40</v>
      </c>
      <c r="K11" s="419" t="n">
        <v>1098</v>
      </c>
      <c r="L11" s="419" t="n">
        <v>730</v>
      </c>
      <c r="N11" s="28" t="n">
        <f aca="false">O11+S11+W11</f>
        <v>9</v>
      </c>
      <c r="O11" s="1" t="n">
        <v>5</v>
      </c>
      <c r="P11" s="28" t="n">
        <f aca="false">O11/N11</f>
        <v>0.555555555555556</v>
      </c>
      <c r="Q11" s="28" t="n">
        <f aca="false">18+2+0+15+1</f>
        <v>36</v>
      </c>
      <c r="R11" s="1" t="n">
        <f aca="false">4+2+0+3+0</f>
        <v>9</v>
      </c>
      <c r="S11" s="1" t="n">
        <v>1</v>
      </c>
      <c r="T11" s="420" t="n">
        <f aca="false">S11/N11</f>
        <v>0.111111111111111</v>
      </c>
      <c r="U11" s="420" t="n">
        <f aca="false">12</f>
        <v>12</v>
      </c>
      <c r="V11" s="421" t="n">
        <v>2</v>
      </c>
      <c r="W11" s="1" t="n">
        <v>3</v>
      </c>
      <c r="X11" s="28" t="n">
        <f aca="false">W11/N11</f>
        <v>0.333333333333333</v>
      </c>
      <c r="Y11" s="28" t="n">
        <f aca="false">6+2+11</f>
        <v>19</v>
      </c>
      <c r="Z11" s="28" t="n">
        <f aca="false">0+1+0</f>
        <v>1</v>
      </c>
      <c r="AA11" s="1"/>
    </row>
    <row r="12" customFormat="false" ht="13.8" hidden="false" customHeight="false" outlineLevel="0" collapsed="false">
      <c r="A12" s="28" t="str">
        <f aca="true">INDIRECT("'"&amp;$C12&amp;"'!$e$1")</f>
        <v>all 4 emails sent by Livia on 2022.02.10</v>
      </c>
      <c r="B12" s="28" t="n">
        <f aca="false">1+B11</f>
        <v>2</v>
      </c>
      <c r="C12" s="28" t="s">
        <v>2595</v>
      </c>
      <c r="D12" s="1" t="n">
        <v>32</v>
      </c>
      <c r="E12" s="28" t="n">
        <f aca="true">INDIRECT("'"&amp;$C12&amp;"'!$d$1")</f>
        <v>5</v>
      </c>
      <c r="F12" s="28" t="n">
        <f aca="false">E12/I12</f>
        <v>0.0537634408602151</v>
      </c>
      <c r="G12" s="419" t="n">
        <v>5</v>
      </c>
      <c r="H12" s="419" t="n">
        <v>644</v>
      </c>
      <c r="I12" s="419" t="n">
        <v>93</v>
      </c>
      <c r="J12" s="419" t="n">
        <v>32</v>
      </c>
      <c r="K12" s="419" t="n">
        <v>985</v>
      </c>
      <c r="L12" s="419" t="n">
        <v>534</v>
      </c>
      <c r="N12" s="28" t="n">
        <f aca="false">O12+S12+W12</f>
        <v>5</v>
      </c>
      <c r="O12" s="1" t="n">
        <v>4</v>
      </c>
      <c r="P12" s="28" t="n">
        <f aca="false">O12/N12</f>
        <v>0.8</v>
      </c>
      <c r="Q12" s="28" t="n">
        <f aca="false">20+10+11+0</f>
        <v>41</v>
      </c>
      <c r="R12" s="28" t="n">
        <f aca="false">15+3+5+0</f>
        <v>23</v>
      </c>
      <c r="S12" s="1" t="n">
        <v>0</v>
      </c>
      <c r="T12" s="420" t="n">
        <f aca="false">S12/N12</f>
        <v>0</v>
      </c>
      <c r="U12" s="421" t="n">
        <v>0</v>
      </c>
      <c r="V12" s="421" t="n">
        <v>0</v>
      </c>
      <c r="W12" s="1" t="n">
        <v>1</v>
      </c>
      <c r="X12" s="28" t="n">
        <f aca="false">W12/N12</f>
        <v>0.2</v>
      </c>
      <c r="Y12" s="28" t="n">
        <f aca="false">27</f>
        <v>27</v>
      </c>
      <c r="Z12" s="28" t="n">
        <f aca="false">15</f>
        <v>15</v>
      </c>
      <c r="AA12" s="1"/>
    </row>
    <row r="13" customFormat="false" ht="13.8" hidden="false" customHeight="false" outlineLevel="0" collapsed="false">
      <c r="A13" s="28" t="str">
        <f aca="true">INDIRECT("'"&amp;$C13&amp;"'!$e$1")</f>
        <v>all 10 emails sent by Livia on 2022.02.18</v>
      </c>
      <c r="B13" s="28" t="n">
        <f aca="false">1+B12</f>
        <v>3</v>
      </c>
      <c r="C13" s="28" t="s">
        <v>2596</v>
      </c>
      <c r="D13" s="28" t="n">
        <f aca="true">INDIRECT("'"&amp;$C13&amp;"'!$a$1")</f>
        <v>38</v>
      </c>
      <c r="E13" s="28" t="n">
        <f aca="true">INDIRECT("'"&amp;$C13&amp;"'!$d$1")</f>
        <v>10</v>
      </c>
      <c r="F13" s="28" t="n">
        <f aca="false">E13/I13</f>
        <v>0.0806451612903226</v>
      </c>
      <c r="G13" s="419" t="n">
        <v>6</v>
      </c>
      <c r="H13" s="419" t="n">
        <v>713</v>
      </c>
      <c r="I13" s="419" t="n">
        <v>124</v>
      </c>
      <c r="J13" s="419" t="n">
        <v>43</v>
      </c>
      <c r="K13" s="419" t="n">
        <v>1552</v>
      </c>
      <c r="L13" s="419" t="n">
        <v>1214</v>
      </c>
      <c r="N13" s="28" t="n">
        <f aca="false">O13+S13+W13</f>
        <v>10</v>
      </c>
      <c r="O13" s="1" t="n">
        <v>5</v>
      </c>
      <c r="P13" s="28" t="n">
        <f aca="false">O13/N13</f>
        <v>0.5</v>
      </c>
      <c r="Q13" s="28" t="n">
        <f aca="false">8+11+2+5+5</f>
        <v>31</v>
      </c>
      <c r="R13" s="1" t="n">
        <v>10</v>
      </c>
      <c r="S13" s="1" t="n">
        <v>2</v>
      </c>
      <c r="T13" s="420" t="n">
        <f aca="false">S13/N13</f>
        <v>0.2</v>
      </c>
      <c r="U13" s="421" t="n">
        <v>22</v>
      </c>
      <c r="V13" s="421" t="n">
        <v>2</v>
      </c>
      <c r="W13" s="1" t="n">
        <v>3</v>
      </c>
      <c r="X13" s="28" t="n">
        <f aca="false">W13/N13</f>
        <v>0.3</v>
      </c>
      <c r="Y13" s="1" t="n">
        <v>44</v>
      </c>
      <c r="Z13" s="1" t="n">
        <v>3</v>
      </c>
      <c r="AA13" s="1"/>
    </row>
    <row r="14" customFormat="false" ht="13.8" hidden="false" customHeight="false" outlineLevel="0" collapsed="false">
      <c r="A14" s="28" t="str">
        <f aca="true">INDIRECT("'"&amp;$C14&amp;"'!$e$1")</f>
        <v>all 4 emails sent by PFC on 2022.03.14</v>
      </c>
      <c r="B14" s="28" t="n">
        <f aca="false">1+B13</f>
        <v>4</v>
      </c>
      <c r="C14" s="28" t="s">
        <v>2597</v>
      </c>
      <c r="D14" s="28" t="n">
        <f aca="true">INDIRECT("'"&amp;$C14&amp;"'!$a$1")</f>
        <v>28</v>
      </c>
      <c r="E14" s="28" t="n">
        <f aca="true">INDIRECT("'"&amp;$C14&amp;"'!$d$1")</f>
        <v>4</v>
      </c>
      <c r="F14" s="28" t="n">
        <f aca="false">E14/I14</f>
        <v>0.0588235294117647</v>
      </c>
      <c r="G14" s="419" t="n">
        <v>7</v>
      </c>
      <c r="H14" s="419" t="n">
        <v>508</v>
      </c>
      <c r="I14" s="419" t="n">
        <v>68</v>
      </c>
      <c r="J14" s="419" t="n">
        <v>23</v>
      </c>
      <c r="K14" s="419" t="n">
        <v>754</v>
      </c>
      <c r="L14" s="419" t="n">
        <v>704</v>
      </c>
      <c r="N14" s="1" t="n">
        <v>4</v>
      </c>
      <c r="O14" s="1" t="n">
        <v>1</v>
      </c>
      <c r="P14" s="28" t="n">
        <f aca="false">O14/N14</f>
        <v>0.25</v>
      </c>
      <c r="Q14" s="1" t="n">
        <v>2</v>
      </c>
      <c r="R14" s="1" t="n">
        <v>0</v>
      </c>
      <c r="S14" s="1" t="n">
        <v>0</v>
      </c>
      <c r="T14" s="420" t="n">
        <f aca="false">S14/N14</f>
        <v>0</v>
      </c>
      <c r="U14" s="421" t="n">
        <v>0</v>
      </c>
      <c r="V14" s="421" t="n">
        <v>0</v>
      </c>
      <c r="W14" s="1" t="n">
        <v>3</v>
      </c>
      <c r="X14" s="28" t="n">
        <f aca="false">W14/N14</f>
        <v>0.75</v>
      </c>
      <c r="Y14" s="1" t="n">
        <v>80</v>
      </c>
      <c r="Z14" s="1" t="n">
        <v>41</v>
      </c>
      <c r="AA14" s="1"/>
    </row>
    <row r="15" customFormat="false" ht="13.8" hidden="false" customHeight="false" outlineLevel="0" collapsed="false">
      <c r="A15" s="28" t="str">
        <f aca="true">INDIRECT("'"&amp;$C15&amp;"'!$e$1")</f>
        <v>all 4 emails sent by Livia on 2022.03.03</v>
      </c>
      <c r="B15" s="28" t="n">
        <f aca="false">1+B14</f>
        <v>5</v>
      </c>
      <c r="C15" s="28" t="s">
        <v>2598</v>
      </c>
      <c r="D15" s="28" t="n">
        <f aca="true">INDIRECT("'"&amp;$C15&amp;"'!$a$1")</f>
        <v>23</v>
      </c>
      <c r="E15" s="28" t="n">
        <f aca="true">INDIRECT("'"&amp;$C15&amp;"'!$d$1")</f>
        <v>4</v>
      </c>
      <c r="F15" s="28" t="n">
        <f aca="false">E15/I15</f>
        <v>0.0487804878048781</v>
      </c>
      <c r="G15" s="419" t="n">
        <v>8</v>
      </c>
      <c r="H15" s="419" t="n">
        <v>626</v>
      </c>
      <c r="I15" s="419" t="n">
        <v>82</v>
      </c>
      <c r="J15" s="419" t="n">
        <v>23</v>
      </c>
      <c r="K15" s="419" t="n">
        <v>1010</v>
      </c>
      <c r="L15" s="419" t="n">
        <v>639</v>
      </c>
      <c r="N15" s="28" t="n">
        <f aca="false">O15+S15+W15</f>
        <v>4</v>
      </c>
      <c r="O15" s="1" t="n">
        <v>2</v>
      </c>
      <c r="P15" s="28" t="n">
        <f aca="false">0.51</f>
        <v>0.51</v>
      </c>
      <c r="Q15" s="1" t="n">
        <v>3</v>
      </c>
      <c r="R15" s="1" t="n">
        <v>0</v>
      </c>
      <c r="S15" s="1" t="n">
        <v>0</v>
      </c>
      <c r="T15" s="420" t="n">
        <f aca="false">S15/N15</f>
        <v>0</v>
      </c>
      <c r="U15" s="421" t="n">
        <v>0</v>
      </c>
      <c r="V15" s="421" t="n">
        <v>0</v>
      </c>
      <c r="W15" s="1" t="n">
        <v>2</v>
      </c>
      <c r="X15" s="28" t="n">
        <f aca="false">0.49</f>
        <v>0.49</v>
      </c>
      <c r="Y15" s="1" t="n">
        <v>29</v>
      </c>
      <c r="Z15" s="1" t="n">
        <v>16</v>
      </c>
      <c r="AA15" s="1"/>
    </row>
    <row r="16" customFormat="false" ht="13.8" hidden="false" customHeight="false" outlineLevel="0" collapsed="false">
      <c r="A16" s="28" t="str">
        <f aca="true">INDIRECT("'"&amp;$C16&amp;"'!$e$1")</f>
        <v>all 5 emails sent by Livia on 2022.03.14</v>
      </c>
      <c r="B16" s="28" t="n">
        <f aca="false">1+B15</f>
        <v>6</v>
      </c>
      <c r="C16" s="28" t="s">
        <v>2599</v>
      </c>
      <c r="D16" s="28" t="n">
        <f aca="true">INDIRECT("'"&amp;$C16&amp;"'!$a$1")</f>
        <v>28</v>
      </c>
      <c r="E16" s="28" t="n">
        <f aca="true">INDIRECT("'"&amp;$C16&amp;"'!$d$1")</f>
        <v>5</v>
      </c>
      <c r="F16" s="28" t="n">
        <f aca="false">E16/I16</f>
        <v>0.0574712643678161</v>
      </c>
      <c r="G16" s="419" t="n">
        <v>9</v>
      </c>
      <c r="H16" s="419" t="n">
        <v>595</v>
      </c>
      <c r="I16" s="419" t="n">
        <v>87</v>
      </c>
      <c r="J16" s="419" t="n">
        <v>28</v>
      </c>
      <c r="K16" s="419" t="n">
        <v>1127</v>
      </c>
      <c r="L16" s="419" t="n">
        <v>701</v>
      </c>
      <c r="N16" s="28" t="n">
        <f aca="false">O16+S16+W16</f>
        <v>2</v>
      </c>
      <c r="O16" s="1" t="n">
        <v>1</v>
      </c>
      <c r="P16" s="28" t="n">
        <f aca="false">0.51</f>
        <v>0.51</v>
      </c>
      <c r="Q16" s="1" t="n">
        <v>11</v>
      </c>
      <c r="R16" s="1" t="n">
        <v>7</v>
      </c>
      <c r="S16" s="1" t="n">
        <v>1</v>
      </c>
      <c r="T16" s="420" t="n">
        <f aca="false">0.49</f>
        <v>0.49</v>
      </c>
      <c r="U16" s="421" t="n">
        <v>6</v>
      </c>
      <c r="V16" s="421" t="n">
        <v>2</v>
      </c>
      <c r="W16" s="1" t="n">
        <v>0</v>
      </c>
      <c r="X16" s="28" t="n">
        <f aca="false">W16/N16</f>
        <v>0</v>
      </c>
      <c r="Y16" s="1" t="n">
        <v>12</v>
      </c>
      <c r="Z16" s="1" t="n">
        <v>12</v>
      </c>
      <c r="AA16" s="1"/>
    </row>
    <row r="17" customFormat="false" ht="13.8" hidden="false" customHeight="false" outlineLevel="0" collapsed="false">
      <c r="A17" s="28" t="str">
        <f aca="true">INDIRECT("'"&amp;$C17&amp;"'!$e$1")</f>
        <v>all 4 emails sent by PFC on 2022.03.14</v>
      </c>
      <c r="B17" s="28" t="n">
        <f aca="false">1+B16</f>
        <v>7</v>
      </c>
      <c r="C17" s="28" t="s">
        <v>2600</v>
      </c>
      <c r="D17" s="28" t="n">
        <f aca="true">INDIRECT("'"&amp;$C17&amp;"'!$a$1")</f>
        <v>25</v>
      </c>
      <c r="E17" s="28" t="n">
        <f aca="true">INDIRECT("'"&amp;$C17&amp;"'!$d$1")</f>
        <v>4</v>
      </c>
      <c r="F17" s="28" t="n">
        <f aca="false">E17/I17</f>
        <v>0.051948051948052</v>
      </c>
      <c r="G17" s="419" t="n">
        <v>10</v>
      </c>
      <c r="H17" s="419" t="n">
        <v>605</v>
      </c>
      <c r="I17" s="419" t="n">
        <v>77</v>
      </c>
      <c r="J17" s="419" t="n">
        <v>25</v>
      </c>
      <c r="K17" s="419" t="n">
        <v>686</v>
      </c>
      <c r="L17" s="419" t="n">
        <v>467</v>
      </c>
      <c r="N17" s="1" t="n">
        <v>4</v>
      </c>
      <c r="O17" s="1" t="n">
        <v>1</v>
      </c>
      <c r="P17" s="28" t="n">
        <f aca="false">O17/N17</f>
        <v>0.25</v>
      </c>
      <c r="Q17" s="1" t="n">
        <v>0</v>
      </c>
      <c r="R17" s="1" t="n">
        <v>0</v>
      </c>
      <c r="S17" s="1" t="n">
        <v>0</v>
      </c>
      <c r="T17" s="421" t="n">
        <v>0</v>
      </c>
      <c r="U17" s="421" t="n">
        <v>0</v>
      </c>
      <c r="V17" s="421" t="n">
        <v>0</v>
      </c>
      <c r="W17" s="1" t="n">
        <v>3</v>
      </c>
      <c r="X17" s="28" t="n">
        <f aca="false">W17/N17</f>
        <v>0.75</v>
      </c>
      <c r="Y17" s="1" t="n">
        <v>22</v>
      </c>
      <c r="Z17" s="1" t="n">
        <v>0</v>
      </c>
      <c r="AA17" s="1"/>
    </row>
    <row r="18" customFormat="false" ht="13.8" hidden="false" customHeight="false" outlineLevel="0" collapsed="false">
      <c r="A18" s="28" t="str">
        <f aca="true">INDIRECT("'"&amp;$C18&amp;"'!$e$1")</f>
        <v>all 6 emails sent by Livia on 22.03.05</v>
      </c>
      <c r="B18" s="28" t="n">
        <f aca="false">1+B17</f>
        <v>8</v>
      </c>
      <c r="C18" s="28" t="s">
        <v>2601</v>
      </c>
      <c r="D18" s="28" t="n">
        <f aca="true">INDIRECT("'"&amp;$C18&amp;"'!$a$1")</f>
        <v>33</v>
      </c>
      <c r="E18" s="28" t="n">
        <f aca="true">INDIRECT("'"&amp;$C18&amp;"'!$d$1")</f>
        <v>6</v>
      </c>
      <c r="F18" s="28" t="n">
        <f aca="false">E18/I18</f>
        <v>0.0674157303370787</v>
      </c>
      <c r="G18" s="419" t="n">
        <v>11</v>
      </c>
      <c r="H18" s="419" t="n">
        <v>688</v>
      </c>
      <c r="I18" s="419" t="n">
        <v>89</v>
      </c>
      <c r="J18" s="419" t="n">
        <v>33</v>
      </c>
      <c r="K18" s="419" t="n">
        <v>834</v>
      </c>
      <c r="L18" s="419" t="n">
        <v>667</v>
      </c>
      <c r="N18" s="28" t="n">
        <f aca="false">O18+S18+W18</f>
        <v>6</v>
      </c>
      <c r="O18" s="1" t="n">
        <v>4</v>
      </c>
      <c r="P18" s="28" t="n">
        <f aca="false">O18/N18</f>
        <v>0.666666666666667</v>
      </c>
      <c r="Q18" s="1" t="n">
        <v>6</v>
      </c>
      <c r="R18" s="1" t="n">
        <v>1</v>
      </c>
      <c r="S18" s="1" t="n">
        <v>0</v>
      </c>
      <c r="T18" s="420" t="n">
        <f aca="false">S18/N18</f>
        <v>0</v>
      </c>
      <c r="U18" s="421" t="n">
        <v>0</v>
      </c>
      <c r="V18" s="421" t="n">
        <v>0</v>
      </c>
      <c r="W18" s="1" t="n">
        <v>2</v>
      </c>
      <c r="X18" s="28" t="n">
        <f aca="false">W18/N18</f>
        <v>0.333333333333333</v>
      </c>
      <c r="Y18" s="1" t="n">
        <v>5</v>
      </c>
      <c r="Z18" s="1" t="n">
        <v>2</v>
      </c>
      <c r="AA18" s="1"/>
    </row>
    <row r="19" customFormat="false" ht="13.8" hidden="false" customHeight="false" outlineLevel="0" collapsed="false">
      <c r="A19" s="28" t="str">
        <f aca="true">INDIRECT("'"&amp;$C19&amp;"'!$e$1")</f>
        <v>Emails sent by PFC</v>
      </c>
      <c r="B19" s="28" t="n">
        <f aca="false">1+B18</f>
        <v>9</v>
      </c>
      <c r="C19" s="28" t="s">
        <v>2602</v>
      </c>
      <c r="D19" s="28" t="n">
        <f aca="true">INDIRECT("'"&amp;$C19&amp;"'!$a$1")</f>
        <v>51</v>
      </c>
      <c r="E19" s="28" t="n">
        <f aca="true">INDIRECT("'"&amp;$C19&amp;"'!$d$1")</f>
        <v>15</v>
      </c>
      <c r="F19" s="28" t="n">
        <f aca="false">E19/I19</f>
        <v>0.121951219512195</v>
      </c>
      <c r="G19" s="419" t="n">
        <v>12</v>
      </c>
      <c r="H19" s="419" t="n">
        <v>744</v>
      </c>
      <c r="I19" s="419" t="n">
        <v>123</v>
      </c>
      <c r="J19" s="419" t="n">
        <v>51</v>
      </c>
      <c r="K19" s="419" t="n">
        <v>1567</v>
      </c>
      <c r="L19" s="419" t="n">
        <v>922</v>
      </c>
      <c r="N19" s="28" t="n">
        <f aca="false">O19+S19+W19</f>
        <v>15</v>
      </c>
      <c r="O19" s="1" t="n">
        <v>8</v>
      </c>
      <c r="P19" s="28" t="n">
        <f aca="false">O19/N19</f>
        <v>0.533333333333333</v>
      </c>
      <c r="Q19" s="1" t="n">
        <v>283</v>
      </c>
      <c r="R19" s="1" t="n">
        <v>69</v>
      </c>
      <c r="S19" s="1" t="n">
        <v>0</v>
      </c>
      <c r="T19" s="420" t="n">
        <f aca="false">S19/N19</f>
        <v>0</v>
      </c>
      <c r="U19" s="421" t="n">
        <v>0</v>
      </c>
      <c r="V19" s="421" t="n">
        <v>0</v>
      </c>
      <c r="W19" s="1" t="n">
        <v>7</v>
      </c>
      <c r="X19" s="28" t="n">
        <f aca="false">W19/N19</f>
        <v>0.466666666666667</v>
      </c>
      <c r="Y19" s="1" t="n">
        <v>94</v>
      </c>
      <c r="Z19" s="1" t="n">
        <v>41</v>
      </c>
      <c r="AA19" s="1"/>
    </row>
    <row r="20" customFormat="false" ht="13.8" hidden="false" customHeight="false" outlineLevel="0" collapsed="false">
      <c r="A20" s="28" t="str">
        <f aca="true">INDIRECT("'"&amp;$C20&amp;"'!$e$1")</f>
        <v>Emails sent by Livia on 21.04</v>
      </c>
      <c r="B20" s="28" t="n">
        <f aca="false">1+B19</f>
        <v>10</v>
      </c>
      <c r="C20" s="28" t="s">
        <v>2603</v>
      </c>
      <c r="D20" s="28" t="n">
        <f aca="true">INDIRECT("'"&amp;$C20&amp;"'!$a$1")</f>
        <v>29</v>
      </c>
      <c r="E20" s="28" t="n">
        <f aca="true">INDIRECT("'"&amp;$C20&amp;"'!$d$1")</f>
        <v>10</v>
      </c>
      <c r="F20" s="28" t="n">
        <f aca="false">E20/I20</f>
        <v>0.106382978723404</v>
      </c>
      <c r="G20" s="419" t="n">
        <v>13</v>
      </c>
      <c r="H20" s="419" t="n">
        <v>646</v>
      </c>
      <c r="I20" s="419" t="n">
        <v>94</v>
      </c>
      <c r="J20" s="419" t="n">
        <v>29</v>
      </c>
      <c r="K20" s="419" t="n">
        <v>898</v>
      </c>
      <c r="L20" s="419" t="n">
        <v>616</v>
      </c>
      <c r="N20" s="28" t="n">
        <f aca="false">O20+S20+W20</f>
        <v>10</v>
      </c>
      <c r="O20" s="1" t="n">
        <v>4</v>
      </c>
      <c r="P20" s="28" t="n">
        <f aca="false">O20/N20</f>
        <v>0.4</v>
      </c>
      <c r="Q20" s="1" t="n">
        <v>15</v>
      </c>
      <c r="R20" s="1" t="n">
        <v>3</v>
      </c>
      <c r="S20" s="1" t="n">
        <v>0</v>
      </c>
      <c r="T20" s="420" t="n">
        <f aca="false">S20/N20</f>
        <v>0</v>
      </c>
      <c r="U20" s="421" t="n">
        <v>0</v>
      </c>
      <c r="V20" s="421" t="n">
        <v>0</v>
      </c>
      <c r="W20" s="1" t="n">
        <v>6</v>
      </c>
      <c r="X20" s="28" t="n">
        <f aca="false">W20/N20</f>
        <v>0.6</v>
      </c>
      <c r="Y20" s="1" t="n">
        <v>59</v>
      </c>
      <c r="Z20" s="1" t="n">
        <v>16</v>
      </c>
      <c r="AA20" s="1"/>
    </row>
    <row r="21" customFormat="false" ht="13.8" hidden="false" customHeight="false" outlineLevel="0" collapsed="false">
      <c r="A21" s="28" t="str">
        <f aca="true">INDIRECT("'"&amp;$C21&amp;"'!$e$1")</f>
        <v>Mails sent on 15/4 by PFC</v>
      </c>
      <c r="B21" s="28" t="n">
        <f aca="false">1+B20</f>
        <v>11</v>
      </c>
      <c r="C21" s="28" t="s">
        <v>2604</v>
      </c>
      <c r="D21" s="28" t="n">
        <f aca="true">INDIRECT("'"&amp;$C21&amp;"'!$a$1")</f>
        <v>43</v>
      </c>
      <c r="E21" s="28" t="n">
        <f aca="true">INDIRECT("'"&amp;$C21&amp;"'!$d$1")</f>
        <v>8</v>
      </c>
      <c r="F21" s="28" t="n">
        <f aca="false">E21/I21</f>
        <v>0.0754716981132075</v>
      </c>
      <c r="G21" s="419" t="n">
        <v>14</v>
      </c>
      <c r="H21" s="419" t="n">
        <v>673</v>
      </c>
      <c r="I21" s="419" t="n">
        <v>106</v>
      </c>
      <c r="J21" s="419" t="n">
        <v>43</v>
      </c>
      <c r="K21" s="419" t="n">
        <v>1305</v>
      </c>
      <c r="L21" s="419" t="n">
        <v>749</v>
      </c>
      <c r="N21" s="28" t="n">
        <f aca="false">O21+S21+W21</f>
        <v>8</v>
      </c>
      <c r="O21" s="1" t="n">
        <v>3</v>
      </c>
      <c r="P21" s="28" t="n">
        <f aca="false">O21/N21</f>
        <v>0.375</v>
      </c>
      <c r="Q21" s="1" t="n">
        <v>8</v>
      </c>
      <c r="R21" s="1" t="n">
        <v>4</v>
      </c>
      <c r="S21" s="1" t="n">
        <v>0</v>
      </c>
      <c r="T21" s="420" t="n">
        <f aca="false">S21/N21</f>
        <v>0</v>
      </c>
      <c r="U21" s="421" t="n">
        <v>0</v>
      </c>
      <c r="V21" s="421" t="n">
        <v>0</v>
      </c>
      <c r="W21" s="1" t="n">
        <v>5</v>
      </c>
      <c r="X21" s="28" t="n">
        <f aca="false">W21/N21</f>
        <v>0.625</v>
      </c>
      <c r="Y21" s="1" t="n">
        <v>14</v>
      </c>
      <c r="Z21" s="1" t="n">
        <v>0</v>
      </c>
      <c r="AA21" s="1"/>
    </row>
    <row r="22" customFormat="false" ht="13.8" hidden="false" customHeight="false" outlineLevel="0" collapsed="false">
      <c r="A22" s="28" t="str">
        <f aca="true">INDIRECT("'"&amp;$C22&amp;"'!$e$1")</f>
        <v>Mails sent on 28/4 by Livia</v>
      </c>
      <c r="B22" s="28" t="n">
        <f aca="false">1+B21</f>
        <v>12</v>
      </c>
      <c r="C22" s="28" t="s">
        <v>2605</v>
      </c>
      <c r="D22" s="28" t="n">
        <f aca="true">INDIRECT("'"&amp;$C22&amp;"'!$a$1")</f>
        <v>45</v>
      </c>
      <c r="E22" s="28" t="n">
        <f aca="true">INDIRECT("'"&amp;$C22&amp;"'!$d$1")</f>
        <v>12</v>
      </c>
      <c r="F22" s="28" t="n">
        <f aca="false">E22/I22</f>
        <v>0.122448979591837</v>
      </c>
      <c r="G22" s="419" t="n">
        <v>15</v>
      </c>
      <c r="H22" s="419" t="n">
        <v>618</v>
      </c>
      <c r="I22" s="419" t="n">
        <v>98</v>
      </c>
      <c r="J22" s="419" t="n">
        <v>38</v>
      </c>
      <c r="K22" s="419" t="n">
        <v>910</v>
      </c>
      <c r="L22" s="419" t="n">
        <v>729</v>
      </c>
      <c r="N22" s="28" t="n">
        <f aca="false">O22+S22+W22</f>
        <v>12</v>
      </c>
      <c r="O22" s="1" t="n">
        <v>7</v>
      </c>
      <c r="P22" s="28" t="n">
        <f aca="false">O22/N22</f>
        <v>0.583333333333333</v>
      </c>
      <c r="Q22" s="1" t="n">
        <v>26</v>
      </c>
      <c r="R22" s="1" t="n">
        <v>5</v>
      </c>
      <c r="S22" s="1" t="n">
        <v>0</v>
      </c>
      <c r="T22" s="420" t="n">
        <f aca="false">S22/N22</f>
        <v>0</v>
      </c>
      <c r="U22" s="1" t="n">
        <v>0</v>
      </c>
      <c r="V22" s="1" t="n">
        <v>0</v>
      </c>
      <c r="W22" s="1" t="n">
        <v>5</v>
      </c>
      <c r="X22" s="28" t="n">
        <f aca="false">W22/N22</f>
        <v>0.416666666666667</v>
      </c>
      <c r="Y22" s="1" t="n">
        <v>38</v>
      </c>
      <c r="Z22" s="1" t="n">
        <v>2</v>
      </c>
      <c r="AA22" s="1"/>
    </row>
    <row r="23" customFormat="false" ht="13.8" hidden="false" customHeight="false" outlineLevel="0" collapsed="false">
      <c r="A23" s="28" t="str">
        <f aca="true">INDIRECT("'"&amp;$C23&amp;"'!$e$1")</f>
        <v>Mails sent on 20/4 by Livia</v>
      </c>
      <c r="B23" s="28" t="n">
        <f aca="false">1+B22</f>
        <v>13</v>
      </c>
      <c r="C23" s="28" t="s">
        <v>2606</v>
      </c>
      <c r="D23" s="28" t="n">
        <f aca="true">INDIRECT("'"&amp;$C23&amp;"'!$a$1")</f>
        <v>26</v>
      </c>
      <c r="E23" s="28" t="n">
        <f aca="true">INDIRECT("'"&amp;$C23&amp;"'!$d$1")</f>
        <v>8</v>
      </c>
      <c r="F23" s="28" t="n">
        <f aca="false">E23/I23</f>
        <v>0.0987654320987654</v>
      </c>
      <c r="G23" s="419" t="n">
        <v>16</v>
      </c>
      <c r="H23" s="419" t="n">
        <v>602</v>
      </c>
      <c r="I23" s="419" t="n">
        <v>81</v>
      </c>
      <c r="J23" s="419" t="n">
        <v>18</v>
      </c>
      <c r="K23" s="419" t="n">
        <v>611</v>
      </c>
      <c r="L23" s="419" t="n">
        <v>557</v>
      </c>
      <c r="N23" s="28" t="n">
        <f aca="false">O23+S23+W23</f>
        <v>8</v>
      </c>
      <c r="O23" s="28" t="n">
        <f aca="false">6</f>
        <v>6</v>
      </c>
      <c r="P23" s="28" t="n">
        <f aca="false">O23/N23</f>
        <v>0.75</v>
      </c>
      <c r="Q23" s="1" t="n">
        <v>51</v>
      </c>
      <c r="R23" s="1" t="n">
        <v>6</v>
      </c>
      <c r="S23" s="28" t="n">
        <f aca="false">0</f>
        <v>0</v>
      </c>
      <c r="T23" s="420" t="n">
        <f aca="false">S23/N23</f>
        <v>0</v>
      </c>
      <c r="U23" s="1" t="n">
        <v>0</v>
      </c>
      <c r="V23" s="1" t="n">
        <v>0</v>
      </c>
      <c r="W23" s="28" t="n">
        <f aca="false">2</f>
        <v>2</v>
      </c>
      <c r="X23" s="28" t="n">
        <f aca="false">W23/N23</f>
        <v>0.25</v>
      </c>
      <c r="Y23" s="1" t="n">
        <v>12</v>
      </c>
      <c r="Z23" s="1" t="n">
        <v>1</v>
      </c>
      <c r="AA23" s="1"/>
    </row>
    <row r="24" customFormat="false" ht="13.8" hidden="false" customHeight="false" outlineLevel="0" collapsed="false">
      <c r="A24" s="28" t="str">
        <f aca="true">INDIRECT("'"&amp;$C24&amp;"'!$e$1")</f>
        <v>emails sent by Livia on 17.05</v>
      </c>
      <c r="B24" s="28" t="n">
        <f aca="false">1+B23</f>
        <v>14</v>
      </c>
      <c r="C24" s="28" t="s">
        <v>2607</v>
      </c>
      <c r="D24" s="28" t="n">
        <f aca="true">INDIRECT("'"&amp;$C24&amp;"'!$a$1")</f>
        <v>18</v>
      </c>
      <c r="E24" s="28" t="n">
        <f aca="true">INDIRECT("'"&amp;$C24&amp;"'!$d$1")</f>
        <v>4</v>
      </c>
      <c r="F24" s="28" t="n">
        <f aca="false">E24/I24</f>
        <v>0.0421052631578947</v>
      </c>
      <c r="G24" s="419" t="n">
        <v>17</v>
      </c>
      <c r="H24" s="419" t="n">
        <v>634</v>
      </c>
      <c r="I24" s="419" t="n">
        <v>95</v>
      </c>
      <c r="J24" s="419" t="n">
        <v>24</v>
      </c>
      <c r="K24" s="419" t="n">
        <v>1230</v>
      </c>
      <c r="L24" s="419" t="n">
        <v>837</v>
      </c>
      <c r="N24" s="1" t="n">
        <v>4</v>
      </c>
      <c r="O24" s="1" t="n">
        <v>1</v>
      </c>
      <c r="P24" s="28" t="n">
        <f aca="false">O24/N24</f>
        <v>0.25</v>
      </c>
      <c r="Q24" s="1" t="n">
        <v>17</v>
      </c>
      <c r="R24" s="1" t="n">
        <v>2</v>
      </c>
      <c r="S24" s="1" t="n">
        <v>0</v>
      </c>
      <c r="T24" s="420" t="n">
        <f aca="false">S24/N24</f>
        <v>0</v>
      </c>
      <c r="U24" s="1" t="n">
        <v>0</v>
      </c>
      <c r="V24" s="1" t="n">
        <v>0</v>
      </c>
      <c r="W24" s="1" t="n">
        <v>3</v>
      </c>
      <c r="X24" s="28" t="n">
        <f aca="false">W24/N24</f>
        <v>0.75</v>
      </c>
      <c r="Y24" s="1" t="n">
        <v>31</v>
      </c>
      <c r="Z24" s="1" t="n">
        <v>2</v>
      </c>
      <c r="AA24" s="1"/>
      <c r="AC24" s="1" t="s">
        <v>2608</v>
      </c>
    </row>
    <row r="25" customFormat="false" ht="13.8" hidden="false" customHeight="false" outlineLevel="0" collapsed="false">
      <c r="A25" s="28" t="str">
        <f aca="true">INDIRECT("'"&amp;$C25&amp;"'!$e$1")</f>
        <v>Mails sent on 04/5 by Livia</v>
      </c>
      <c r="B25" s="28" t="n">
        <f aca="false">1+B24</f>
        <v>15</v>
      </c>
      <c r="C25" s="28" t="s">
        <v>2609</v>
      </c>
      <c r="D25" s="28" t="n">
        <f aca="true">INDIRECT("'"&amp;$C25&amp;"'!$a$1")</f>
        <v>30</v>
      </c>
      <c r="E25" s="28" t="n">
        <f aca="true">INDIRECT("'"&amp;$C25&amp;"'!$d$1")</f>
        <v>13</v>
      </c>
      <c r="F25" s="28" t="n">
        <f aca="false">E25/I25</f>
        <v>0.141304347826087</v>
      </c>
      <c r="G25" s="419" t="n">
        <v>18</v>
      </c>
      <c r="H25" s="419" t="n">
        <v>607</v>
      </c>
      <c r="I25" s="419" t="n">
        <v>92</v>
      </c>
      <c r="J25" s="419" t="n">
        <v>27</v>
      </c>
      <c r="K25" s="419" t="n">
        <v>822</v>
      </c>
      <c r="L25" s="419" t="n">
        <v>533</v>
      </c>
    </row>
    <row r="26" customFormat="false" ht="13.8" hidden="false" customHeight="false" outlineLevel="0" collapsed="false">
      <c r="A26" s="28" t="str">
        <f aca="true">INDIRECT("'"&amp;$C26&amp;"'!$e$1")</f>
        <v>emails sent by Livia on 9/05</v>
      </c>
      <c r="B26" s="28" t="n">
        <f aca="false">1+B25</f>
        <v>16</v>
      </c>
      <c r="C26" s="28" t="s">
        <v>2610</v>
      </c>
      <c r="D26" s="28" t="n">
        <f aca="true">INDIRECT("'"&amp;$C26&amp;"'!$a$1")</f>
        <v>29</v>
      </c>
      <c r="E26" s="28" t="n">
        <f aca="true">INDIRECT("'"&amp;$C26&amp;"'!$d$1")</f>
        <v>10</v>
      </c>
      <c r="F26" s="28" t="n">
        <f aca="false">E26/I26</f>
        <v>0.117647058823529</v>
      </c>
      <c r="G26" s="419" t="n">
        <v>19</v>
      </c>
      <c r="H26" s="419" t="n">
        <v>601</v>
      </c>
      <c r="I26" s="419" t="n">
        <v>85</v>
      </c>
      <c r="J26" s="419" t="n">
        <v>29</v>
      </c>
      <c r="K26" s="419" t="n">
        <v>913</v>
      </c>
      <c r="L26" s="419" t="n">
        <v>986</v>
      </c>
      <c r="M26" s="1" t="s">
        <v>2611</v>
      </c>
      <c r="N26" s="28" t="n">
        <f aca="false">SUM(N11:N24)</f>
        <v>101</v>
      </c>
      <c r="O26" s="28" t="n">
        <f aca="false">SUM(O11:O24)</f>
        <v>52</v>
      </c>
      <c r="S26" s="28" t="n">
        <f aca="false">4</f>
        <v>4</v>
      </c>
      <c r="W26" s="28" t="n">
        <f aca="false">SUM(W11:W24)</f>
        <v>45</v>
      </c>
    </row>
    <row r="27" customFormat="false" ht="13.8" hidden="false" customHeight="false" outlineLevel="0" collapsed="false">
      <c r="A27" s="28" t="str">
        <f aca="true">INDIRECT("'"&amp;$C27&amp;"'!$e$1")</f>
        <v>email sent by Livia on 18.05</v>
      </c>
      <c r="B27" s="28" t="n">
        <f aca="false">1+B26</f>
        <v>17</v>
      </c>
      <c r="C27" s="28" t="s">
        <v>2612</v>
      </c>
      <c r="D27" s="28" t="n">
        <f aca="true">INDIRECT("'"&amp;$C27&amp;"'!$a$1")</f>
        <v>19</v>
      </c>
      <c r="E27" s="28" t="n">
        <f aca="true">INDIRECT("'"&amp;$C27&amp;"'!$d$1")</f>
        <v>4</v>
      </c>
      <c r="F27" s="28" t="n">
        <f aca="false">E27/I27</f>
        <v>0.0425531914893617</v>
      </c>
      <c r="G27" s="419" t="n">
        <v>20</v>
      </c>
      <c r="H27" s="419" t="n">
        <v>624</v>
      </c>
      <c r="I27" s="419" t="n">
        <v>94</v>
      </c>
      <c r="J27" s="419" t="n">
        <v>19</v>
      </c>
      <c r="K27" s="419" t="n">
        <v>836</v>
      </c>
      <c r="L27" s="419" t="n">
        <v>614</v>
      </c>
    </row>
    <row r="28" customFormat="false" ht="13.8" hidden="false" customHeight="false" outlineLevel="0" collapsed="false">
      <c r="A28" s="28" t="str">
        <f aca="true">INDIRECT("'"&amp;$C28&amp;"'!$e$1")</f>
        <v>emails sent by Livia on 23.05</v>
      </c>
      <c r="B28" s="28" t="n">
        <f aca="false">1+B27</f>
        <v>18</v>
      </c>
      <c r="C28" s="28" t="s">
        <v>2613</v>
      </c>
      <c r="D28" s="28" t="n">
        <f aca="true">INDIRECT("'"&amp;$C28&amp;"'!$a$1")</f>
        <v>28</v>
      </c>
      <c r="E28" s="28" t="n">
        <f aca="true">INDIRECT("'"&amp;$C28&amp;"'!$d$1")</f>
        <v>14</v>
      </c>
      <c r="F28" s="28" t="n">
        <f aca="false">E28/I28</f>
        <v>0.12962962962963</v>
      </c>
      <c r="G28" s="419" t="n">
        <v>21</v>
      </c>
      <c r="H28" s="419" t="n">
        <v>663</v>
      </c>
      <c r="I28" s="419" t="n">
        <v>108</v>
      </c>
      <c r="J28" s="419" t="n">
        <v>28</v>
      </c>
      <c r="K28" s="419" t="n">
        <v>689</v>
      </c>
      <c r="L28" s="419" t="n">
        <v>568</v>
      </c>
    </row>
    <row r="29" customFormat="false" ht="13.8" hidden="false" customHeight="false" outlineLevel="0" collapsed="false">
      <c r="A29" s="28" t="str">
        <f aca="true">INDIRECT("'"&amp;$C29&amp;"'!$e$1")</f>
        <v>email sent by Livia on 03.06</v>
      </c>
      <c r="B29" s="28" t="n">
        <f aca="false">1+B28</f>
        <v>19</v>
      </c>
      <c r="C29" s="28" t="s">
        <v>2614</v>
      </c>
      <c r="D29" s="28" t="n">
        <f aca="true">INDIRECT("'"&amp;$C29&amp;"'!$a$1")</f>
        <v>28</v>
      </c>
      <c r="E29" s="28" t="n">
        <f aca="true">INDIRECT("'"&amp;$C29&amp;"'!$d$1")</f>
        <v>10</v>
      </c>
      <c r="F29" s="28" t="n">
        <f aca="false">E29/I29</f>
        <v>0.1</v>
      </c>
      <c r="G29" s="419" t="n">
        <v>22</v>
      </c>
      <c r="H29" s="419" t="n">
        <v>628</v>
      </c>
      <c r="I29" s="419" t="n">
        <v>100</v>
      </c>
      <c r="J29" s="419" t="n">
        <v>28</v>
      </c>
      <c r="K29" s="419" t="n">
        <v>772</v>
      </c>
      <c r="L29" s="419" t="n">
        <v>558</v>
      </c>
    </row>
    <row r="30" customFormat="false" ht="13.8" hidden="false" customHeight="false" outlineLevel="0" collapsed="false">
      <c r="A30" s="28" t="str">
        <f aca="true">INDIRECT("'"&amp;$C30&amp;"'!$e$1")</f>
        <v>PFC will send emails</v>
      </c>
      <c r="B30" s="28" t="n">
        <f aca="false">1+B29</f>
        <v>20</v>
      </c>
      <c r="C30" s="28" t="s">
        <v>2615</v>
      </c>
      <c r="D30" s="28" t="n">
        <f aca="true">INDIRECT("'"&amp;$C30&amp;"'!$a$1")</f>
        <v>33</v>
      </c>
      <c r="E30" s="28" t="n">
        <f aca="true">INDIRECT("'"&amp;$C30&amp;"'!$d$1")</f>
        <v>13</v>
      </c>
      <c r="F30" s="28" t="n">
        <f aca="false">E30/I30</f>
        <v>0.123809523809524</v>
      </c>
      <c r="G30" s="419" t="n">
        <v>23</v>
      </c>
      <c r="H30" s="419" t="n">
        <v>635</v>
      </c>
      <c r="I30" s="419" t="n">
        <v>105</v>
      </c>
      <c r="J30" s="419" t="n">
        <v>33</v>
      </c>
      <c r="K30" s="419" t="n">
        <v>1036</v>
      </c>
      <c r="L30" s="419" t="n">
        <v>682</v>
      </c>
    </row>
    <row r="31" customFormat="false" ht="13.8" hidden="false" customHeight="false" outlineLevel="0" collapsed="false">
      <c r="A31" s="28" t="str">
        <f aca="true">INDIRECT("'"&amp;$C31&amp;"'!$e$1")</f>
        <v>emails sent by Livia on 13.06</v>
      </c>
      <c r="B31" s="28" t="n">
        <f aca="false">1+B30</f>
        <v>21</v>
      </c>
      <c r="C31" s="28" t="s">
        <v>2616</v>
      </c>
      <c r="D31" s="28" t="n">
        <f aca="true">INDIRECT("'"&amp;$C31&amp;"'!$a$1")</f>
        <v>18</v>
      </c>
      <c r="E31" s="28" t="n">
        <f aca="true">INDIRECT("'"&amp;$C31&amp;"'!$d$1")</f>
        <v>9</v>
      </c>
      <c r="F31" s="28" t="n">
        <f aca="false">E31/I31</f>
        <v>0.138461538461538</v>
      </c>
      <c r="G31" s="419" t="n">
        <v>24</v>
      </c>
      <c r="H31" s="419" t="n">
        <v>597</v>
      </c>
      <c r="I31" s="419" t="n">
        <v>65</v>
      </c>
      <c r="J31" s="419" t="n">
        <v>18</v>
      </c>
      <c r="K31" s="419" t="n">
        <v>409</v>
      </c>
      <c r="L31" s="419" t="n">
        <v>325</v>
      </c>
    </row>
    <row r="32" customFormat="false" ht="13.8" hidden="false" customHeight="false" outlineLevel="0" collapsed="false">
      <c r="A32" s="28" t="str">
        <f aca="true">INDIRECT("'"&amp;$C32&amp;"'!$e$1")</f>
        <v>emails sent by Livia on 06.27</v>
      </c>
      <c r="B32" s="28" t="n">
        <f aca="false">1+B31</f>
        <v>22</v>
      </c>
      <c r="C32" s="28" t="s">
        <v>2617</v>
      </c>
      <c r="D32" s="28" t="n">
        <f aca="true">INDIRECT("'"&amp;$C32&amp;"'!$a$1")</f>
        <v>24</v>
      </c>
      <c r="E32" s="28" t="n">
        <f aca="true">INDIRECT("'"&amp;$C32&amp;"'!$d$1")</f>
        <v>8</v>
      </c>
      <c r="F32" s="28" t="n">
        <f aca="false">E32/I32</f>
        <v>0.115942028985507</v>
      </c>
      <c r="G32" s="419" t="n">
        <v>25</v>
      </c>
      <c r="H32" s="419" t="n">
        <v>501</v>
      </c>
      <c r="I32" s="419" t="n">
        <v>69</v>
      </c>
      <c r="J32" s="419" t="n">
        <v>24</v>
      </c>
      <c r="K32" s="419" t="n">
        <v>681</v>
      </c>
      <c r="L32" s="419" t="n">
        <v>388</v>
      </c>
    </row>
    <row r="33" customFormat="false" ht="13.8" hidden="false" customHeight="false" outlineLevel="0" collapsed="false">
      <c r="A33" s="28" t="str">
        <f aca="true">INDIRECT("'"&amp;$C33&amp;"'!$e$1")</f>
        <v>PFC sent emails</v>
      </c>
      <c r="B33" s="28" t="n">
        <f aca="false">1+B32</f>
        <v>23</v>
      </c>
      <c r="C33" s="28" t="s">
        <v>2618</v>
      </c>
      <c r="D33" s="28" t="n">
        <f aca="true">INDIRECT("'"&amp;$C33&amp;"'!$a$1")</f>
        <v>13</v>
      </c>
      <c r="E33" s="28" t="n">
        <f aca="true">INDIRECT("'"&amp;$C33&amp;"'!$d$1")</f>
        <v>1</v>
      </c>
      <c r="F33" s="28" t="n">
        <f aca="false">E33/I33</f>
        <v>0.0136986301369863</v>
      </c>
      <c r="G33" s="419" t="n">
        <v>26</v>
      </c>
      <c r="H33" s="419" t="n">
        <v>615</v>
      </c>
      <c r="I33" s="419" t="n">
        <v>73</v>
      </c>
      <c r="J33" s="419" t="n">
        <v>13</v>
      </c>
      <c r="K33" s="419" t="n">
        <v>453</v>
      </c>
      <c r="L33" s="419" t="n">
        <v>361</v>
      </c>
    </row>
    <row r="34" customFormat="false" ht="13.8" hidden="false" customHeight="false" outlineLevel="0" collapsed="false">
      <c r="A34" s="28" t="str">
        <f aca="true">INDIRECT("'"&amp;$C34&amp;"'!$e$1")</f>
        <v>PFC sent emails</v>
      </c>
      <c r="B34" s="28" t="n">
        <f aca="false">1+B33</f>
        <v>24</v>
      </c>
      <c r="C34" s="28" t="s">
        <v>2619</v>
      </c>
      <c r="D34" s="28" t="n">
        <f aca="true">INDIRECT("'"&amp;$C34&amp;"'!$a$1")</f>
        <v>32</v>
      </c>
      <c r="E34" s="28" t="n">
        <f aca="true">INDIRECT("'"&amp;$C34&amp;"'!$d$1")</f>
        <v>3</v>
      </c>
      <c r="F34" s="28" t="n">
        <f aca="false">E34/I34</f>
        <v>0.0288461538461538</v>
      </c>
      <c r="G34" s="419" t="n">
        <v>27</v>
      </c>
      <c r="H34" s="419" t="n">
        <v>709</v>
      </c>
      <c r="I34" s="419" t="n">
        <v>104</v>
      </c>
      <c r="J34" s="419" t="n">
        <v>32</v>
      </c>
      <c r="K34" s="419" t="n">
        <v>1170</v>
      </c>
      <c r="L34" s="419" t="n">
        <v>915</v>
      </c>
    </row>
    <row r="35" customFormat="false" ht="13.8" hidden="false" customHeight="false" outlineLevel="0" collapsed="false">
      <c r="A35" s="28" t="str">
        <f aca="true">INDIRECT("'"&amp;$C35&amp;"'!$e$1")</f>
        <v>PFC sent emails</v>
      </c>
      <c r="B35" s="28" t="n">
        <f aca="false">1+B34</f>
        <v>25</v>
      </c>
      <c r="C35" s="28" t="s">
        <v>2620</v>
      </c>
      <c r="D35" s="28" t="n">
        <f aca="true">INDIRECT("'"&amp;$C35&amp;"'!$a$1")</f>
        <v>32</v>
      </c>
      <c r="E35" s="28" t="n">
        <f aca="true">INDIRECT("'"&amp;$C35&amp;"'!$d$1")</f>
        <v>8</v>
      </c>
      <c r="F35" s="28" t="n">
        <f aca="false">E35/I35</f>
        <v>0.0816326530612245</v>
      </c>
      <c r="G35" s="419" t="n">
        <v>28</v>
      </c>
      <c r="H35" s="419" t="n">
        <v>589</v>
      </c>
      <c r="I35" s="419" t="n">
        <v>98</v>
      </c>
      <c r="J35" s="419" t="n">
        <v>32</v>
      </c>
      <c r="K35" s="419" t="n">
        <v>1108</v>
      </c>
      <c r="L35" s="419" t="n">
        <v>520</v>
      </c>
    </row>
    <row r="36" customFormat="false" ht="13.8" hidden="false" customHeight="false" outlineLevel="0" collapsed="false">
      <c r="A36" s="28" t="str">
        <f aca="true">INDIRECT("'"&amp;$C36&amp;"'!$e$1")</f>
        <v>emails sent by LIvia on 07.27.22</v>
      </c>
      <c r="B36" s="28" t="n">
        <f aca="false">1+B35</f>
        <v>26</v>
      </c>
      <c r="C36" s="28" t="s">
        <v>2621</v>
      </c>
      <c r="D36" s="28" t="n">
        <f aca="true">INDIRECT("'"&amp;$C36&amp;"'!$a$1")</f>
        <v>30</v>
      </c>
      <c r="E36" s="28" t="n">
        <f aca="true">INDIRECT("'"&amp;$C36&amp;"'!$d$1")</f>
        <v>10</v>
      </c>
      <c r="F36" s="28" t="n">
        <f aca="false">E36/I36</f>
        <v>0.117647058823529</v>
      </c>
      <c r="G36" s="419" t="n">
        <v>29</v>
      </c>
      <c r="H36" s="419" t="n">
        <v>673</v>
      </c>
      <c r="I36" s="419" t="n">
        <v>85</v>
      </c>
      <c r="J36" s="419" t="n">
        <v>31</v>
      </c>
      <c r="K36" s="419" t="n">
        <v>837</v>
      </c>
      <c r="L36" s="419" t="n">
        <v>660</v>
      </c>
    </row>
    <row r="37" customFormat="false" ht="13.8" hidden="false" customHeight="false" outlineLevel="0" collapsed="false">
      <c r="A37" s="28" t="str">
        <f aca="true">INDIRECT("'"&amp;$C37&amp;"'!$e$1")</f>
        <v>emails sent by LIvia on 07.27.22</v>
      </c>
      <c r="B37" s="28" t="n">
        <f aca="false">1+B36</f>
        <v>27</v>
      </c>
      <c r="C37" s="28" t="s">
        <v>2622</v>
      </c>
      <c r="D37" s="28" t="n">
        <f aca="true">INDIRECT("'"&amp;$C37&amp;"'!$a$1")</f>
        <v>28</v>
      </c>
      <c r="E37" s="28" t="n">
        <f aca="true">INDIRECT("'"&amp;$C37&amp;"'!$d$1")</f>
        <v>5</v>
      </c>
      <c r="F37" s="28" t="n">
        <f aca="false">E37/I37</f>
        <v>0.0595238095238095</v>
      </c>
      <c r="G37" s="419" t="n">
        <v>30</v>
      </c>
      <c r="H37" s="419" t="n">
        <v>643</v>
      </c>
      <c r="I37" s="419" t="n">
        <v>84</v>
      </c>
      <c r="J37" s="419" t="n">
        <v>28</v>
      </c>
      <c r="K37" s="419" t="n">
        <v>770</v>
      </c>
      <c r="L37" s="419" t="n">
        <v>498</v>
      </c>
    </row>
    <row r="38" customFormat="false" ht="13.8" hidden="false" customHeight="false" outlineLevel="0" collapsed="false">
      <c r="A38" s="28" t="str">
        <f aca="true">INDIRECT("'"&amp;$C38&amp;"'!$e$1")</f>
        <v>emails sent by Livia on 22Aug</v>
      </c>
      <c r="B38" s="28" t="n">
        <f aca="false">1+B37</f>
        <v>28</v>
      </c>
      <c r="C38" s="28" t="s">
        <v>2623</v>
      </c>
      <c r="D38" s="28" t="n">
        <f aca="true">INDIRECT("'"&amp;$C38&amp;"'!$a$1")</f>
        <v>16</v>
      </c>
      <c r="E38" s="28" t="n">
        <f aca="true">INDIRECT("'"&amp;$C38&amp;"'!$d$1")</f>
        <v>5</v>
      </c>
      <c r="F38" s="28" t="n">
        <f aca="false">E38/I38</f>
        <v>0.0555555555555556</v>
      </c>
      <c r="G38" s="419" t="n">
        <v>31</v>
      </c>
      <c r="H38" s="419" t="n">
        <v>701</v>
      </c>
      <c r="I38" s="419" t="n">
        <v>90</v>
      </c>
      <c r="J38" s="419" t="n">
        <v>16</v>
      </c>
      <c r="K38" s="419" t="n">
        <v>610</v>
      </c>
      <c r="L38" s="419" t="n">
        <v>485</v>
      </c>
    </row>
    <row r="39" customFormat="false" ht="13.8" hidden="false" customHeight="false" outlineLevel="0" collapsed="false">
      <c r="A39" s="28" t="str">
        <f aca="true">INDIRECT("'"&amp;$C39&amp;"'!$e$1")</f>
        <v>emails sent by PFC</v>
      </c>
      <c r="B39" s="28" t="n">
        <f aca="false">1+B38</f>
        <v>29</v>
      </c>
      <c r="C39" s="28" t="s">
        <v>2624</v>
      </c>
      <c r="D39" s="28" t="n">
        <f aca="true">INDIRECT("'"&amp;$C39&amp;"'!$a$1")</f>
        <v>26</v>
      </c>
      <c r="E39" s="28" t="n">
        <f aca="true">INDIRECT("'"&amp;$C39&amp;"'!$d$1")</f>
        <v>0</v>
      </c>
      <c r="F39" s="28" t="n">
        <f aca="false">E39/I39</f>
        <v>0</v>
      </c>
      <c r="G39" s="419" t="n">
        <v>32</v>
      </c>
      <c r="H39" s="419" t="n">
        <v>653</v>
      </c>
      <c r="I39" s="419" t="n">
        <v>95</v>
      </c>
      <c r="J39" s="419" t="n">
        <v>25</v>
      </c>
      <c r="K39" s="419" t="n">
        <v>737</v>
      </c>
      <c r="L39" s="419" t="n">
        <v>599</v>
      </c>
    </row>
    <row r="40" customFormat="false" ht="13.8" hidden="false" customHeight="false" outlineLevel="0" collapsed="false">
      <c r="A40" s="28" t="str">
        <f aca="true">INDIRECT("'"&amp;$C40&amp;"'!$e$1")</f>
        <v>emails sent by Livia on Aug 22</v>
      </c>
      <c r="B40" s="28" t="n">
        <f aca="false">1+B39</f>
        <v>30</v>
      </c>
      <c r="C40" s="28" t="s">
        <v>2625</v>
      </c>
      <c r="D40" s="28" t="n">
        <f aca="true">INDIRECT("'"&amp;$C40&amp;"'!$a$1")</f>
        <v>28</v>
      </c>
      <c r="E40" s="28" t="n">
        <f aca="true">INDIRECT("'"&amp;$C40&amp;"'!$d$1")</f>
        <v>6</v>
      </c>
      <c r="F40" s="28" t="n">
        <f aca="false">E40/I40</f>
        <v>0.0789473684210526</v>
      </c>
      <c r="G40" s="419" t="n">
        <v>33</v>
      </c>
      <c r="H40" s="419" t="n">
        <v>590</v>
      </c>
      <c r="I40" s="419" t="n">
        <v>76</v>
      </c>
      <c r="J40" s="419" t="n">
        <v>22</v>
      </c>
      <c r="K40" s="419" t="n">
        <v>623</v>
      </c>
      <c r="L40" s="419" t="n">
        <v>400</v>
      </c>
    </row>
    <row r="41" customFormat="false" ht="13.8" hidden="false" customHeight="false" outlineLevel="0" collapsed="false">
      <c r="A41" s="28" t="str">
        <f aca="true">INDIRECT("'"&amp;$C41&amp;"'!$e$1")</f>
        <v>emails sent by Livia on Aug26</v>
      </c>
      <c r="B41" s="28" t="n">
        <f aca="false">1+B40</f>
        <v>31</v>
      </c>
      <c r="C41" s="28" t="s">
        <v>2626</v>
      </c>
      <c r="D41" s="28" t="n">
        <f aca="true">INDIRECT("'"&amp;$C41&amp;"'!$a$1")</f>
        <v>24</v>
      </c>
      <c r="E41" s="28" t="n">
        <f aca="true">INDIRECT("'"&amp;$C41&amp;"'!$d$1")</f>
        <v>10</v>
      </c>
      <c r="F41" s="28" t="n">
        <f aca="false">E41/I41</f>
        <v>0.133333333333333</v>
      </c>
      <c r="G41" s="419" t="n">
        <v>34</v>
      </c>
      <c r="H41" s="419" t="n">
        <v>576</v>
      </c>
      <c r="I41" s="419" t="n">
        <v>75</v>
      </c>
      <c r="J41" s="419" t="n">
        <v>31</v>
      </c>
      <c r="K41" s="419" t="n">
        <v>742</v>
      </c>
      <c r="L41" s="419" t="n">
        <v>526</v>
      </c>
    </row>
    <row r="42" customFormat="false" ht="13.8" hidden="false" customHeight="false" outlineLevel="0" collapsed="false">
      <c r="A42" s="28" t="str">
        <f aca="true">INDIRECT("'"&amp;$C42&amp;"'!$e$1")</f>
        <v>emails sent by Livia on Aug26</v>
      </c>
      <c r="B42" s="28" t="n">
        <f aca="false">1+B41</f>
        <v>32</v>
      </c>
      <c r="C42" s="28" t="s">
        <v>2627</v>
      </c>
      <c r="D42" s="28" t="n">
        <f aca="true">INDIRECT("'"&amp;$C42&amp;"'!$a$1")</f>
        <v>19</v>
      </c>
      <c r="E42" s="28" t="n">
        <f aca="true">INDIRECT("'"&amp;$C42&amp;"'!$d$1")</f>
        <v>10</v>
      </c>
      <c r="F42" s="28" t="n">
        <f aca="false">E42/I42</f>
        <v>0.138888888888889</v>
      </c>
      <c r="G42" s="419" t="n">
        <v>35</v>
      </c>
      <c r="H42" s="419" t="n">
        <v>595</v>
      </c>
      <c r="I42" s="419" t="n">
        <v>72</v>
      </c>
      <c r="J42" s="419" t="n">
        <v>17</v>
      </c>
      <c r="K42" s="419" t="n">
        <v>614</v>
      </c>
      <c r="L42" s="419" t="n">
        <v>435</v>
      </c>
    </row>
    <row r="43" customFormat="false" ht="13.8" hidden="false" customHeight="false" outlineLevel="0" collapsed="false">
      <c r="A43" s="28" t="str">
        <f aca="true">INDIRECT("'"&amp;$C43&amp;"'!$e$1")</f>
        <v>emails sent by Livia on Sept 14</v>
      </c>
      <c r="B43" s="28" t="n">
        <f aca="false">1+B42</f>
        <v>33</v>
      </c>
      <c r="C43" s="28" t="s">
        <v>2628</v>
      </c>
      <c r="D43" s="28" t="n">
        <f aca="true">INDIRECT("'"&amp;$C43&amp;"'!$a$1")</f>
        <v>28</v>
      </c>
      <c r="E43" s="28" t="n">
        <f aca="true">INDIRECT("'"&amp;$C43&amp;"'!$d$1")</f>
        <v>7</v>
      </c>
      <c r="F43" s="28" t="n">
        <f aca="false">E43/I43</f>
        <v>0.0804597701149425</v>
      </c>
      <c r="G43" s="419" t="n">
        <v>36</v>
      </c>
      <c r="H43" s="419" t="n">
        <v>672</v>
      </c>
      <c r="I43" s="419" t="n">
        <v>87</v>
      </c>
      <c r="J43" s="419" t="n">
        <v>29</v>
      </c>
      <c r="K43" s="419" t="n">
        <v>960</v>
      </c>
      <c r="L43" s="419" t="n">
        <v>646</v>
      </c>
    </row>
    <row r="44" customFormat="false" ht="13.8" hidden="false" customHeight="false" outlineLevel="0" collapsed="false">
      <c r="A44" s="28" t="str">
        <f aca="true">INDIRECT("'"&amp;$C44&amp;"'!$e$1")</f>
        <v>mails sent by LIvia on 12.10.22</v>
      </c>
      <c r="B44" s="28" t="n">
        <f aca="false">1+B43</f>
        <v>34</v>
      </c>
      <c r="C44" s="28" t="s">
        <v>2629</v>
      </c>
      <c r="D44" s="28" t="n">
        <f aca="true">INDIRECT("'"&amp;$C44&amp;"'!$a$1")</f>
        <v>22</v>
      </c>
      <c r="E44" s="28" t="n">
        <f aca="true">INDIRECT("'"&amp;$C44&amp;"'!$d$1")</f>
        <v>7</v>
      </c>
      <c r="F44" s="28" t="n">
        <f aca="false">E44/I44</f>
        <v>0.0673076923076923</v>
      </c>
      <c r="G44" s="419" t="n">
        <v>37</v>
      </c>
      <c r="H44" s="419" t="n">
        <v>671</v>
      </c>
      <c r="I44" s="419" t="n">
        <v>104</v>
      </c>
      <c r="J44" s="419" t="n">
        <v>22</v>
      </c>
      <c r="K44" s="419" t="n">
        <v>825</v>
      </c>
      <c r="L44" s="419" t="n">
        <v>591</v>
      </c>
    </row>
    <row r="45" customFormat="false" ht="13.8" hidden="false" customHeight="false" outlineLevel="0" collapsed="false">
      <c r="A45" s="28" t="n">
        <f aca="true">INDIRECT("'"&amp;$C45&amp;"'!$e$1")</f>
        <v>0</v>
      </c>
      <c r="B45" s="28" t="n">
        <f aca="false">1+B44</f>
        <v>35</v>
      </c>
      <c r="C45" s="28" t="s">
        <v>2630</v>
      </c>
      <c r="D45" s="28" t="n">
        <f aca="true">INDIRECT("'"&amp;$C45&amp;"'!$a$1")</f>
        <v>24</v>
      </c>
      <c r="E45" s="28" t="n">
        <f aca="true">INDIRECT("'"&amp;$C45&amp;"'!$d$1")</f>
        <v>8</v>
      </c>
      <c r="F45" s="28" t="n">
        <f aca="false">E45/I45</f>
        <v>0.0919540229885057</v>
      </c>
      <c r="G45" s="419" t="n">
        <v>38</v>
      </c>
      <c r="H45" s="419" t="n">
        <v>736</v>
      </c>
      <c r="I45" s="419" t="n">
        <v>87</v>
      </c>
      <c r="J45" s="419" t="n">
        <v>22</v>
      </c>
      <c r="K45" s="419" t="n">
        <v>635</v>
      </c>
      <c r="L45" s="419" t="n">
        <v>422</v>
      </c>
    </row>
    <row r="46" customFormat="false" ht="13.8" hidden="false" customHeight="false" outlineLevel="0" collapsed="false">
      <c r="A46" s="28" t="str">
        <f aca="true">INDIRECT("'"&amp;$C46&amp;"'!$e$1")</f>
        <v>emails sent by Livia on 12.10.22</v>
      </c>
      <c r="B46" s="28" t="n">
        <f aca="false">1+B45</f>
        <v>36</v>
      </c>
      <c r="C46" s="28" t="s">
        <v>2631</v>
      </c>
      <c r="D46" s="28" t="n">
        <f aca="true">INDIRECT("'"&amp;$C46&amp;"'!$a$1")</f>
        <v>19</v>
      </c>
      <c r="E46" s="28" t="n">
        <f aca="true">INDIRECT("'"&amp;$C46&amp;"'!$d$1")</f>
        <v>7</v>
      </c>
      <c r="F46" s="28" t="n">
        <f aca="false">E46/I46</f>
        <v>0.0813953488372093</v>
      </c>
      <c r="G46" s="422" t="n">
        <v>39</v>
      </c>
      <c r="H46" s="422" t="n">
        <v>649</v>
      </c>
      <c r="I46" s="422" t="n">
        <v>86</v>
      </c>
      <c r="J46" s="422" t="n">
        <v>19</v>
      </c>
      <c r="K46" s="422" t="n">
        <v>658</v>
      </c>
      <c r="L46" s="422" t="n">
        <v>494</v>
      </c>
    </row>
    <row r="47" customFormat="false" ht="13.8" hidden="false" customHeight="false" outlineLevel="0" collapsed="false">
      <c r="A47" s="28" t="str">
        <f aca="true">INDIRECT("'"&amp;$C47&amp;"'!$e$1")</f>
        <v>emails sent by Livia on 28 Oct,2022</v>
      </c>
      <c r="B47" s="28" t="n">
        <f aca="false">1+B46</f>
        <v>37</v>
      </c>
      <c r="C47" s="28" t="s">
        <v>2632</v>
      </c>
      <c r="D47" s="28" t="n">
        <f aca="true">INDIRECT("'"&amp;$C47&amp;"'!$a$1")</f>
        <v>23</v>
      </c>
      <c r="E47" s="28" t="n">
        <f aca="true">INDIRECT("'"&amp;$C47&amp;"'!$d$1")</f>
        <v>8</v>
      </c>
      <c r="F47" s="28" t="n">
        <f aca="false">E47/I47</f>
        <v>0.0824742268041237</v>
      </c>
      <c r="G47" s="422" t="n">
        <v>40</v>
      </c>
      <c r="H47" s="422" t="n">
        <v>703</v>
      </c>
      <c r="I47" s="422" t="n">
        <v>97</v>
      </c>
      <c r="J47" s="422" t="n">
        <v>23</v>
      </c>
      <c r="K47" s="422" t="n">
        <v>769</v>
      </c>
      <c r="L47" s="422" t="n">
        <v>593</v>
      </c>
    </row>
    <row r="48" customFormat="false" ht="13.8" hidden="false" customHeight="false" outlineLevel="0" collapsed="false">
      <c r="A48" s="28" t="str">
        <f aca="true">INDIRECT("'"&amp;$C48&amp;"'!$e$1")</f>
        <v>emails sent by Livia on 31 Oct</v>
      </c>
      <c r="B48" s="28" t="n">
        <f aca="false">1+B47</f>
        <v>38</v>
      </c>
      <c r="C48" s="28" t="s">
        <v>2633</v>
      </c>
      <c r="D48" s="28" t="n">
        <f aca="true">INDIRECT("'"&amp;$C48&amp;"'!$a$1")</f>
        <v>26</v>
      </c>
      <c r="E48" s="28" t="n">
        <f aca="true">INDIRECT("'"&amp;$C48&amp;"'!$d$1")</f>
        <v>7</v>
      </c>
      <c r="F48" s="28" t="n">
        <f aca="false">E48/I48</f>
        <v>0.0686274509803922</v>
      </c>
      <c r="G48" s="422" t="n">
        <v>41</v>
      </c>
      <c r="H48" s="422" t="n">
        <v>686</v>
      </c>
      <c r="I48" s="422" t="n">
        <v>102</v>
      </c>
      <c r="J48" s="422" t="n">
        <v>26</v>
      </c>
      <c r="K48" s="422" t="n">
        <v>982</v>
      </c>
      <c r="L48" s="422" t="n">
        <v>665</v>
      </c>
    </row>
    <row r="49" customFormat="false" ht="13.8" hidden="false" customHeight="false" outlineLevel="0" collapsed="false">
      <c r="A49" s="28" t="str">
        <f aca="true">INDIRECT("'"&amp;$C49&amp;"'!$e$1")</f>
        <v>emails sent by Livia on 2Nov</v>
      </c>
      <c r="B49" s="28" t="n">
        <f aca="false">1+B48</f>
        <v>39</v>
      </c>
      <c r="C49" s="28" t="s">
        <v>2634</v>
      </c>
      <c r="D49" s="28" t="n">
        <f aca="true">INDIRECT("'"&amp;$C49&amp;"'!$a$1")</f>
        <v>28</v>
      </c>
      <c r="E49" s="28" t="n">
        <f aca="true">INDIRECT("'"&amp;$C49&amp;"'!$d$1")</f>
        <v>9</v>
      </c>
      <c r="F49" s="28" t="n">
        <f aca="false">E49/I49</f>
        <v>0.0857142857142857</v>
      </c>
      <c r="G49" s="422" t="n">
        <v>42</v>
      </c>
      <c r="H49" s="422" t="n">
        <v>692</v>
      </c>
      <c r="I49" s="422" t="n">
        <v>105</v>
      </c>
      <c r="J49" s="422" t="n">
        <v>28</v>
      </c>
      <c r="K49" s="422" t="n">
        <v>694</v>
      </c>
      <c r="L49" s="422" t="n">
        <v>619</v>
      </c>
    </row>
    <row r="50" customFormat="false" ht="13.8" hidden="false" customHeight="false" outlineLevel="0" collapsed="false">
      <c r="A50" s="28" t="str">
        <f aca="true">INDIRECT("'"&amp;$C50&amp;"'!$e$1")</f>
        <v>emails sent by Livia on Nov 2</v>
      </c>
      <c r="B50" s="28" t="n">
        <f aca="false">1+B49</f>
        <v>40</v>
      </c>
      <c r="C50" s="28" t="s">
        <v>2635</v>
      </c>
      <c r="D50" s="28" t="n">
        <f aca="true">INDIRECT("'"&amp;$C50&amp;"'!$a$1")</f>
        <v>24</v>
      </c>
      <c r="E50" s="28" t="n">
        <f aca="true">INDIRECT("'"&amp;$C50&amp;"'!$d$1")</f>
        <v>7</v>
      </c>
      <c r="F50" s="28" t="n">
        <f aca="false">E50/I50</f>
        <v>0.0608695652173913</v>
      </c>
      <c r="G50" s="422" t="n">
        <v>43</v>
      </c>
      <c r="H50" s="422" t="n">
        <v>762</v>
      </c>
      <c r="I50" s="422" t="n">
        <v>115</v>
      </c>
      <c r="J50" s="422" t="n">
        <v>24</v>
      </c>
      <c r="K50" s="422" t="n">
        <v>1088</v>
      </c>
      <c r="L50" s="422" t="n">
        <v>843</v>
      </c>
    </row>
    <row r="51" customFormat="false" ht="13.8" hidden="false" customHeight="false" outlineLevel="0" collapsed="false">
      <c r="A51" s="28" t="str">
        <f aca="true">INDIRECT("'"&amp;$C51&amp;"'!$e$1")</f>
        <v>emails sent by Livia on Nov 3</v>
      </c>
      <c r="B51" s="28" t="n">
        <f aca="false">1+B50</f>
        <v>41</v>
      </c>
      <c r="C51" s="28" t="s">
        <v>2636</v>
      </c>
      <c r="D51" s="28" t="n">
        <f aca="true">INDIRECT("'"&amp;$C51&amp;"'!$a$1")</f>
        <v>25</v>
      </c>
      <c r="E51" s="28" t="n">
        <f aca="true">INDIRECT("'"&amp;$C51&amp;"'!$d$1")</f>
        <v>9</v>
      </c>
      <c r="F51" s="28" t="n">
        <f aca="false">E51/I51</f>
        <v>0.0927835051546392</v>
      </c>
      <c r="G51" s="422" t="n">
        <v>44</v>
      </c>
      <c r="H51" s="422" t="n">
        <v>690</v>
      </c>
      <c r="I51" s="422" t="n">
        <v>97</v>
      </c>
      <c r="J51" s="422" t="n">
        <v>25</v>
      </c>
      <c r="K51" s="422" t="n">
        <v>917</v>
      </c>
      <c r="L51" s="422" t="n">
        <v>1361</v>
      </c>
    </row>
    <row r="52" customFormat="false" ht="13.8" hidden="false" customHeight="false" outlineLevel="0" collapsed="false">
      <c r="A52" s="28" t="str">
        <f aca="true">INDIRECT("'"&amp;$C52&amp;"'!$e$1")</f>
        <v>emails sent by Livia on Nov 16</v>
      </c>
      <c r="B52" s="28" t="n">
        <f aca="false">1+B51</f>
        <v>42</v>
      </c>
      <c r="C52" s="28" t="s">
        <v>2637</v>
      </c>
      <c r="D52" s="28" t="n">
        <f aca="true">INDIRECT("'"&amp;$C52&amp;"'!$a$1")</f>
        <v>40</v>
      </c>
      <c r="E52" s="28" t="n">
        <f aca="true">INDIRECT("'"&amp;$C52&amp;"'!$d$1")</f>
        <v>8</v>
      </c>
      <c r="F52" s="28" t="n">
        <f aca="false">E52/I52</f>
        <v>0.0672268907563025</v>
      </c>
      <c r="G52" s="422" t="n">
        <v>45</v>
      </c>
      <c r="H52" s="422" t="n">
        <v>722</v>
      </c>
      <c r="I52" s="422" t="n">
        <v>119</v>
      </c>
      <c r="J52" s="422" t="n">
        <v>40</v>
      </c>
      <c r="K52" s="422" t="n">
        <v>1306</v>
      </c>
      <c r="L52" s="422" t="n">
        <v>1582</v>
      </c>
    </row>
    <row r="53" customFormat="false" ht="13.8" hidden="false" customHeight="false" outlineLevel="0" collapsed="false">
      <c r="A53" s="28" t="str">
        <f aca="true">INDIRECT("'"&amp;$C53&amp;"'!$e$1")</f>
        <v>email sent by Livia on Nov 17</v>
      </c>
      <c r="B53" s="28" t="n">
        <f aca="false">1+B52</f>
        <v>43</v>
      </c>
      <c r="C53" s="28" t="s">
        <v>2638</v>
      </c>
      <c r="D53" s="28" t="n">
        <f aca="true">INDIRECT("'"&amp;$C53&amp;"'!$a$1")</f>
        <v>29</v>
      </c>
      <c r="E53" s="28" t="n">
        <f aca="true">INDIRECT("'"&amp;$C53&amp;"'!$d$1")</f>
        <v>14</v>
      </c>
      <c r="F53" s="28" t="n">
        <f aca="false">E53/I53</f>
        <v>0.134615384615385</v>
      </c>
      <c r="G53" s="422" t="n">
        <v>46</v>
      </c>
      <c r="H53" s="422" t="n">
        <v>755</v>
      </c>
      <c r="I53" s="422" t="n">
        <v>104</v>
      </c>
      <c r="J53" s="422" t="n">
        <v>29</v>
      </c>
      <c r="K53" s="422" t="n">
        <v>922</v>
      </c>
      <c r="L53" s="422" t="n">
        <v>639</v>
      </c>
      <c r="T53" s="420"/>
    </row>
    <row r="54" customFormat="false" ht="13.8" hidden="false" customHeight="false" outlineLevel="0" collapsed="false">
      <c r="A54" s="28" t="str">
        <f aca="true">INDIRECT("'"&amp;$C54&amp;"'!$e$1")</f>
        <v>emails sent by Livia on 12Dec</v>
      </c>
      <c r="B54" s="28" t="n">
        <f aca="false">1+B53</f>
        <v>44</v>
      </c>
      <c r="C54" s="28" t="s">
        <v>2639</v>
      </c>
      <c r="D54" s="28" t="n">
        <f aca="true">INDIRECT("'"&amp;$C54&amp;"'!$a$1")</f>
        <v>22</v>
      </c>
      <c r="E54" s="28" t="n">
        <f aca="true">INDIRECT("'"&amp;$C54&amp;"'!$d$1")</f>
        <v>7</v>
      </c>
      <c r="F54" s="28" t="n">
        <f aca="false">E54/I54</f>
        <v>0.0777777777777778</v>
      </c>
      <c r="G54" s="422" t="n">
        <v>47</v>
      </c>
      <c r="H54" s="422" t="n">
        <v>752</v>
      </c>
      <c r="I54" s="422" t="n">
        <v>90</v>
      </c>
      <c r="J54" s="422" t="n">
        <v>22</v>
      </c>
      <c r="K54" s="422" t="n">
        <v>780</v>
      </c>
      <c r="L54" s="422" t="n">
        <v>593</v>
      </c>
      <c r="T54" s="421"/>
    </row>
    <row r="55" customFormat="false" ht="13.8" hidden="false" customHeight="false" outlineLevel="0" collapsed="false">
      <c r="A55" s="28" t="str">
        <f aca="true">INDIRECT("'"&amp;$C55&amp;"'!$e$1")</f>
        <v>all email sent by Livia on Dec 19</v>
      </c>
      <c r="B55" s="28" t="n">
        <f aca="false">1+B54</f>
        <v>45</v>
      </c>
      <c r="C55" s="28" t="s">
        <v>2640</v>
      </c>
      <c r="D55" s="28" t="n">
        <f aca="true">INDIRECT("'"&amp;$C55&amp;"'!$a$1")</f>
        <v>36</v>
      </c>
      <c r="E55" s="28" t="n">
        <f aca="true">INDIRECT("'"&amp;$C55&amp;"'!$d$1")</f>
        <v>15</v>
      </c>
      <c r="F55" s="28" t="n">
        <f aca="false">E55/I55</f>
        <v>0.161290322580645</v>
      </c>
      <c r="G55" s="422" t="n">
        <v>48</v>
      </c>
      <c r="H55" s="422" t="n">
        <v>559</v>
      </c>
      <c r="I55" s="422" t="n">
        <v>93</v>
      </c>
      <c r="J55" s="422" t="n">
        <v>19</v>
      </c>
      <c r="K55" s="422" t="n">
        <v>948</v>
      </c>
      <c r="L55" s="422" t="n">
        <v>543</v>
      </c>
      <c r="T55" s="421"/>
    </row>
    <row r="56" customFormat="false" ht="13.8" hidden="false" customHeight="false" outlineLevel="0" collapsed="false">
      <c r="A56" s="28" t="str">
        <f aca="true">INDIRECT("'"&amp;$C56&amp;"'!$e$1")</f>
        <v>emails sent by Livia on Dec 20</v>
      </c>
      <c r="B56" s="28" t="n">
        <f aca="false">1+B55</f>
        <v>46</v>
      </c>
      <c r="C56" s="28" t="s">
        <v>2641</v>
      </c>
      <c r="D56" s="28" t="n">
        <f aca="true">INDIRECT("'"&amp;$C56&amp;"'!$a$1")</f>
        <v>26</v>
      </c>
      <c r="E56" s="28" t="n">
        <f aca="true">INDIRECT("'"&amp;$C56&amp;"'!$d$1")</f>
        <v>12</v>
      </c>
      <c r="F56" s="28" t="n">
        <f aca="false">E56/I56</f>
        <v>0.108108108108108</v>
      </c>
      <c r="G56" s="422" t="n">
        <v>49</v>
      </c>
      <c r="H56" s="422" t="n">
        <v>811</v>
      </c>
      <c r="I56" s="422" t="n">
        <v>111</v>
      </c>
      <c r="J56" s="422" t="n">
        <v>36</v>
      </c>
      <c r="K56" s="422" t="n">
        <v>920</v>
      </c>
      <c r="L56" s="422" t="n">
        <v>691</v>
      </c>
      <c r="T56" s="421"/>
    </row>
    <row r="57" customFormat="false" ht="13.8" hidden="false" customHeight="false" outlineLevel="0" collapsed="false">
      <c r="A57" s="28" t="str">
        <f aca="true">INDIRECT("'"&amp;$C57&amp;"'!$e$1")</f>
        <v>emails sent by Livia on Feb 1, 2023</v>
      </c>
      <c r="B57" s="28" t="n">
        <f aca="false">1+B56</f>
        <v>47</v>
      </c>
      <c r="C57" s="28" t="s">
        <v>2642</v>
      </c>
      <c r="D57" s="28" t="n">
        <f aca="true">INDIRECT("'"&amp;$C57&amp;"'!$a$1")</f>
        <v>25</v>
      </c>
      <c r="E57" s="28" t="n">
        <f aca="true">INDIRECT("'"&amp;$C57&amp;"'!$d$1")</f>
        <v>12</v>
      </c>
      <c r="F57" s="28" t="n">
        <f aca="false">E57/I57</f>
        <v>0.136363636363636</v>
      </c>
      <c r="G57" s="422" t="n">
        <v>50</v>
      </c>
      <c r="H57" s="422" t="n">
        <v>859</v>
      </c>
      <c r="I57" s="422" t="n">
        <v>88</v>
      </c>
      <c r="J57" s="422" t="n">
        <v>31</v>
      </c>
      <c r="K57" s="422" t="n">
        <v>916</v>
      </c>
      <c r="L57" s="422" t="n">
        <v>589</v>
      </c>
      <c r="T57" s="421"/>
    </row>
    <row r="58" customFormat="false" ht="13.8" hidden="false" customHeight="false" outlineLevel="0" collapsed="false">
      <c r="A58" s="28" t="str">
        <f aca="true">INDIRECT("'"&amp;$C58&amp;"'!$e$1")</f>
        <v>emails sent by Livia on Feb 2, 2023</v>
      </c>
      <c r="B58" s="28" t="n">
        <f aca="false">1+B57</f>
        <v>48</v>
      </c>
      <c r="C58" s="28" t="s">
        <v>2643</v>
      </c>
      <c r="D58" s="28" t="n">
        <f aca="true">INDIRECT("'"&amp;$C58&amp;"'!$a$1")</f>
        <v>31</v>
      </c>
      <c r="E58" s="28" t="n">
        <f aca="true">INDIRECT("'"&amp;$C58&amp;"'!$d$1")</f>
        <v>7</v>
      </c>
      <c r="F58" s="28" t="n">
        <f aca="false">E58/I58</f>
        <v>0.0666666666666667</v>
      </c>
      <c r="G58" s="422" t="n">
        <v>51</v>
      </c>
      <c r="H58" s="422" t="n">
        <v>712</v>
      </c>
      <c r="I58" s="422" t="n">
        <v>105</v>
      </c>
      <c r="J58" s="422" t="n">
        <v>25</v>
      </c>
      <c r="K58" s="422" t="n">
        <v>617</v>
      </c>
      <c r="L58" s="422" t="n">
        <v>522</v>
      </c>
      <c r="T58" s="421"/>
    </row>
    <row r="59" customFormat="false" ht="13.8" hidden="false" customHeight="false" outlineLevel="0" collapsed="false">
      <c r="A59" s="28" t="str">
        <f aca="true">INDIRECT("'"&amp;$C59&amp;"'!$e$1")</f>
        <v>emails sent by Livia on Feb 2, 2023</v>
      </c>
      <c r="B59" s="28" t="n">
        <f aca="false">1+B58</f>
        <v>49</v>
      </c>
      <c r="C59" s="28" t="s">
        <v>2644</v>
      </c>
      <c r="D59" s="28" t="n">
        <f aca="true">INDIRECT("'"&amp;$C59&amp;"'!$a$1")</f>
        <v>13</v>
      </c>
      <c r="E59" s="28" t="n">
        <f aca="true">INDIRECT("'"&amp;$C59&amp;"'!$d$1")</f>
        <v>2</v>
      </c>
      <c r="F59" s="28" t="n">
        <f aca="false">E59/I59</f>
        <v>0.0253164556962025</v>
      </c>
      <c r="G59" s="422" t="n">
        <v>52</v>
      </c>
      <c r="H59" s="422" t="n">
        <v>666</v>
      </c>
      <c r="I59" s="422" t="n">
        <v>79</v>
      </c>
      <c r="J59" s="422" t="n">
        <v>25</v>
      </c>
      <c r="K59" s="422" t="n">
        <v>640</v>
      </c>
      <c r="L59" s="422" t="n">
        <v>549</v>
      </c>
      <c r="T59" s="421"/>
    </row>
    <row r="60" customFormat="false" ht="13.8" hidden="false" customHeight="false" outlineLevel="0" collapsed="false">
      <c r="A60" s="28" t="str">
        <f aca="true">INDIRECT("'"&amp;$C60&amp;"'!$e$1")</f>
        <v>emails sent byLivia on Feb 02, 2023</v>
      </c>
      <c r="B60" s="28" t="n">
        <f aca="false">1+B59</f>
        <v>50</v>
      </c>
      <c r="C60" s="28" t="s">
        <v>2645</v>
      </c>
      <c r="D60" s="28" t="n">
        <f aca="true">INDIRECT("'"&amp;$C60&amp;"'!$a$1")</f>
        <v>19</v>
      </c>
      <c r="E60" s="28" t="n">
        <f aca="true">INDIRECT("'"&amp;$C60&amp;"'!$d$1")</f>
        <v>11</v>
      </c>
      <c r="F60" s="28" t="n">
        <f aca="false">E60/I60</f>
        <v>0.234042553191489</v>
      </c>
      <c r="G60" s="422" t="n">
        <v>53</v>
      </c>
      <c r="H60" s="422" t="n">
        <v>332</v>
      </c>
      <c r="I60" s="422" t="n">
        <v>47</v>
      </c>
      <c r="J60" s="422" t="n">
        <v>13</v>
      </c>
      <c r="K60" s="422" t="n">
        <v>487</v>
      </c>
      <c r="L60" s="422" t="n">
        <v>279</v>
      </c>
      <c r="T60" s="421"/>
    </row>
    <row r="61" customFormat="false" ht="13.8" hidden="false" customHeight="false" outlineLevel="0" collapsed="false">
      <c r="A61" s="28" t="n">
        <f aca="true">INDIRECT("'"&amp;$C61&amp;"'!$e$1")</f>
        <v>0</v>
      </c>
      <c r="B61" s="28" t="n">
        <f aca="false">1+B60</f>
        <v>51</v>
      </c>
      <c r="C61" s="28" t="s">
        <v>2646</v>
      </c>
      <c r="D61" s="28" t="n">
        <f aca="true">INDIRECT("'"&amp;$C61&amp;"'!$a$1")</f>
        <v>24</v>
      </c>
      <c r="E61" s="28" t="n">
        <f aca="true">INDIRECT("'"&amp;$C61&amp;"'!$d$1")</f>
        <v>10</v>
      </c>
      <c r="F61" s="28" t="n">
        <f aca="false">E61/I61</f>
        <v>0.128205128205128</v>
      </c>
      <c r="G61" s="422" t="n">
        <v>54</v>
      </c>
      <c r="H61" s="422" t="n">
        <v>516</v>
      </c>
      <c r="I61" s="422" t="n">
        <v>78</v>
      </c>
      <c r="J61" s="422" t="n">
        <v>19</v>
      </c>
      <c r="K61" s="422" t="n">
        <v>676</v>
      </c>
      <c r="L61" s="422" t="n">
        <v>575</v>
      </c>
      <c r="T61" s="421"/>
    </row>
    <row r="62" customFormat="false" ht="13.8" hidden="false" customHeight="false" outlineLevel="0" collapsed="false">
      <c r="A62" s="28" t="n">
        <f aca="true">INDIRECT("'"&amp;$C62&amp;"'!$e$1")</f>
        <v>0</v>
      </c>
      <c r="B62" s="28" t="n">
        <f aca="false">1+B61</f>
        <v>52</v>
      </c>
      <c r="C62" s="28" t="s">
        <v>2647</v>
      </c>
      <c r="D62" s="28" t="n">
        <f aca="true">INDIRECT("'"&amp;$C62&amp;"'!$a$1")</f>
        <v>28</v>
      </c>
      <c r="E62" s="28" t="n">
        <f aca="true">INDIRECT("'"&amp;$C62&amp;"'!$d$1")</f>
        <v>9</v>
      </c>
      <c r="F62" s="28" t="n">
        <f aca="false">E62/I62</f>
        <v>0.0989010989010989</v>
      </c>
      <c r="G62" s="422" t="n">
        <v>55</v>
      </c>
      <c r="H62" s="422" t="n">
        <v>711</v>
      </c>
      <c r="I62" s="422" t="n">
        <v>91</v>
      </c>
      <c r="J62" s="422" t="n">
        <v>24</v>
      </c>
      <c r="K62" s="422" t="n">
        <v>602</v>
      </c>
      <c r="L62" s="422" t="n">
        <v>482</v>
      </c>
      <c r="T62" s="421"/>
    </row>
    <row r="63" customFormat="false" ht="13.8" hidden="false" customHeight="false" outlineLevel="0" collapsed="false">
      <c r="A63" s="28" t="n">
        <f aca="true">INDIRECT("'"&amp;$C63&amp;"'!$e$1")</f>
        <v>0</v>
      </c>
      <c r="B63" s="28" t="n">
        <f aca="false">1+B62</f>
        <v>53</v>
      </c>
      <c r="C63" s="28" t="s">
        <v>2648</v>
      </c>
      <c r="D63" s="28" t="n">
        <f aca="true">INDIRECT("'"&amp;$C63&amp;"'!$a$1")</f>
        <v>20</v>
      </c>
      <c r="E63" s="28" t="n">
        <f aca="true">INDIRECT("'"&amp;$C63&amp;"'!$d$1")</f>
        <v>7</v>
      </c>
      <c r="F63" s="28" t="n">
        <f aca="false">E63/I63</f>
        <v>0.0843373493975904</v>
      </c>
      <c r="G63" s="422" t="n">
        <v>56</v>
      </c>
      <c r="H63" s="422" t="n">
        <v>675</v>
      </c>
      <c r="I63" s="422" t="n">
        <v>83</v>
      </c>
      <c r="J63" s="422" t="n">
        <v>28</v>
      </c>
      <c r="K63" s="422" t="n">
        <v>967</v>
      </c>
      <c r="L63" s="422" t="n">
        <v>507</v>
      </c>
      <c r="T63" s="421"/>
    </row>
    <row r="64" customFormat="false" ht="13.8" hidden="false" customHeight="false" outlineLevel="0" collapsed="false"/>
    <row r="65" customFormat="false" ht="13.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Livia Conti</cp:lastModifiedBy>
  <dcterms:modified xsi:type="dcterms:W3CDTF">2023-11-09T12:42:48Z</dcterms:modified>
  <cp:revision>1</cp:revision>
  <dc:subject/>
  <dc:title/>
</cp:coreProperties>
</file>