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-195" yWindow="-135" windowWidth="20640" windowHeight="9135" tabRatio="915"/>
  </bookViews>
  <sheets>
    <sheet name="Material Esportivo" sheetId="6" r:id="rId1"/>
    <sheet name="TOTAL EVENTO" sheetId="11" r:id="rId2"/>
    <sheet name="RESUMO" sheetId="14" r:id="rId3"/>
  </sheets>
  <definedNames>
    <definedName name="_xlnm.Print_Area" localSheetId="1">'TOTAL EVENTO'!$A$1:$H$75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D212" i="6" l="1"/>
  <c r="D213" i="6" s="1"/>
  <c r="D140" i="6"/>
  <c r="D139" i="6"/>
  <c r="D141" i="6" s="1"/>
  <c r="I126" i="6" l="1"/>
  <c r="I130" i="6" s="1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I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102" i="6" l="1"/>
  <c r="D126" i="6"/>
  <c r="I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130" i="6" l="1"/>
  <c r="D64" i="6"/>
  <c r="I41" i="6" l="1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41" i="6" l="1"/>
  <c r="G22" i="11" l="1"/>
  <c r="E51" i="11"/>
  <c r="D13" i="6"/>
  <c r="D14" i="6"/>
  <c r="D15" i="6"/>
  <c r="C14" i="11"/>
  <c r="D14" i="11"/>
  <c r="E14" i="11"/>
  <c r="C22" i="11"/>
  <c r="D22" i="11"/>
  <c r="E22" i="11"/>
  <c r="C29" i="11"/>
  <c r="D29" i="11"/>
  <c r="E29" i="11"/>
  <c r="C43" i="11"/>
  <c r="D43" i="11"/>
  <c r="E43" i="11"/>
  <c r="C36" i="11"/>
  <c r="D36" i="11"/>
  <c r="E36" i="11"/>
  <c r="C51" i="11"/>
  <c r="D51" i="11"/>
  <c r="C59" i="11"/>
  <c r="D59" i="11"/>
  <c r="E59" i="11"/>
  <c r="F67" i="11"/>
  <c r="I16" i="6"/>
  <c r="I7" i="6"/>
  <c r="B22" i="11"/>
  <c r="B59" i="11"/>
  <c r="B14" i="11"/>
  <c r="B29" i="11"/>
  <c r="B43" i="11"/>
  <c r="D16" i="6" l="1"/>
  <c r="B36" i="11"/>
  <c r="G14" i="11"/>
  <c r="H73" i="11"/>
  <c r="F12" i="14" s="1"/>
  <c r="G51" i="11"/>
  <c r="G29" i="11"/>
  <c r="H29" i="11" s="1"/>
  <c r="F5" i="14" s="1"/>
  <c r="G43" i="11"/>
  <c r="H43" i="11" s="1"/>
  <c r="F7" i="14" s="1"/>
  <c r="G59" i="11"/>
  <c r="H59" i="11" s="1"/>
  <c r="F9" i="14" s="1"/>
  <c r="B67" i="11"/>
  <c r="B51" i="11"/>
  <c r="F36" i="11"/>
  <c r="H36" i="11" s="1"/>
  <c r="F6" i="14" s="1"/>
  <c r="E67" i="11"/>
  <c r="E7" i="11"/>
  <c r="D7" i="11"/>
  <c r="H22" i="11"/>
  <c r="F4" i="14" s="1"/>
  <c r="H14" i="11"/>
  <c r="F3" i="14" s="1"/>
  <c r="C7" i="11"/>
  <c r="B7" i="11"/>
  <c r="F11" i="14" l="1"/>
  <c r="D393" i="6"/>
  <c r="D67" i="11"/>
  <c r="H51" i="11"/>
  <c r="F8" i="14" s="1"/>
  <c r="G7" i="11"/>
  <c r="C67" i="11"/>
  <c r="H67" i="11" s="1"/>
  <c r="F10" i="14" s="1"/>
  <c r="H7" i="11"/>
  <c r="F2" i="14" s="1"/>
  <c r="H70" i="11" l="1"/>
  <c r="F1" i="14"/>
  <c r="H75" i="11"/>
</calcChain>
</file>

<file path=xl/sharedStrings.xml><?xml version="1.0" encoding="utf-8"?>
<sst xmlns="http://schemas.openxmlformats.org/spreadsheetml/2006/main" count="745" uniqueCount="313">
  <si>
    <t>PROJETADO</t>
  </si>
  <si>
    <t xml:space="preserve">CONSOLIDADO 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</si>
  <si>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</si>
  <si>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</si>
  <si>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</si>
  <si>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</si>
  <si>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</si>
  <si>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</si>
  <si>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CONSOLIDADO GERAL - PROJETADO</t>
  </si>
  <si>
    <t>CONSOLIDADO GERAL - REALIZADO</t>
  </si>
  <si>
    <t>VALOR</t>
  </si>
  <si>
    <t>QTS</t>
  </si>
  <si>
    <t>Dias:</t>
  </si>
  <si>
    <t>Material Esportivo</t>
  </si>
  <si>
    <t xml:space="preserve">MATERIAL ESPORTIVO </t>
  </si>
  <si>
    <t>FASES DE TREINAMENTO E AVALIAÇÕES - ATLETISMO</t>
  </si>
  <si>
    <t>HOSPEDAGEM</t>
  </si>
  <si>
    <t>ALIMENTAÇÃO</t>
  </si>
  <si>
    <t>TRANSPORTE</t>
  </si>
  <si>
    <t>PRÓ-LABORE</t>
  </si>
  <si>
    <t>MATERIAL ESPORTIVO</t>
  </si>
  <si>
    <t>ITENS</t>
  </si>
  <si>
    <t>TOTAL GERAL</t>
  </si>
  <si>
    <t xml:space="preserve"> </t>
  </si>
  <si>
    <t>AEREOS</t>
  </si>
  <si>
    <t>SEGURO VIAGEM</t>
  </si>
  <si>
    <t xml:space="preserve">Período Previsto: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</si>
  <si>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</t>
    </r>
  </si>
  <si>
    <t>Local:</t>
  </si>
  <si>
    <r>
      <t>Dias:</t>
    </r>
    <r>
      <rPr>
        <sz val="11"/>
        <rFont val="Calibri"/>
        <family val="2"/>
      </rPr>
      <t xml:space="preserve"> </t>
    </r>
  </si>
  <si>
    <r>
      <t>Local:</t>
    </r>
    <r>
      <rPr>
        <sz val="11"/>
        <rFont val="Calibri"/>
        <family val="2"/>
      </rPr>
      <t xml:space="preserve"> </t>
    </r>
  </si>
  <si>
    <t>Tendas Hipobaricas</t>
  </si>
  <si>
    <t>Plataforma de Salto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</si>
  <si>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</si>
  <si>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t>Cadeiras de rodas (agitos fundation)</t>
  </si>
  <si>
    <t>valor:</t>
  </si>
  <si>
    <t>Local : BERLIM/ALE</t>
  </si>
  <si>
    <t>Local : SÃO CAETANO DO SUL</t>
  </si>
  <si>
    <t>TOTAL GERAL MODALIDADE ATLETISMO 2015</t>
  </si>
  <si>
    <t>Data: Jan./Fev. 2015 (25 dias)</t>
  </si>
  <si>
    <t>2ª Fase de Treinamento e Avaliações - SELEÇÃO BRASILEIRA DE ATLETISMO PRINCIPAL</t>
  </si>
  <si>
    <t>3ª Fase de Treinamento e Avaliações - SELEÇÃO BRASILEIRA DE ATLETISMO PRINCIPAL</t>
  </si>
  <si>
    <t>4ª Fase de Treinamento e Avaliações - SELEÇÃO BRASILEIRA DE ATLETISMO PRINCIPAL</t>
  </si>
  <si>
    <t>1ª Fase de Treinamento e Avaliações - SELEÇÃO BRASILEIRA DE ATLETISMO DE JOVENS</t>
  </si>
  <si>
    <t>2ª Fase de Treinamento e Avaliações - SELEÇÃO BRASILEIRA DE ATLETISMO DE JOVENS</t>
  </si>
  <si>
    <t>Open BRASIL CAIXA LOTERIAS de Atletismo - SELEÇÃO BRASILEIRA DE ATLETISMO PRINCIPAL e DE JOVENS</t>
  </si>
  <si>
    <t>Grand Prix de Atletismo do IPC - Fase de Berlim - SELEÇÃO BRASILEIRA DE ATLETISMO PRINCIPAL  - BERLIM/ALE</t>
  </si>
  <si>
    <t>Aclimatação e Campeonato Mundial de Atletismo do IPC - SELEÇÃO BRASILEIRA DE ATLETISMO PRINCIPAL - DOHA/CATAR</t>
  </si>
  <si>
    <t>1ª Fase de Treinamento e Avaliações - SELEÇÃO BRASILEIRA DE ATLETISMO PRINCIPAL (2016)</t>
  </si>
  <si>
    <t>Evento:   2ª Fase de Treinamento e Avaliações - SELEÇÃO BRASILEIRA DE ATLETISMO PRINCIPAL</t>
  </si>
  <si>
    <t>Evento: 1ª Fase de Treinamento e Avaliações - SELEÇÃO BRASILEIRA DE ATLETISMO DE JOVENS</t>
  </si>
  <si>
    <t>Evento:  Open BRASIL CAIXA LOTERIAS de Atletismo - SELEÇÃO BRASILEIRA DE ATLETISMO PRINCIPAL e DE JOVENS</t>
  </si>
  <si>
    <t>Local : SÃO PAULO</t>
  </si>
  <si>
    <t>Evento:  3ª Fase de Treinamento e Avaliações - SELEÇÃO BRASILEIRA DE ATLETISMO PRINCIPAL</t>
  </si>
  <si>
    <t>Evento:  Grand Prix de Atletismo do IPC - Fase de Berlim - SELEÇÃO BRASILEIRA DE ATLETISMO PRINCIPAL  - BERLIM/ALE</t>
  </si>
  <si>
    <t>Evento:  2ª Fase de Treinamento e Avaliações - SELEÇÃO BRASILEIRA DE ATLETISMO DE JOVENS</t>
  </si>
  <si>
    <t>Evento:  4ª Fase de Treinamento e Avaliações - SELEÇÃO BRASILEIRA DE ATLETISMO PRINCIPAL</t>
  </si>
  <si>
    <t>Evento: 1ª Fase de Treinamento e Avaliações - SELEÇÃO BRASILEIRA DE ATLETISMO PRINCIPAL (2016)</t>
  </si>
  <si>
    <t>Evento:  Aclimatação e Campeonato Mundial de Atletismo do IPC - SELEÇÃO BRASILEIRA DE ATLETISMO PRINCIPAL - DOHA/CATAR</t>
  </si>
  <si>
    <t>Data: Abril 2015 (7 dias)</t>
  </si>
  <si>
    <t>Data: Maio 2015 (7 dias)</t>
  </si>
  <si>
    <t>Data: Junho 2015 (7 dias)</t>
  </si>
  <si>
    <t>Data: Julho 2015 (7 dias)</t>
  </si>
  <si>
    <t>Data: Outubro 2015 (7 dias)</t>
  </si>
  <si>
    <t>Data: Novembro 2015 (1 e 16 dias)</t>
  </si>
  <si>
    <t>Local : DOHA/CATAR</t>
  </si>
  <si>
    <t>RH MENSAL</t>
  </si>
  <si>
    <t>BASQUETE FEMININO</t>
  </si>
  <si>
    <t>1 - I PERÍODO DE TREINAMENTO - MANAUS</t>
  </si>
  <si>
    <r>
      <rPr>
        <b/>
        <sz val="10"/>
        <color theme="1"/>
        <rFont val="Calibri"/>
        <family val="2"/>
        <scheme val="minor"/>
      </rPr>
      <t>Período Previsto:</t>
    </r>
    <r>
      <rPr>
        <sz val="10"/>
        <color theme="1"/>
        <rFont val="Calibri"/>
        <family val="2"/>
        <scheme val="minor"/>
      </rPr>
      <t xml:space="preserve"> OUTUBRO</t>
    </r>
  </si>
  <si>
    <r>
      <rPr>
        <b/>
        <sz val="10"/>
        <color theme="1"/>
        <rFont val="Calibri"/>
        <family val="2"/>
        <scheme val="minor"/>
      </rPr>
      <t>Período Realizado:</t>
    </r>
    <r>
      <rPr>
        <sz val="10"/>
        <color theme="1"/>
        <rFont val="Calibri"/>
        <family val="2"/>
        <scheme val="minor"/>
      </rPr>
      <t xml:space="preserve"> </t>
    </r>
  </si>
  <si>
    <r>
      <t>Dias:</t>
    </r>
    <r>
      <rPr>
        <sz val="10"/>
        <color theme="1"/>
        <rFont val="Calibri"/>
        <family val="2"/>
        <scheme val="minor"/>
      </rPr>
      <t xml:space="preserve"> </t>
    </r>
  </si>
  <si>
    <r>
      <t>Local:</t>
    </r>
    <r>
      <rPr>
        <sz val="10"/>
        <color theme="1"/>
        <rFont val="Calibri"/>
        <family val="2"/>
        <scheme val="minor"/>
      </rPr>
      <t xml:space="preserve"> MANAUS</t>
    </r>
  </si>
  <si>
    <r>
      <t>Local:</t>
    </r>
    <r>
      <rPr>
        <sz val="10"/>
        <color theme="1"/>
        <rFont val="Calibri"/>
        <family val="2"/>
        <scheme val="minor"/>
      </rPr>
      <t xml:space="preserve"> </t>
    </r>
  </si>
  <si>
    <t>CAMISETAS DE JOGO BRANCA</t>
  </si>
  <si>
    <t>CAMISETAS DE JOGO AMARELA</t>
  </si>
  <si>
    <t>CALÇAS DE JOGO AZUL MARINHO</t>
  </si>
  <si>
    <t>CALÇA DE JOGO AZUL ROYAL</t>
  </si>
  <si>
    <t>TOP AMARELO</t>
  </si>
  <si>
    <t>TOP BRANCO</t>
  </si>
  <si>
    <t>BERMUDAS PARA TREINAMENTO AZUL MARINHO</t>
  </si>
  <si>
    <t>CAMISA GOLA CARECA AZUL</t>
  </si>
  <si>
    <t>CAMISA GOLA CARECA  AMARELA</t>
  </si>
  <si>
    <t>AGASALHO PARA VIAGEM VERDE</t>
  </si>
  <si>
    <t>CAMISAS POLOS AZUL</t>
  </si>
  <si>
    <t>CAMISAS POLOS AMARELAS</t>
  </si>
  <si>
    <t>MOCHILAS DE COSTA</t>
  </si>
  <si>
    <t>MALA DE VIAGEM</t>
  </si>
  <si>
    <t>BOLSAS PARA RODAS</t>
  </si>
  <si>
    <t>BOLSAS PARA BOLAS</t>
  </si>
  <si>
    <t>BASQUETE MASCULINO</t>
  </si>
  <si>
    <t>BOCHA</t>
  </si>
  <si>
    <t>FASES DE TREINAMENTO E COMPETIÇÕES - BOCHA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</si>
  <si>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Abril 2015</t>
    </r>
  </si>
  <si>
    <t xml:space="preserve">Dias: 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</si>
  <si>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scheme val="minor"/>
      </rPr>
      <t xml:space="preserve"> </t>
    </r>
  </si>
  <si>
    <r>
      <t>Dias:</t>
    </r>
    <r>
      <rPr>
        <sz val="11"/>
        <color theme="1"/>
        <rFont val="Calibri"/>
        <scheme val="minor"/>
      </rPr>
      <t xml:space="preserve"> </t>
    </r>
  </si>
  <si>
    <r>
      <t>Local:</t>
    </r>
    <r>
      <rPr>
        <sz val="11"/>
        <color theme="1"/>
        <rFont val="Calibri"/>
        <scheme val="minor"/>
      </rPr>
      <t xml:space="preserve"> </t>
    </r>
  </si>
  <si>
    <t>CAIXAS PORTA-BOLAS DE BOCHA – HANDILIFE</t>
  </si>
  <si>
    <t>KITS DE BOCHA BOCCAS</t>
  </si>
  <si>
    <t>FREQUENCÍMETROS POLAR RS400</t>
  </si>
  <si>
    <t>BOLA DE FISIOTERAPIA 55 CM</t>
  </si>
  <si>
    <t>BOLA DE FISIOTERAPIA 65 CM</t>
  </si>
  <si>
    <t>RESPIRON</t>
  </si>
  <si>
    <t>NIVEL LASER - MIRA PARA CALHA</t>
  </si>
  <si>
    <t>KIT PARA MANUTENÇÃO DE CADEIRAS DE RODAS (ALICATE DE PRESSÃO, ALICATE DE CORTE, CHAVE DE BOCA REGULÁVEL, JOGO DE CHAVE DE FENDA E PHILIPS, PARAFUSADEIRA, CHAVE INGLESA, LIMA REDONDA)</t>
  </si>
  <si>
    <t>BOMBA PARA ENCHER PNEU DE PÉ</t>
  </si>
  <si>
    <t>KIT PARA REPARO DE PNEUS DE CADEIRA DE RODAS</t>
  </si>
  <si>
    <t>TRENA DE 30 M</t>
  </si>
  <si>
    <t>PRANCHETAS</t>
  </si>
  <si>
    <t>CRONÔMETROS DE MÃO</t>
  </si>
  <si>
    <t>CRONÔMETROS COM PLACAR</t>
  </si>
  <si>
    <t>COLCHÕES INFLÁVEIS DE SOLTEIRO</t>
  </si>
  <si>
    <t>ELÁSTICOS/TERABAND</t>
  </si>
  <si>
    <t>EXTENSORES</t>
  </si>
  <si>
    <t>EXTENSÃO ELÉTRICA DE 7 M</t>
  </si>
  <si>
    <t>EXTENSÃO ELÉTRICA DE 20 M</t>
  </si>
  <si>
    <t>RÉGUA PARA TOMADAS</t>
  </si>
  <si>
    <t>FITAS TERAPÊUTICAS - KINESIOTAPE</t>
  </si>
  <si>
    <t>KIT DE ARBITRAGEM DE BOCHA</t>
  </si>
  <si>
    <t>ROLOS DE FITA PLÁSTICA DEMARCATÓRIA</t>
  </si>
  <si>
    <t>APARELHO TENS PORTÁTIL</t>
  </si>
  <si>
    <t>AFERIDORES DE PRESSÃO COM ESTETOSCÓPIO</t>
  </si>
  <si>
    <t>BALANÇA DE PRECISÃO PARA PESAR AS BOLAS</t>
  </si>
  <si>
    <t>AFERIDOR DE BOLAS DA HANDLIFE E BOCCAS</t>
  </si>
  <si>
    <t>MINI IMPRESSORA PORTÁTIL</t>
  </si>
  <si>
    <t>CAIXA DE AGULHAS PARA ACUPUNTURA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</si>
  <si>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 Abril 2015</t>
    </r>
  </si>
  <si>
    <t>Uniformes</t>
  </si>
  <si>
    <t>Camisa Polo Representação - (Logo ANDE – CAIXA)</t>
  </si>
  <si>
    <t>Camisa Polo para Classificadores - (Logo ANDE – CAIXA)</t>
  </si>
  <si>
    <t xml:space="preserve">Conjunto de Agasalho (Calça e Casaco) (Logo ANDE – CAIXA) </t>
  </si>
  <si>
    <t>Camisa Dry Fit (Logo ANDE – CAIXA)</t>
  </si>
  <si>
    <t>Camisa de Malha Representação (Logo ANDE - CAIXA)</t>
  </si>
  <si>
    <t>Camisa de Malha Treino (Logo ANDE - CAIXA)</t>
  </si>
  <si>
    <t xml:space="preserve">Mala Viagem - (Logo ANDE – CAIXA) </t>
  </si>
  <si>
    <t xml:space="preserve">Mochila - (Logo ANDE – CAIXA) </t>
  </si>
  <si>
    <t>Calça Tactel (Logo ANDE - CAIXA)</t>
  </si>
  <si>
    <t>Bermuda Representação (Logo ANDE - CAIXA)</t>
  </si>
  <si>
    <t>Bermuda Treino (Logo ANDE - CAIXA)</t>
  </si>
  <si>
    <t>Tênis Branco</t>
  </si>
  <si>
    <t>Conjunto de Moleton Flanelado (Logo ANDE - CAIXA)</t>
  </si>
  <si>
    <t>Meia Branca</t>
  </si>
  <si>
    <t>Boné em Tactel (Logo Ande - CAIXA)</t>
  </si>
  <si>
    <t>Camisa de Malha de Manga Longa (Logo ANDE - CAIXA)</t>
  </si>
  <si>
    <t>UNIFORMES</t>
  </si>
  <si>
    <t>FUTEBOL DE 5</t>
  </si>
  <si>
    <t>FASES DE TREINAMENTO E AVALIAÇÕES - FUTEBOL DE 5</t>
  </si>
  <si>
    <t>Banda lateral</t>
  </si>
  <si>
    <t>FUTEBOL DE 7</t>
  </si>
  <si>
    <t>Meião de Treino</t>
  </si>
  <si>
    <t>Meião de Jogo</t>
  </si>
  <si>
    <t>Camisa de Jogo (Logo  ANDE - CAIXA)</t>
  </si>
  <si>
    <t>Calção para Jogo (Logo ANDE - CAIXA)</t>
  </si>
  <si>
    <t>Calção de Treino (Logo ANDE - CAIXA)</t>
  </si>
  <si>
    <t xml:space="preserve">Chuteiras </t>
  </si>
  <si>
    <t>Coletes para treino (Logo ANDE - CAIXA)</t>
  </si>
  <si>
    <t>Camisa para goleiro (Logo ANDE - CAIXA)</t>
  </si>
  <si>
    <t>Calção para goleiro (Logo ANDE - CAIXA)</t>
  </si>
  <si>
    <t>Luvas para goleiro</t>
  </si>
  <si>
    <t>Camisa de Jogo Manga Longa (Logo  ANDE - CAIXA)</t>
  </si>
  <si>
    <t xml:space="preserve">FASES DE TREINAMENTO E COMPETIÇÕES - FUTEBOL DE 7 PARALÍMPICO </t>
  </si>
  <si>
    <r>
      <t xml:space="preserve">Dias: </t>
    </r>
    <r>
      <rPr>
        <sz val="11"/>
        <color indexed="8"/>
        <rFont val="Calibri"/>
        <family val="2"/>
      </rPr>
      <t>1</t>
    </r>
  </si>
  <si>
    <r>
      <t>Local:</t>
    </r>
    <r>
      <rPr>
        <sz val="11"/>
        <color theme="1"/>
        <rFont val="Calibri"/>
        <family val="2"/>
        <scheme val="minor"/>
      </rPr>
      <t xml:space="preserve"> Rio de Janeiro</t>
    </r>
  </si>
  <si>
    <t>BOLA DE FUTEBOL SOCIETY TWIST - GRAMA SINTÉTICA (PENALTY)</t>
  </si>
  <si>
    <t>BOMBA PARA ENCHER BOLA</t>
  </si>
  <si>
    <t>TRENA DE 50 M</t>
  </si>
  <si>
    <t>CORDA ELÁSTICA DE 2 METROS</t>
  </si>
  <si>
    <t>CORDA ELÁSTICA DE 10 METROS</t>
  </si>
  <si>
    <t>FITAS DE MARCAÇÃO DE QUADRA DE VOLEI DE PRAIA</t>
  </si>
  <si>
    <t>REDE DE VOLEI DE PRAIA</t>
  </si>
  <si>
    <t>COOLER PARA ÁGUA COM RODAS 47,5 litros</t>
  </si>
  <si>
    <t>GARRAFAS TIPO SQUEZZE</t>
  </si>
  <si>
    <t>QUADRO TÁTICO</t>
  </si>
  <si>
    <t>BOLSAS PORTA CHUTEIRAS</t>
  </si>
  <si>
    <t>SACO PARA TRANSPORTE DE BOLAS</t>
  </si>
  <si>
    <t>CAPAS DE CHUVA</t>
  </si>
  <si>
    <t>HALTEROFILISMO</t>
  </si>
  <si>
    <t>MATERIAIS E EQUIPAMENTOS - HALTEROFILISMO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</si>
  <si>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Setembro 2014 a dezembro 2015</t>
    </r>
  </si>
  <si>
    <t>Estadiometro</t>
  </si>
  <si>
    <t>Ergometro para braços/pernas</t>
  </si>
  <si>
    <t>Dinamometro para costas e pernas</t>
  </si>
  <si>
    <t>Sistema eletrônico acompanhado de um software que mede a velocidade de deslocamento de qualquer corpo numa amplitude de  2,5 metros ou maior.</t>
  </si>
  <si>
    <t>Medidor de pressão barométrica e humidade relativa</t>
  </si>
  <si>
    <t>R$ 20.941,00</t>
  </si>
  <si>
    <t>Tapete de salto com software que permite a determinação de:  tempo de contato, tempo de vôo, altura atingida, Potência em W e W/kg, cadastros de Avaliados, grupos e protocolos, possua filtros para saltos válidos, Permite a realização de blocos de saltos em um único teste e transferência de dados para o Excel, e outros aplicativos como Word, Power Point etc</t>
  </si>
  <si>
    <t>Sistema para avaliação metabólica portátil. Sistema para análise de prova de esforço cardiopulmonar, portátil, avaliação funcional: coração, pulmão e circulação pulmonar. Sistema de operação remota via telemetria bidirecional. Deve ser incluido sotware para análise.</t>
  </si>
  <si>
    <t>Sistema para avaliação metabólica fixa. Deve medir VO2max, sub-max V02 e Limiar Anaeróbico. Deve realizar avaliação nutricional (REE, RMR), avaliação da aptidão e Análise sde Risco. Meça a Composição Corporal e propicie o gerenciamento de peso. Deve estar incluído software para gerenciamento de dados, prescrição de exercícios e HR-VO2 .Zonas de Treinamento.</t>
  </si>
  <si>
    <t>Software para análise de vídeo, aplicados ao esporte (dartfish). O softaware deve ter ferramentas de desenho, medição de ângulos e distância. Ferramenta Zoom. Snapshot e permitir captura de imagens do vídeo. Rastreamento automático de marcadores e ângulos. Permitir a edição de comentários durante todo o vídeo para análises. Análise automática das tabelas destacando velocidades e ângulos críticos  capturados durante o movimento. Permitir a entrada de duas cameras. Função StroMotion e SimulCam.</t>
  </si>
  <si>
    <t xml:space="preserve">Eletromiografo (16 canais) com fio. Sistema de Aquisição de Sinais de 16 canais; Tipo de Comunicação USB; Fonte de alimentação automática ou bateria; Freqüência de amostragem de 50kHz ou maior; o software deve exportar os sinais nos padrões .DAT  e .TXT e calcular média, desvio padrão, integral da curva, Espectro de potência (FFT), Filtros Butterworth por software (FPA, FPB, FPB). O equipamento deve vir acompanhado no mínimo dos seguintes acessórios: eletrodo de referência, 16 eletrodos ativos e bateria; </t>
  </si>
  <si>
    <t xml:space="preserve">Eletromiografo sem fio. Sistema de Aquisição de Sinais de 16 canais; Fonte de alimentação automática ou bateria; Freqüência de amostragem de 50kHz ou maior; o software deve exportar os sinais nos padrões .DAT  e .TXT e calcular média, desvio padrão, integral da curva, Espectro de potência (FFT), Filtros Butterworth por software (FPA, FPB, FPB). O equipamento deve vir acompanhado no mínimo dos seguintes acessórios: eletrodo de referência, 16 eletrodos ativos e bateria; </t>
  </si>
  <si>
    <t xml:space="preserve">Plataforma de Forças, com software e sistema completo. O software deve ser capaz de realizar: quantificação do centro de Pressão,  área de deslocamento do centro de pressão,  RMS da frequência e velocidade, elipse de confiança,  análise de salto, frequência de amostragem programável no mínimo até 50KHz.
</t>
  </si>
  <si>
    <t>Equipamento para teste de esforço cardiopulmonar. Com esteira computador, impressora, com software e analisador de gases.</t>
  </si>
  <si>
    <t>Dinamometro de mão. Que realize medições de 0 a 90 Kg ou mais. Com bateria recarregável. Software que permite que o resultado dos testes sejam transferidos em formato texto (.txt).</t>
  </si>
  <si>
    <t>Monitor de frequencia cardiaca e com cálculo de consumo calórico (estilo relógio)</t>
  </si>
  <si>
    <t>Equipamento de Bioimpedância. Tetrapolar com 8 pontos, para medição em pé. O sistema deverá medir: Balança digital incorporada. Massa de músculo esquelético. Massa de gordura corporal. Água corporal total. Massa livre de gordura. Índice de Massa Corporal – IMC. Percentual de gordura corporal. Relação cintura-quadril, Taxa de metabolismo basal. Controle de gordura. Controle de músculos. Análise segmentada de massa magra (quatro membros e tronco). Impedância de cada segmento.</t>
  </si>
  <si>
    <t>Equipamento de Bioimpedância. Tetrapolar com 8 pontos, para medição deitado. Medição dos valores de impedância de cada segmento corporal, utilizando as freqüências de 1KHz a 1000KHz. Saída para impressora externa. Conexão para computador para transferência de dados. Tela para operação e visualização dos resultados relativos a: Composição Corporal, Água Corporal, valores de Impedância, Reatância e Ângulos de Fase. Capacidade de geração de relatório impresso com os seguintes dados/ estimativas: Peso, Água Intra-Celular, agua Extra-Celular, Proteína corporal, Minerais totais e estimativas do conteúdo mineral ósseo, Massa de músculos esqueléticos, Massa livre de gordura, Índice de Massa Corporal (IMC), Massa de gordura, Massa magra de cada um dos 5 segmentos corporais, Percentual de gordura, Relação Cintura/Quadril, Indicação do peso ideal, controle do peso, controle de gordura e controle de músculos,  Medida dos valores de Impedância de cada um dos 5 segmentos corporais, Medida segmentar de reatância capacitiva, Área de Gordura Visceral, Água segmentar e Edema segmentar com indicação da relação entre água extra-celular e total para cada segmento corporal, Edema corporal com indicação da relação entre água extra-celular e total, Metabolismo basal, Histórico da composição corporal.</t>
  </si>
  <si>
    <t xml:space="preserve">Equipamento de Bioimpedância portátil. O equipamento deve apresentar os seguintes parametros: Peso, Massa de músculo esquelético, Massa de gordura corporal, Água corporal total, Massa livre de gordura, Índice de Massa Corporal – IMC, Percentual de gordura corporal, Relação cintura-quadril, Taxa de metabolismo basal, Controle de gordura, Controle de músculos, Análise segmentada de massa magra (quatro membros e tronco), Estimativa de massa de gordura segmentada, Impedância de cada segmento.
</t>
  </si>
  <si>
    <t>Analisador de Glicose e Lactato com KIT DE INICIAÇÃO DE GLICOSE E LACTATO. Faixa de medição: Modo Normal: G licose: até 900 mg / dL (9000 mg / L e 50,0 mmol / L); Lactato: para 30,0 mmol / L (267 mg / dL, 2.670 mg / L); Modo Rápido: G licose: até 500 mg / dL (5000 mg / L e 27,8 mmol / L); Lactato: para 15,0 mmol / L (134 mg / dL, 1.335 mg / L)
Precisão: Glicose: ± 2% da leitura ou 2,5 mg / dL (25 mg / L ou 0,2 mmol / L); Lactato: ± 2% da leitura ou 0,1 mmol / L (1 mg / dL ou 10 mg / L)</t>
  </si>
  <si>
    <t>Esteira Eletrônica Profissional - monitoramento de frequência cardíaca por Hand Grip ou Telemetria, display com informações das funções Velocidade, Programas, Distância Percorrida, Cronômetro, Monitoração Cardíaca, Inclinação e Calorias. Velocidade até 25Km/h ou maior. 13 programas ou mais.</t>
  </si>
  <si>
    <t xml:space="preserve">Sistema de suspensão dinâmica para eliminar a massa corporal durante a avaliação. Permite que o paciente seja levantado, mesmo que esteja sentado. Leitura Digital. Apoio de braços removíveis e reguláveis na altura. Altura ajustável. Para Adultos e crianças. </t>
  </si>
  <si>
    <t xml:space="preserve">Sistema de treinamento de marcha,  calcula a velocidade apropriada da esteira com base nas características de idade, sexo e altura. Biofeedback sonoro e visual para estimular um padrão de marcha correto. Relatórios com os resultados de comprimento do passo, velocidade do passo, simetria do passo
</t>
  </si>
  <si>
    <t>Sistema para avaliar e treinar o mecanismo de propriocepção neuro-muscular, responsável pela articulação e estabilidade postural. Equipamento que identifica risco de queda do paciente, determina a situação do tornozelo e joelho, determina limites de estabilidade. Proporcione exercícios de propriocepção e estabilidade, exercício de mobilidade. Treino postural de estabilidade.</t>
  </si>
  <si>
    <t>Cicloergômetro para exercícios cardiovasculares realizados com trabalho de braço. Deve proporcionar exercícios cardiovasculares à pacientes com limitação funcional de membros superiores,  reabilitação, força e condicionamento de ombros, coluna,  pescoço, pulso e cotovelo. Protocolos programáveis.</t>
  </si>
  <si>
    <t>Cross Over</t>
  </si>
  <si>
    <t>Leg 45°</t>
  </si>
  <si>
    <t>Leg 90°</t>
  </si>
  <si>
    <t>Rack</t>
  </si>
  <si>
    <t>Flexora Deitada</t>
  </si>
  <si>
    <t>Flexora Sentada</t>
  </si>
  <si>
    <t>Flexora em pé</t>
  </si>
  <si>
    <t>Extensora</t>
  </si>
  <si>
    <t>Smith</t>
  </si>
  <si>
    <t>Gaiola Agachamento</t>
  </si>
  <si>
    <t>Supino Reto</t>
  </si>
  <si>
    <t>Supino Inclinado</t>
  </si>
  <si>
    <t>Supino Declinado</t>
  </si>
  <si>
    <t>Supino Máquina</t>
  </si>
  <si>
    <t>Supino Inclin Regulável</t>
  </si>
  <si>
    <t>Banco Regulável</t>
  </si>
  <si>
    <t>Banco Reto</t>
  </si>
  <si>
    <t>Adutora</t>
  </si>
  <si>
    <t>Abdutora</t>
  </si>
  <si>
    <t>Panturrilha Sentada</t>
  </si>
  <si>
    <t>Suporte Sissy</t>
  </si>
  <si>
    <t>Pulley</t>
  </si>
  <si>
    <t>Remada Sentada</t>
  </si>
  <si>
    <t>Pull Down</t>
  </si>
  <si>
    <t>Remada Cavalinho</t>
  </si>
  <si>
    <t>Banco Scott</t>
  </si>
  <si>
    <t>Graviton</t>
  </si>
  <si>
    <t>Desenvolvimento Máquina</t>
  </si>
  <si>
    <t>Voador</t>
  </si>
  <si>
    <t>Suporte de Barras</t>
  </si>
  <si>
    <t>Suporte De Dummbells</t>
  </si>
  <si>
    <t>Torre de Halteres 1-10kg</t>
  </si>
  <si>
    <t xml:space="preserve">BANCO SUPINO OFICIAL COMPETIÇÃO PARALIMPICA </t>
  </si>
  <si>
    <t xml:space="preserve">BARRA OLIMPICA OFICIAL ZINCADA 2,20 MT + PRESILHAS (CONJUNTO) </t>
  </si>
  <si>
    <t xml:space="preserve">ANILHAS OLIMPICAS OFICIAIS AFERIDAS/CALIBRADAS/BALANCEADAS 1,25 KG - ALL GYM </t>
  </si>
  <si>
    <t xml:space="preserve">ANILHAS OLIMPICAS OFICIAIS AFERIDAS/CALIBRADAS/BALANCEADAS 10 KG - ALL GYM </t>
  </si>
  <si>
    <t xml:space="preserve">ANILHAS OLIMPICAS OFICIAIS AFERIDAS/CALIBRADAS/BALANCEADAS 15 KG - ALL GYM </t>
  </si>
  <si>
    <t xml:space="preserve">ANILHAS OLIMPICAS OFICIAIS AFERIDAS/CALIBRADAS/BALANCEADAS 2,5 KG - ALL GYM </t>
  </si>
  <si>
    <t xml:space="preserve">ANILHAS OLIMPICAS OFICIAIS AFERIDAS/CALIBRADAS/BALANCEADAS 20 KG - ALL GYM </t>
  </si>
  <si>
    <t xml:space="preserve">ANILHAS OLIMPICAS OFICIAIS AFERIDAS/CALIBRADAS/BALANCEADAS 25 KG - ALL GYM </t>
  </si>
  <si>
    <t xml:space="preserve">ANILHAS OLIMPICAS OFICIAIS AFERIDAS/CALIBRADAS/BALANCEADAS 5 KG - ALL GYM </t>
  </si>
  <si>
    <t>HIPISMO</t>
  </si>
  <si>
    <t xml:space="preserve">1 - TREINAMENTOS E COMPETIÇÕES DE HIPISMO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</si>
  <si>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TODAS AS FASES DE INTERCAMBIO E COMPETIÇÃO</t>
    </r>
  </si>
  <si>
    <t>7 MESES</t>
  </si>
  <si>
    <t>ALUGUEL DE CAVALOS POR 7 MESES (INVOICE)</t>
  </si>
  <si>
    <t>fonte: www.horsenobre.com + acréscimo de 60%</t>
  </si>
  <si>
    <t>JUDÔ</t>
  </si>
  <si>
    <t>FASES DE TREINAMENTO E AVALIAÇÕES - JUDÔ</t>
  </si>
  <si>
    <t>TATAMI (placas 2.000 x 1.000 x 40 mm)</t>
  </si>
  <si>
    <t>SELEÇÕES PRINCIPAL E DE JOVENS - NATAÇÃO</t>
  </si>
  <si>
    <t>ELASTICO COM CINTA, 7,5 METROS</t>
  </si>
  <si>
    <t>ELASTICO TREINO 4 METROS</t>
  </si>
  <si>
    <t xml:space="preserve">REFLOTRON </t>
  </si>
  <si>
    <t>MONITORES CARDÍACOS</t>
  </si>
  <si>
    <t>FILMADORA SUB-AQUATICA</t>
  </si>
  <si>
    <t>BANHEIRA DE CRIOTERAPIA COM MOTOR</t>
  </si>
  <si>
    <t>CÉLULAS DE CARGA (MEDIDOR DE FORÇA ATÉ 250 KG)</t>
  </si>
  <si>
    <t>CAIXA DE LANCETA ESTÉRIL DESCARTÁVEL</t>
  </si>
  <si>
    <t>CAIXA DE CAPILAR HEPARINIZADO PARA REFLOTRON</t>
  </si>
  <si>
    <t>FITAS REAGENTES PARA REFLOTRON</t>
  </si>
  <si>
    <t>BOBINA DE IMPRESSÃO PARA REFLOTRON</t>
  </si>
  <si>
    <t xml:space="preserve">OXÍMETRO DE PULSO </t>
  </si>
  <si>
    <t>NATAÇÃO</t>
  </si>
  <si>
    <t>REMO</t>
  </si>
  <si>
    <t>FASES DE TREINAMENTO E AVALIAÇÕES - Para-Remo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</si>
  <si>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Agosto de 2015</t>
    </r>
  </si>
  <si>
    <t>Dias: 6 meses</t>
  </si>
  <si>
    <t>Single (1x) A7L R-rigger Carbon/Kevlar/Honeycomb yellow</t>
  </si>
  <si>
    <t>Single (1x)A7L X-rigger Carbon/Kevlar/Honeycomb yellow</t>
  </si>
  <si>
    <t>Double Scull (2x) A27 X-rigger Carbon/Kevlar/Honeycomb yellow</t>
  </si>
  <si>
    <t>Double Scull (2x) A27 R-rigger Carbon/Kevlar/Honeycomb yellow</t>
  </si>
  <si>
    <t>Racing-Coxed Four (4+) R44 Carbon/Kevlar/Honeycomb yellow</t>
  </si>
  <si>
    <t>Coxless Pair/Double Scull (2-/2x) R34 Carbon/Kevlar/Honeycomb yellow</t>
  </si>
  <si>
    <t>Equipamento de Musculação (Cross Over)</t>
  </si>
  <si>
    <t>Banco de exercícios com Inclinação</t>
  </si>
  <si>
    <t>Remoergometros Modelo Concept2 PM4</t>
  </si>
  <si>
    <t>Remos de Palamenta Simples Modelo Concept2</t>
  </si>
  <si>
    <t>Remos de Palamenta Dupla Modelo Concept2</t>
  </si>
  <si>
    <t>2 Equipamentos de Muti Halteres Compactos</t>
  </si>
  <si>
    <t>TÊNIS EM CR</t>
  </si>
  <si>
    <t xml:space="preserve">FASES DE TREINAMENTO E AVALIAÇÕES 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</si>
  <si>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Outubro/2014</t>
    </r>
  </si>
  <si>
    <t>Dias: 7</t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</si>
  <si>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</si>
  <si>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>CADEIRA DE RODAS DE COMPETIÇÃO sob medida</t>
  </si>
  <si>
    <t>TUBO DE BOLA PRESSURIZADO</t>
  </si>
  <si>
    <t>17 atletas de todas as categorias, inclusive de base.</t>
  </si>
  <si>
    <t>VELA</t>
  </si>
  <si>
    <t xml:space="preserve"> 7  - CENTRO PARALIMPICO VELA DE ALTO RENDIMENTO  -  AQUISIÇÃO DE  EQUIPAMENTOS </t>
  </si>
  <si>
    <t xml:space="preserve">Meses:  </t>
  </si>
  <si>
    <t>Materiais para  Barcos SKUD (Jogos de velas reservas)</t>
  </si>
  <si>
    <t>Materiais para Barcos SKUD  ( cadeiras reservas )</t>
  </si>
  <si>
    <t xml:space="preserve">Materiais para  Barcos SKUD </t>
  </si>
  <si>
    <t>Materiais para Barcos 2.4mR (Jogos completos de mastro)</t>
  </si>
  <si>
    <t>Barco paralimpico 2.4mR</t>
  </si>
  <si>
    <t>Velas North Sails para Barco SONAR</t>
  </si>
  <si>
    <t>Velas North Sails para Barco 2.4mR</t>
  </si>
  <si>
    <t xml:space="preserve">Barco paralimpico Sonar </t>
  </si>
  <si>
    <t>Materiais para Barcos Sonar (Jogos completos de mastro)</t>
  </si>
  <si>
    <t>Despesas Aduaneiras das Importações ( taxas, impostos,fretes)</t>
  </si>
  <si>
    <t xml:space="preserve">  ***  Cambios BACEN feitos em 09/05/2014 </t>
  </si>
  <si>
    <t>Barco 2.4mR - cambio BACEN  (3,05 )  Euros</t>
  </si>
  <si>
    <t>Material p/ barco 2,4mR -  cambio BACEN ( 3,05 ) Euros</t>
  </si>
  <si>
    <t>Velas North Sails - cambio BACEN (3,74) Libras</t>
  </si>
  <si>
    <t>Material p/ barco SKUD -  cambio BACEN ( 3,05) Euros</t>
  </si>
  <si>
    <t>Barco Sonar -  cambio BACEN  (3,74) Libras</t>
  </si>
  <si>
    <t>Materiais p/ barco Sonar  -   cambio BACEN  (3,74) Libras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</si>
</sst>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_);[Red]\(&quot;R$&quot;#,##0.00\)"/>
    <numFmt numFmtId="165" formatCode="_(&quot;R$ &quot;* #,##0.00_);_(&quot;R$ &quot;* \(#,##0.00\);_(&quot;R$ &quot;* &quot;-&quot;??_);_(@_)"/>
    <numFmt numFmtId="166" formatCode="&quot;R$&quot;\ #,##0.00"/>
    <numFmt numFmtId="167" formatCode="_([$R$ -416]* #,##0.00_);_([$R$ -416]* \(#,##0.00\);_([$R$ -416]* &quot;-&quot;??_);_(@_)"/>
    <numFmt numFmtId="168" formatCode="&quot;R$ &quot;#,##0.00"/>
    <numFmt numFmtId="169" formatCode="_-[$R$-416]\ * #,##0.00_-;\-[$R$-416]\ * #,##0.00_-;_-[$R$-416]\ * &quot;-&quot;??_-;_-@_-"/>
  </numFmts>
  <fonts count="5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i/>
      <sz val="10"/>
      <color rgb="FFFF000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9"/>
      <name val="Calibri"/>
      <family val="2"/>
    </font>
    <font>
      <b/>
      <sz val="9"/>
      <color indexed="8"/>
      <name val="Arial Narrow"/>
      <family val="2"/>
    </font>
    <font>
      <sz val="10"/>
      <color theme="1"/>
      <name val="Calibri"/>
      <family val="2"/>
    </font>
    <font>
      <b/>
      <sz val="12"/>
      <color indexed="8"/>
      <name val="Arial Narrow"/>
      <family val="2"/>
    </font>
    <font>
      <i/>
      <sz val="11"/>
      <color indexed="10"/>
      <name val="Calibri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gradientFill degree="90">
        <stop position="0">
          <color rgb="FFFFC000"/>
        </stop>
        <stop position="1">
          <color rgb="FF00B0F0"/>
        </stop>
      </gradient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</borders>
  <cellStyleXfs count="34">
    <xf numFmtId="0" fontId="0" fillId="0" borderId="0"/>
    <xf numFmtId="165" fontId="9" fillId="0" borderId="0" applyFon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0" fillId="0" borderId="0"/>
  </cellStyleXfs>
  <cellXfs count="403">
    <xf numFmtId="0" fontId="0" fillId="0" borderId="0" xfId="0"/>
    <xf numFmtId="0" fontId="10" fillId="2" borderId="0" xfId="0" applyFont="1" applyFill="1"/>
    <xf numFmtId="166" fontId="12" fillId="4" borderId="1" xfId="0" applyNumberFormat="1" applyFont="1" applyFill="1" applyBorder="1"/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7" fontId="11" fillId="0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center" vertical="center"/>
    </xf>
    <xf numFmtId="166" fontId="14" fillId="4" borderId="2" xfId="0" applyNumberFormat="1" applyFont="1" applyFill="1" applyBorder="1" applyAlignment="1">
      <alignment horizontal="center" vertical="center" wrapText="1"/>
    </xf>
    <xf numFmtId="166" fontId="1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16" fillId="2" borderId="0" xfId="0" applyFont="1" applyFill="1"/>
    <xf numFmtId="22" fontId="17" fillId="0" borderId="0" xfId="0" applyNumberFormat="1" applyFont="1"/>
    <xf numFmtId="4" fontId="10" fillId="5" borderId="0" xfId="0" applyNumberFormat="1" applyFont="1" applyFill="1" applyAlignment="1">
      <alignment horizontal="center"/>
    </xf>
    <xf numFmtId="0" fontId="11" fillId="3" borderId="1" xfId="0" applyFont="1" applyFill="1" applyBorder="1" applyAlignment="1">
      <alignment horizontal="left" vertical="center"/>
    </xf>
    <xf numFmtId="0" fontId="0" fillId="5" borderId="0" xfId="0" applyFill="1"/>
    <xf numFmtId="166" fontId="0" fillId="0" borderId="0" xfId="0" applyNumberFormat="1"/>
    <xf numFmtId="0" fontId="0" fillId="3" borderId="0" xfId="0" applyFill="1"/>
    <xf numFmtId="166" fontId="19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 wrapText="1"/>
    </xf>
    <xf numFmtId="166" fontId="4" fillId="4" borderId="1" xfId="0" applyNumberFormat="1" applyFont="1" applyFill="1" applyBorder="1" applyAlignment="1">
      <alignment horizontal="center" vertical="center"/>
    </xf>
    <xf numFmtId="166" fontId="21" fillId="7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166" fontId="26" fillId="3" borderId="3" xfId="0" applyNumberFormat="1" applyFont="1" applyFill="1" applyBorder="1" applyAlignment="1">
      <alignment horizontal="center" vertical="center"/>
    </xf>
    <xf numFmtId="166" fontId="26" fillId="3" borderId="1" xfId="0" applyNumberFormat="1" applyFont="1" applyFill="1" applyBorder="1" applyAlignment="1">
      <alignment horizontal="center" vertical="center"/>
    </xf>
    <xf numFmtId="0" fontId="24" fillId="0" borderId="0" xfId="0" applyFont="1"/>
    <xf numFmtId="166" fontId="26" fillId="3" borderId="0" xfId="0" applyNumberFormat="1" applyFont="1" applyFill="1" applyBorder="1" applyAlignment="1">
      <alignment horizontal="center" vertical="center"/>
    </xf>
    <xf numFmtId="166" fontId="21" fillId="3" borderId="0" xfId="0" applyNumberFormat="1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166" fontId="21" fillId="3" borderId="12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66" fontId="21" fillId="3" borderId="1" xfId="0" applyNumberFormat="1" applyFont="1" applyFill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6" fillId="2" borderId="0" xfId="0" applyFont="1" applyFill="1"/>
    <xf numFmtId="3" fontId="11" fillId="3" borderId="1" xfId="0" applyNumberFormat="1" applyFont="1" applyFill="1" applyBorder="1" applyAlignment="1">
      <alignment horizontal="right" vertical="center"/>
    </xf>
    <xf numFmtId="166" fontId="29" fillId="8" borderId="13" xfId="0" applyNumberFormat="1" applyFont="1" applyFill="1" applyBorder="1" applyAlignment="1">
      <alignment horizontal="center" vertical="center"/>
    </xf>
    <xf numFmtId="0" fontId="23" fillId="3" borderId="1" xfId="0" applyFont="1" applyFill="1" applyBorder="1"/>
    <xf numFmtId="0" fontId="24" fillId="3" borderId="1" xfId="0" applyFont="1" applyFill="1" applyBorder="1"/>
    <xf numFmtId="169" fontId="10" fillId="0" borderId="1" xfId="0" applyNumberFormat="1" applyFont="1" applyBorder="1"/>
    <xf numFmtId="0" fontId="13" fillId="2" borderId="0" xfId="0" applyFont="1" applyFill="1" applyAlignment="1">
      <alignment horizontal="center"/>
    </xf>
    <xf numFmtId="0" fontId="10" fillId="2" borderId="5" xfId="0" applyFont="1" applyFill="1" applyBorder="1"/>
    <xf numFmtId="0" fontId="10" fillId="2" borderId="0" xfId="0" applyFont="1" applyFill="1" applyBorder="1"/>
    <xf numFmtId="0" fontId="0" fillId="2" borderId="5" xfId="0" applyFill="1" applyBorder="1"/>
    <xf numFmtId="0" fontId="0" fillId="2" borderId="23" xfId="0" applyFill="1" applyBorder="1"/>
    <xf numFmtId="0" fontId="13" fillId="2" borderId="11" xfId="0" applyFont="1" applyFill="1" applyBorder="1" applyAlignment="1">
      <alignment horizontal="center"/>
    </xf>
    <xf numFmtId="0" fontId="0" fillId="2" borderId="0" xfId="0" applyFill="1" applyBorder="1"/>
    <xf numFmtId="0" fontId="0" fillId="2" borderId="12" xfId="0" applyFill="1" applyBorder="1"/>
    <xf numFmtId="0" fontId="0" fillId="2" borderId="22" xfId="0" applyFill="1" applyBorder="1"/>
    <xf numFmtId="0" fontId="0" fillId="2" borderId="5" xfId="0" applyFill="1" applyBorder="1" applyAlignment="1">
      <alignment horizontal="left"/>
    </xf>
    <xf numFmtId="169" fontId="28" fillId="7" borderId="1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169" fontId="10" fillId="0" borderId="1" xfId="0" applyNumberFormat="1" applyFont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 wrapText="1"/>
    </xf>
    <xf numFmtId="0" fontId="11" fillId="2" borderId="22" xfId="0" applyFont="1" applyFill="1" applyBorder="1"/>
    <xf numFmtId="0" fontId="15" fillId="0" borderId="0" xfId="0" applyFont="1" applyBorder="1" applyAlignment="1">
      <alignment horizontal="center"/>
    </xf>
    <xf numFmtId="0" fontId="18" fillId="3" borderId="1" xfId="0" applyFont="1" applyFill="1" applyBorder="1" applyAlignment="1">
      <alignment vertical="center"/>
    </xf>
    <xf numFmtId="0" fontId="0" fillId="2" borderId="0" xfId="0" applyFill="1"/>
    <xf numFmtId="3" fontId="11" fillId="12" borderId="1" xfId="0" applyNumberFormat="1" applyFont="1" applyFill="1" applyBorder="1" applyAlignment="1">
      <alignment horizontal="right" vertical="center"/>
    </xf>
    <xf numFmtId="0" fontId="20" fillId="6" borderId="24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20" fillId="6" borderId="25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7" fillId="6" borderId="1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18" fillId="3" borderId="17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6" fillId="6" borderId="0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1" fillId="3" borderId="7" xfId="0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8" fillId="7" borderId="19" xfId="0" applyFont="1" applyFill="1" applyBorder="1" applyAlignment="1">
      <alignment horizontal="center" vertical="center"/>
    </xf>
    <xf numFmtId="0" fontId="28" fillId="7" borderId="20" xfId="0" applyFont="1" applyFill="1" applyBorder="1" applyAlignment="1">
      <alignment horizontal="center" vertical="center"/>
    </xf>
    <xf numFmtId="0" fontId="28" fillId="7" borderId="2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left"/>
    </xf>
    <xf numFmtId="0" fontId="23" fillId="3" borderId="7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left"/>
    </xf>
    <xf numFmtId="0" fontId="28" fillId="7" borderId="1" xfId="0" applyFont="1" applyFill="1" applyBorder="1" applyAlignment="1">
      <alignment horizontal="center" vertical="center"/>
    </xf>
    <xf numFmtId="0" fontId="33" fillId="6" borderId="0" xfId="0" applyFont="1" applyFill="1" applyAlignment="1">
      <alignment horizontal="center"/>
    </xf>
    <xf numFmtId="0" fontId="11" fillId="0" borderId="0" xfId="0" applyFont="1"/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34" fillId="2" borderId="0" xfId="0" applyFont="1" applyFill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6" fillId="4" borderId="2" xfId="0" applyFont="1" applyFill="1" applyBorder="1" applyAlignment="1">
      <alignment horizontal="center" vertical="center"/>
    </xf>
    <xf numFmtId="166" fontId="36" fillId="4" borderId="2" xfId="0" applyNumberFormat="1" applyFont="1" applyFill="1" applyBorder="1" applyAlignment="1">
      <alignment horizontal="center" vertical="center" wrapText="1"/>
    </xf>
    <xf numFmtId="166" fontId="36" fillId="4" borderId="2" xfId="0" applyNumberFormat="1" applyFont="1" applyFill="1" applyBorder="1" applyAlignment="1">
      <alignment horizontal="center" vertical="center"/>
    </xf>
    <xf numFmtId="166" fontId="19" fillId="0" borderId="1" xfId="0" applyNumberFormat="1" applyFont="1" applyBorder="1" applyAlignment="1">
      <alignment horizontal="right" vertical="center"/>
    </xf>
    <xf numFmtId="4" fontId="11" fillId="3" borderId="1" xfId="0" applyNumberFormat="1" applyFont="1" applyFill="1" applyBorder="1" applyAlignment="1">
      <alignment horizontal="right" vertical="center"/>
    </xf>
    <xf numFmtId="168" fontId="11" fillId="3" borderId="1" xfId="2" applyNumberFormat="1" applyFont="1" applyFill="1" applyBorder="1" applyAlignment="1">
      <alignment horizontal="right" vertical="center"/>
    </xf>
    <xf numFmtId="0" fontId="37" fillId="0" borderId="1" xfId="0" applyFont="1" applyFill="1" applyBorder="1" applyAlignment="1">
      <alignment horizontal="left"/>
    </xf>
    <xf numFmtId="1" fontId="36" fillId="0" borderId="1" xfId="0" applyNumberFormat="1" applyFont="1" applyFill="1" applyBorder="1" applyAlignment="1">
      <alignment horizontal="center"/>
    </xf>
    <xf numFmtId="44" fontId="37" fillId="0" borderId="1" xfId="1" applyNumberFormat="1" applyFont="1" applyFill="1" applyBorder="1" applyAlignment="1">
      <alignment horizontal="center"/>
    </xf>
    <xf numFmtId="166" fontId="36" fillId="0" borderId="1" xfId="0" applyNumberFormat="1" applyFont="1" applyFill="1" applyBorder="1" applyAlignment="1">
      <alignment horizontal="right" vertical="center"/>
    </xf>
    <xf numFmtId="0" fontId="16" fillId="4" borderId="8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166" fontId="36" fillId="4" borderId="1" xfId="0" applyNumberFormat="1" applyFont="1" applyFill="1" applyBorder="1"/>
    <xf numFmtId="0" fontId="38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0" xfId="0" applyFont="1"/>
    <xf numFmtId="0" fontId="33" fillId="3" borderId="0" xfId="0" applyFont="1" applyFill="1" applyAlignment="1"/>
    <xf numFmtId="0" fontId="39" fillId="13" borderId="0" xfId="0" applyFont="1" applyFill="1" applyAlignment="1">
      <alignment horizontal="center"/>
    </xf>
    <xf numFmtId="0" fontId="40" fillId="13" borderId="0" xfId="0" applyFont="1" applyFill="1" applyAlignment="1">
      <alignment horizontal="center"/>
    </xf>
    <xf numFmtId="0" fontId="3" fillId="14" borderId="0" xfId="0" applyFont="1" applyFill="1"/>
    <xf numFmtId="0" fontId="2" fillId="14" borderId="0" xfId="0" applyFont="1" applyFill="1"/>
    <xf numFmtId="0" fontId="0" fillId="14" borderId="0" xfId="0" applyFill="1" applyAlignment="1">
      <alignment horizontal="left"/>
    </xf>
    <xf numFmtId="0" fontId="0" fillId="14" borderId="0" xfId="0" applyFill="1"/>
    <xf numFmtId="0" fontId="41" fillId="14" borderId="0" xfId="0" applyFont="1" applyFill="1" applyAlignment="1">
      <alignment horizontal="center"/>
    </xf>
    <xf numFmtId="0" fontId="42" fillId="13" borderId="0" xfId="0" applyFont="1" applyFill="1" applyBorder="1" applyAlignment="1">
      <alignment horizontal="center"/>
    </xf>
    <xf numFmtId="0" fontId="42" fillId="13" borderId="10" xfId="0" applyFont="1" applyFill="1" applyBorder="1" applyAlignment="1">
      <alignment horizontal="center"/>
    </xf>
    <xf numFmtId="0" fontId="43" fillId="15" borderId="1" xfId="0" applyFont="1" applyFill="1" applyBorder="1" applyAlignment="1">
      <alignment horizontal="center" vertical="center"/>
    </xf>
    <xf numFmtId="166" fontId="43" fillId="15" borderId="1" xfId="0" applyNumberFormat="1" applyFont="1" applyFill="1" applyBorder="1" applyAlignment="1">
      <alignment horizontal="center" vertical="center" wrapText="1"/>
    </xf>
    <xf numFmtId="166" fontId="43" fillId="15" borderId="1" xfId="0" applyNumberFormat="1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166" fontId="43" fillId="15" borderId="2" xfId="0" applyNumberFormat="1" applyFont="1" applyFill="1" applyBorder="1" applyAlignment="1">
      <alignment horizontal="center" vertical="center" wrapText="1"/>
    </xf>
    <xf numFmtId="166" fontId="43" fillId="15" borderId="2" xfId="0" applyNumberFormat="1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4" fontId="3" fillId="16" borderId="1" xfId="0" applyNumberFormat="1" applyFont="1" applyFill="1" applyBorder="1" applyAlignment="1">
      <alignment horizontal="right" vertical="center"/>
    </xf>
    <xf numFmtId="166" fontId="3" fillId="16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3" fillId="16" borderId="1" xfId="0" applyFont="1" applyFill="1" applyBorder="1" applyAlignment="1">
      <alignment vertical="center"/>
    </xf>
    <xf numFmtId="0" fontId="3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vertical="center" wrapText="1"/>
    </xf>
    <xf numFmtId="0" fontId="2" fillId="15" borderId="8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166" fontId="45" fillId="15" borderId="1" xfId="0" applyNumberFormat="1" applyFont="1" applyFill="1" applyBorder="1"/>
    <xf numFmtId="0" fontId="46" fillId="0" borderId="1" xfId="0" applyFont="1" applyBorder="1" applyAlignment="1">
      <alignment horizontal="center"/>
    </xf>
    <xf numFmtId="0" fontId="3" fillId="2" borderId="0" xfId="0" applyFont="1" applyFill="1"/>
    <xf numFmtId="0" fontId="0" fillId="2" borderId="0" xfId="0" applyFill="1" applyAlignment="1">
      <alignment horizontal="left"/>
    </xf>
    <xf numFmtId="0" fontId="47" fillId="0" borderId="1" xfId="0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center"/>
    </xf>
    <xf numFmtId="44" fontId="47" fillId="0" borderId="1" xfId="1" applyNumberFormat="1" applyFont="1" applyFill="1" applyBorder="1" applyAlignment="1">
      <alignment horizontal="center"/>
    </xf>
    <xf numFmtId="166" fontId="48" fillId="0" borderId="1" xfId="0" applyNumberFormat="1" applyFont="1" applyFill="1" applyBorder="1" applyAlignment="1">
      <alignment horizontal="right" vertical="center"/>
    </xf>
    <xf numFmtId="169" fontId="10" fillId="0" borderId="6" xfId="0" applyNumberFormat="1" applyFont="1" applyBorder="1" applyAlignment="1">
      <alignment horizontal="center"/>
    </xf>
    <xf numFmtId="0" fontId="1" fillId="0" borderId="0" xfId="27"/>
    <xf numFmtId="0" fontId="1" fillId="2" borderId="0" xfId="27" applyFill="1"/>
    <xf numFmtId="0" fontId="10" fillId="2" borderId="0" xfId="27" applyFont="1" applyFill="1"/>
    <xf numFmtId="1" fontId="12" fillId="0" borderId="1" xfId="27" applyNumberFormat="1" applyFont="1" applyFill="1" applyBorder="1" applyAlignment="1">
      <alignment horizontal="center"/>
    </xf>
    <xf numFmtId="44" fontId="47" fillId="0" borderId="1" xfId="28" applyNumberFormat="1" applyFont="1" applyFill="1" applyBorder="1" applyAlignment="1">
      <alignment horizontal="center"/>
    </xf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166" fontId="48" fillId="0" borderId="1" xfId="27" applyNumberFormat="1" applyFont="1" applyFill="1" applyBorder="1" applyAlignment="1">
      <alignment horizontal="right" vertical="center"/>
    </xf>
    <xf numFmtId="0" fontId="13" fillId="2" borderId="0" xfId="27" applyFont="1" applyFill="1" applyAlignment="1">
      <alignment horizontal="center"/>
    </xf>
    <xf numFmtId="0" fontId="47" fillId="0" borderId="1" xfId="27" applyFont="1" applyFill="1" applyBorder="1" applyAlignment="1">
      <alignment horizontal="left"/>
    </xf>
    <xf numFmtId="166" fontId="11" fillId="3" borderId="1" xfId="27" applyNumberFormat="1" applyFont="1" applyFill="1" applyBorder="1" applyAlignment="1">
      <alignment horizontal="right" vertical="center"/>
    </xf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0" fontId="1" fillId="0" borderId="1" xfId="27" applyBorder="1"/>
    <xf numFmtId="0" fontId="1" fillId="2" borderId="0" xfId="27" applyFill="1" applyAlignment="1">
      <alignment horizontal="left"/>
    </xf>
    <xf numFmtId="0" fontId="18" fillId="3" borderId="1" xfId="27" applyFont="1" applyFill="1" applyBorder="1" applyAlignment="1">
      <alignment vertical="center"/>
    </xf>
    <xf numFmtId="0" fontId="11" fillId="3" borderId="1" xfId="27" applyFont="1" applyFill="1" applyBorder="1" applyAlignment="1">
      <alignment horizontal="left" vertical="center"/>
    </xf>
    <xf numFmtId="4" fontId="11" fillId="3" borderId="1" xfId="27" applyNumberFormat="1" applyFont="1" applyFill="1" applyBorder="1" applyAlignment="1">
      <alignment horizontal="right" vertical="center"/>
    </xf>
    <xf numFmtId="166" fontId="19" fillId="0" borderId="1" xfId="27" applyNumberFormat="1" applyFont="1" applyBorder="1" applyAlignment="1">
      <alignment horizontal="center" vertical="center"/>
    </xf>
    <xf numFmtId="0" fontId="3" fillId="2" borderId="0" xfId="27" applyFont="1" applyFill="1"/>
    <xf numFmtId="0" fontId="15" fillId="0" borderId="8" xfId="27" applyFont="1" applyBorder="1" applyAlignment="1">
      <alignment horizontal="center"/>
    </xf>
    <xf numFmtId="0" fontId="15" fillId="0" borderId="3" xfId="27" applyFont="1" applyBorder="1" applyAlignment="1">
      <alignment horizontal="center"/>
    </xf>
    <xf numFmtId="0" fontId="27" fillId="6" borderId="0" xfId="27" applyFont="1" applyFill="1" applyAlignment="1">
      <alignment horizontal="center"/>
    </xf>
    <xf numFmtId="0" fontId="21" fillId="6" borderId="0" xfId="27" applyFont="1" applyFill="1" applyAlignment="1">
      <alignment horizontal="center"/>
    </xf>
    <xf numFmtId="0" fontId="20" fillId="6" borderId="10" xfId="27" applyFont="1" applyFill="1" applyBorder="1" applyAlignment="1">
      <alignment horizontal="center"/>
    </xf>
    <xf numFmtId="0" fontId="10" fillId="4" borderId="8" xfId="27" applyFont="1" applyFill="1" applyBorder="1" applyAlignment="1">
      <alignment horizontal="center"/>
    </xf>
    <xf numFmtId="0" fontId="10" fillId="4" borderId="7" xfId="27" applyFont="1" applyFill="1" applyBorder="1" applyAlignment="1">
      <alignment horizontal="center"/>
    </xf>
    <xf numFmtId="0" fontId="10" fillId="4" borderId="3" xfId="27" applyFont="1" applyFill="1" applyBorder="1" applyAlignment="1">
      <alignment horizontal="center"/>
    </xf>
    <xf numFmtId="0" fontId="3" fillId="16" borderId="17" xfId="27" applyFont="1" applyFill="1" applyBorder="1" applyAlignment="1">
      <alignment horizontal="center" vertical="center"/>
    </xf>
    <xf numFmtId="0" fontId="3" fillId="16" borderId="6" xfId="27" applyFont="1" applyFill="1" applyBorder="1" applyAlignment="1">
      <alignment horizontal="center" vertical="center"/>
    </xf>
    <xf numFmtId="0" fontId="2" fillId="5" borderId="0" xfId="27" applyFont="1" applyFill="1" applyAlignment="1">
      <alignment horizontal="center"/>
    </xf>
    <xf numFmtId="0" fontId="1" fillId="0" borderId="0" xfId="27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166" fontId="11" fillId="3" borderId="1" xfId="27" applyNumberFormat="1" applyFont="1" applyFill="1" applyBorder="1" applyAlignment="1">
      <alignment horizontal="right" vertical="center"/>
    </xf>
    <xf numFmtId="0" fontId="1" fillId="0" borderId="1" xfId="27" applyBorder="1"/>
    <xf numFmtId="166" fontId="1" fillId="0" borderId="0" xfId="27" applyNumberFormat="1"/>
    <xf numFmtId="4" fontId="11" fillId="3" borderId="1" xfId="27" applyNumberFormat="1" applyFont="1" applyFill="1" applyBorder="1" applyAlignment="1">
      <alignment horizontal="right" vertical="center"/>
    </xf>
    <xf numFmtId="166" fontId="19" fillId="0" borderId="1" xfId="27" applyNumberFormat="1" applyFont="1" applyBorder="1" applyAlignment="1">
      <alignment horizontal="center" vertical="center"/>
    </xf>
    <xf numFmtId="0" fontId="3" fillId="14" borderId="0" xfId="27" applyFont="1" applyFill="1"/>
    <xf numFmtId="0" fontId="2" fillId="14" borderId="0" xfId="27" applyFont="1" applyFill="1"/>
    <xf numFmtId="0" fontId="1" fillId="14" borderId="0" xfId="27" applyFill="1" applyAlignment="1">
      <alignment horizontal="left"/>
    </xf>
    <xf numFmtId="0" fontId="1" fillId="14" borderId="0" xfId="27" applyFill="1"/>
    <xf numFmtId="0" fontId="41" fillId="14" borderId="0" xfId="27" applyFont="1" applyFill="1" applyAlignment="1">
      <alignment horizontal="center"/>
    </xf>
    <xf numFmtId="0" fontId="43" fillId="17" borderId="2" xfId="27" applyFont="1" applyFill="1" applyBorder="1" applyAlignment="1">
      <alignment horizontal="center" vertical="center"/>
    </xf>
    <xf numFmtId="166" fontId="43" fillId="17" borderId="2" xfId="27" applyNumberFormat="1" applyFont="1" applyFill="1" applyBorder="1" applyAlignment="1">
      <alignment horizontal="center" vertical="center" wrapText="1"/>
    </xf>
    <xf numFmtId="166" fontId="43" fillId="17" borderId="2" xfId="27" applyNumberFormat="1" applyFont="1" applyFill="1" applyBorder="1" applyAlignment="1">
      <alignment horizontal="center" vertical="center"/>
    </xf>
    <xf numFmtId="166" fontId="6" fillId="0" borderId="1" xfId="27" applyNumberFormat="1" applyFont="1" applyBorder="1" applyAlignment="1">
      <alignment horizontal="center" vertical="center"/>
    </xf>
    <xf numFmtId="4" fontId="3" fillId="16" borderId="1" xfId="27" applyNumberFormat="1" applyFont="1" applyFill="1" applyBorder="1" applyAlignment="1">
      <alignment horizontal="right" vertical="center"/>
    </xf>
    <xf numFmtId="166" fontId="3" fillId="16" borderId="1" xfId="27" applyNumberFormat="1" applyFont="1" applyFill="1" applyBorder="1" applyAlignment="1">
      <alignment horizontal="right" vertical="center"/>
    </xf>
    <xf numFmtId="0" fontId="3" fillId="0" borderId="1" xfId="27" applyFont="1" applyFill="1" applyBorder="1" applyAlignment="1">
      <alignment horizontal="center" vertical="center"/>
    </xf>
    <xf numFmtId="1" fontId="3" fillId="0" borderId="1" xfId="27" applyNumberFormat="1" applyFont="1" applyFill="1" applyBorder="1" applyAlignment="1">
      <alignment horizontal="center" vertical="center"/>
    </xf>
    <xf numFmtId="167" fontId="3" fillId="0" borderId="1" xfId="27" applyNumberFormat="1" applyFont="1" applyFill="1" applyBorder="1" applyAlignment="1">
      <alignment horizontal="center" vertical="center"/>
    </xf>
    <xf numFmtId="0" fontId="44" fillId="0" borderId="0" xfId="27" applyFont="1" applyAlignment="1">
      <alignment vertical="center"/>
    </xf>
    <xf numFmtId="0" fontId="3" fillId="16" borderId="1" xfId="27" applyFont="1" applyFill="1" applyBorder="1" applyAlignment="1">
      <alignment vertical="center"/>
    </xf>
    <xf numFmtId="0" fontId="3" fillId="16" borderId="1" xfId="27" applyFont="1" applyFill="1" applyBorder="1" applyAlignment="1">
      <alignment horizontal="left" vertical="center"/>
    </xf>
    <xf numFmtId="0" fontId="1" fillId="18" borderId="0" xfId="27" applyFill="1"/>
    <xf numFmtId="0" fontId="11" fillId="3" borderId="1" xfId="27" applyFont="1" applyFill="1" applyBorder="1" applyAlignment="1">
      <alignment horizontal="left" vertical="center" wrapText="1"/>
    </xf>
    <xf numFmtId="4" fontId="2" fillId="5" borderId="0" xfId="27" applyNumberFormat="1" applyFont="1" applyFill="1" applyAlignment="1">
      <alignment horizontal="center"/>
    </xf>
    <xf numFmtId="0" fontId="46" fillId="0" borderId="1" xfId="27" applyFont="1" applyBorder="1" applyAlignment="1">
      <alignment horizontal="center"/>
    </xf>
    <xf numFmtId="0" fontId="39" fillId="13" borderId="0" xfId="27" applyFont="1" applyFill="1" applyAlignment="1">
      <alignment horizontal="center"/>
    </xf>
    <xf numFmtId="0" fontId="40" fillId="13" borderId="0" xfId="27" applyFont="1" applyFill="1" applyAlignment="1">
      <alignment horizontal="center"/>
    </xf>
    <xf numFmtId="0" fontId="42" fillId="13" borderId="10" xfId="27" applyFont="1" applyFill="1" applyBorder="1" applyAlignment="1">
      <alignment horizontal="center"/>
    </xf>
    <xf numFmtId="0" fontId="27" fillId="6" borderId="8" xfId="27" applyFont="1" applyFill="1" applyBorder="1" applyAlignment="1">
      <alignment horizontal="center"/>
    </xf>
    <xf numFmtId="0" fontId="21" fillId="6" borderId="7" xfId="27" applyFont="1" applyFill="1" applyBorder="1" applyAlignment="1">
      <alignment horizontal="center"/>
    </xf>
    <xf numFmtId="0" fontId="15" fillId="0" borderId="1" xfId="27" applyFont="1" applyBorder="1" applyAlignment="1">
      <alignment horizontal="center"/>
    </xf>
    <xf numFmtId="0" fontId="1" fillId="0" borderId="0" xfId="27"/>
    <xf numFmtId="1" fontId="11" fillId="3" borderId="1" xfId="27" applyNumberFormat="1" applyFont="1" applyFill="1" applyBorder="1" applyAlignment="1">
      <alignment horizontal="center" vertical="center"/>
    </xf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166" fontId="11" fillId="3" borderId="1" xfId="27" applyNumberFormat="1" applyFont="1" applyFill="1" applyBorder="1" applyAlignment="1">
      <alignment horizontal="right" vertical="center"/>
    </xf>
    <xf numFmtId="0" fontId="1" fillId="0" borderId="1" xfId="27" applyBorder="1"/>
    <xf numFmtId="0" fontId="11" fillId="3" borderId="1" xfId="27" applyFont="1" applyFill="1" applyBorder="1" applyAlignment="1">
      <alignment horizontal="left" vertical="center"/>
    </xf>
    <xf numFmtId="0" fontId="14" fillId="4" borderId="9" xfId="27" applyFont="1" applyFill="1" applyBorder="1" applyAlignment="1">
      <alignment horizontal="center" vertical="center"/>
    </xf>
    <xf numFmtId="166" fontId="14" fillId="4" borderId="9" xfId="27" applyNumberFormat="1" applyFont="1" applyFill="1" applyBorder="1" applyAlignment="1">
      <alignment horizontal="center" vertical="center" wrapText="1"/>
    </xf>
    <xf numFmtId="166" fontId="14" fillId="4" borderId="9" xfId="27" applyNumberFormat="1" applyFont="1" applyFill="1" applyBorder="1" applyAlignment="1">
      <alignment horizontal="center" vertical="center"/>
    </xf>
    <xf numFmtId="0" fontId="3" fillId="2" borderId="22" xfId="27" applyFont="1" applyFill="1" applyBorder="1"/>
    <xf numFmtId="0" fontId="10" fillId="2" borderId="5" xfId="27" applyFont="1" applyFill="1" applyBorder="1"/>
    <xf numFmtId="0" fontId="1" fillId="2" borderId="5" xfId="27" applyFill="1" applyBorder="1" applyAlignment="1">
      <alignment horizontal="left"/>
    </xf>
    <xf numFmtId="0" fontId="1" fillId="2" borderId="23" xfId="27" applyFill="1" applyBorder="1"/>
    <xf numFmtId="0" fontId="13" fillId="2" borderId="11" xfId="27" applyFont="1" applyFill="1" applyBorder="1" applyAlignment="1">
      <alignment horizontal="center"/>
    </xf>
    <xf numFmtId="0" fontId="10" fillId="2" borderId="0" xfId="27" applyFont="1" applyFill="1" applyBorder="1"/>
    <xf numFmtId="0" fontId="1" fillId="2" borderId="0" xfId="27" applyFill="1" applyBorder="1"/>
    <xf numFmtId="0" fontId="1" fillId="2" borderId="12" xfId="27" applyFill="1" applyBorder="1"/>
    <xf numFmtId="0" fontId="1" fillId="2" borderId="22" xfId="27" applyFill="1" applyBorder="1"/>
    <xf numFmtId="0" fontId="1" fillId="2" borderId="5" xfId="27" applyFill="1" applyBorder="1"/>
    <xf numFmtId="0" fontId="11" fillId="3" borderId="1" xfId="27" applyFont="1" applyFill="1" applyBorder="1" applyAlignment="1">
      <alignment horizontal="left" vertical="center" wrapText="1"/>
    </xf>
    <xf numFmtId="166" fontId="19" fillId="0" borderId="1" xfId="27" applyNumberFormat="1" applyFont="1" applyBorder="1" applyAlignment="1">
      <alignment horizontal="right" vertical="center"/>
    </xf>
    <xf numFmtId="166" fontId="11" fillId="3" borderId="1" xfId="29" applyNumberFormat="1" applyFont="1" applyFill="1" applyBorder="1" applyAlignment="1">
      <alignment horizontal="right" vertical="center"/>
    </xf>
    <xf numFmtId="0" fontId="21" fillId="6" borderId="3" xfId="27" applyFont="1" applyFill="1" applyBorder="1" applyAlignment="1">
      <alignment horizontal="center"/>
    </xf>
    <xf numFmtId="0" fontId="20" fillId="6" borderId="15" xfId="27" applyFont="1" applyFill="1" applyBorder="1" applyAlignment="1">
      <alignment horizontal="center"/>
    </xf>
    <xf numFmtId="0" fontId="20" fillId="6" borderId="14" xfId="27" applyFont="1" applyFill="1" applyBorder="1" applyAlignment="1">
      <alignment horizontal="center"/>
    </xf>
    <xf numFmtId="0" fontId="20" fillId="6" borderId="16" xfId="27" applyFont="1" applyFill="1" applyBorder="1" applyAlignment="1">
      <alignment horizontal="center"/>
    </xf>
    <xf numFmtId="0" fontId="1" fillId="0" borderId="0" xfId="27"/>
    <xf numFmtId="0" fontId="1" fillId="2" borderId="0" xfId="27" applyFill="1"/>
    <xf numFmtId="0" fontId="10" fillId="2" borderId="0" xfId="27" applyFont="1" applyFill="1"/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0" fontId="13" fillId="2" borderId="0" xfId="27" applyFont="1" applyFill="1" applyAlignment="1">
      <alignment horizontal="center"/>
    </xf>
    <xf numFmtId="166" fontId="11" fillId="3" borderId="1" xfId="27" applyNumberFormat="1" applyFont="1" applyFill="1" applyBorder="1" applyAlignment="1">
      <alignment horizontal="right" vertical="center"/>
    </xf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0" fontId="1" fillId="0" borderId="1" xfId="27" applyBorder="1"/>
    <xf numFmtId="0" fontId="1" fillId="2" borderId="0" xfId="27" applyFill="1" applyAlignment="1">
      <alignment horizontal="left"/>
    </xf>
    <xf numFmtId="0" fontId="11" fillId="3" borderId="1" xfId="27" applyFont="1" applyFill="1" applyBorder="1" applyAlignment="1">
      <alignment horizontal="left" vertical="center"/>
    </xf>
    <xf numFmtId="166" fontId="19" fillId="0" borderId="1" xfId="27" applyNumberFormat="1" applyFont="1" applyBorder="1" applyAlignment="1">
      <alignment horizontal="center" vertical="center"/>
    </xf>
    <xf numFmtId="0" fontId="3" fillId="2" borderId="0" xfId="27" applyFont="1" applyFill="1"/>
    <xf numFmtId="3" fontId="11" fillId="3" borderId="1" xfId="27" applyNumberFormat="1" applyFont="1" applyFill="1" applyBorder="1" applyAlignment="1">
      <alignment horizontal="right" vertical="center"/>
    </xf>
    <xf numFmtId="0" fontId="31" fillId="0" borderId="0" xfId="31"/>
    <xf numFmtId="166" fontId="16" fillId="19" borderId="1" xfId="27" applyNumberFormat="1" applyFont="1" applyFill="1" applyBorder="1" applyAlignment="1">
      <alignment horizontal="right" vertical="center"/>
    </xf>
    <xf numFmtId="0" fontId="1" fillId="0" borderId="0" xfId="27"/>
    <xf numFmtId="0" fontId="10" fillId="2" borderId="0" xfId="27" applyFont="1" applyFill="1"/>
    <xf numFmtId="0" fontId="1" fillId="2" borderId="0" xfId="27" applyFill="1"/>
    <xf numFmtId="0" fontId="13" fillId="2" borderId="0" xfId="27" applyFont="1" applyFill="1" applyAlignment="1">
      <alignment horizontal="center"/>
    </xf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6" fontId="11" fillId="3" borderId="1" xfId="27" applyNumberFormat="1" applyFont="1" applyFill="1" applyBorder="1" applyAlignment="1">
      <alignment horizontal="right" vertical="center"/>
    </xf>
    <xf numFmtId="0" fontId="1" fillId="0" borderId="1" xfId="27" applyBorder="1"/>
    <xf numFmtId="0" fontId="11" fillId="2" borderId="0" xfId="27" applyFont="1" applyFill="1"/>
    <xf numFmtId="0" fontId="1" fillId="2" borderId="0" xfId="27" applyFill="1" applyAlignment="1">
      <alignment horizontal="left"/>
    </xf>
    <xf numFmtId="0" fontId="11" fillId="3" borderId="1" xfId="27" applyFont="1" applyFill="1" applyBorder="1" applyAlignment="1">
      <alignment horizontal="left" vertical="center"/>
    </xf>
    <xf numFmtId="166" fontId="19" fillId="0" borderId="1" xfId="27" applyNumberFormat="1" applyFont="1" applyBorder="1" applyAlignment="1">
      <alignment horizontal="center" vertical="center"/>
    </xf>
    <xf numFmtId="3" fontId="11" fillId="3" borderId="1" xfId="27" applyNumberFormat="1" applyFont="1" applyFill="1" applyBorder="1" applyAlignment="1">
      <alignment horizontal="right" vertical="center"/>
    </xf>
    <xf numFmtId="0" fontId="1" fillId="0" borderId="0" xfId="27"/>
    <xf numFmtId="0" fontId="1" fillId="2" borderId="0" xfId="27" applyFill="1"/>
    <xf numFmtId="0" fontId="10" fillId="2" borderId="0" xfId="27" applyFont="1" applyFill="1"/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166" fontId="11" fillId="3" borderId="1" xfId="27" applyNumberFormat="1" applyFont="1" applyFill="1" applyBorder="1" applyAlignment="1">
      <alignment horizontal="right" vertical="center"/>
    </xf>
    <xf numFmtId="0" fontId="11" fillId="2" borderId="0" xfId="27" applyFont="1" applyFill="1"/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0" fontId="1" fillId="0" borderId="1" xfId="27" applyBorder="1"/>
    <xf numFmtId="0" fontId="1" fillId="2" borderId="0" xfId="27" applyFill="1" applyAlignment="1">
      <alignment horizontal="left"/>
    </xf>
    <xf numFmtId="0" fontId="11" fillId="3" borderId="1" xfId="27" applyFont="1" applyFill="1" applyBorder="1" applyAlignment="1">
      <alignment horizontal="left" vertical="center"/>
    </xf>
    <xf numFmtId="0" fontId="13" fillId="2" borderId="0" xfId="27" applyFont="1" applyFill="1" applyAlignment="1">
      <alignment horizontal="center"/>
    </xf>
    <xf numFmtId="166" fontId="19" fillId="0" borderId="1" xfId="27" applyNumberFormat="1" applyFont="1" applyBorder="1" applyAlignment="1">
      <alignment horizontal="center" vertical="center"/>
    </xf>
    <xf numFmtId="4" fontId="11" fillId="3" borderId="1" xfId="27" applyNumberFormat="1" applyFont="1" applyFill="1" applyBorder="1" applyAlignment="1">
      <alignment horizontal="right" vertical="center"/>
    </xf>
    <xf numFmtId="0" fontId="1" fillId="0" borderId="0" xfId="27"/>
    <xf numFmtId="0" fontId="1" fillId="2" borderId="0" xfId="27" applyFill="1"/>
    <xf numFmtId="0" fontId="10" fillId="2" borderId="0" xfId="27" applyFont="1" applyFill="1"/>
    <xf numFmtId="0" fontId="11" fillId="3" borderId="1" xfId="27" applyFont="1" applyFill="1" applyBorder="1" applyAlignment="1">
      <alignment horizontal="center" vertical="center"/>
    </xf>
    <xf numFmtId="1" fontId="12" fillId="0" borderId="1" xfId="27" applyNumberFormat="1" applyFont="1" applyFill="1" applyBorder="1" applyAlignment="1">
      <alignment horizontal="center"/>
    </xf>
    <xf numFmtId="44" fontId="47" fillId="0" borderId="1" xfId="28" applyNumberFormat="1" applyFont="1" applyFill="1" applyBorder="1" applyAlignment="1">
      <alignment horizontal="center"/>
    </xf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166" fontId="48" fillId="0" borderId="1" xfId="27" applyNumberFormat="1" applyFont="1" applyFill="1" applyBorder="1" applyAlignment="1">
      <alignment horizontal="right" vertical="center"/>
    </xf>
    <xf numFmtId="0" fontId="13" fillId="2" borderId="0" xfId="27" applyFont="1" applyFill="1" applyAlignment="1">
      <alignment horizontal="center"/>
    </xf>
    <xf numFmtId="0" fontId="47" fillId="0" borderId="1" xfId="27" applyFont="1" applyFill="1" applyBorder="1" applyAlignment="1">
      <alignment horizontal="left"/>
    </xf>
    <xf numFmtId="166" fontId="11" fillId="3" borderId="1" xfId="27" applyNumberFormat="1" applyFont="1" applyFill="1" applyBorder="1" applyAlignment="1">
      <alignment horizontal="right" vertical="center"/>
    </xf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0" fontId="1" fillId="0" borderId="1" xfId="27" applyBorder="1"/>
    <xf numFmtId="0" fontId="1" fillId="2" borderId="0" xfId="27" applyFill="1" applyAlignment="1">
      <alignment horizontal="left"/>
    </xf>
    <xf numFmtId="0" fontId="18" fillId="3" borderId="1" xfId="27" applyFont="1" applyFill="1" applyBorder="1" applyAlignment="1">
      <alignment vertical="center"/>
    </xf>
    <xf numFmtId="166" fontId="11" fillId="3" borderId="1" xfId="27" applyNumberFormat="1" applyFont="1" applyFill="1" applyBorder="1" applyAlignment="1">
      <alignment vertical="center"/>
    </xf>
    <xf numFmtId="0" fontId="11" fillId="3" borderId="1" xfId="27" applyFont="1" applyFill="1" applyBorder="1" applyAlignment="1">
      <alignment horizontal="left" vertical="center"/>
    </xf>
    <xf numFmtId="0" fontId="3" fillId="2" borderId="0" xfId="27" applyFont="1" applyFill="1"/>
    <xf numFmtId="2" fontId="11" fillId="3" borderId="1" xfId="27" applyNumberFormat="1" applyFont="1" applyFill="1" applyBorder="1" applyAlignment="1">
      <alignment horizontal="right" vertical="center"/>
    </xf>
    <xf numFmtId="166" fontId="19" fillId="0" borderId="1" xfId="27" applyNumberFormat="1" applyFont="1" applyBorder="1" applyAlignment="1">
      <alignment horizontal="right" vertical="center"/>
    </xf>
    <xf numFmtId="8" fontId="19" fillId="0" borderId="1" xfId="27" applyNumberFormat="1" applyFont="1" applyBorder="1" applyAlignment="1">
      <alignment horizontal="right" vertical="center"/>
    </xf>
    <xf numFmtId="168" fontId="11" fillId="3" borderId="1" xfId="29" applyNumberFormat="1" applyFont="1" applyFill="1" applyBorder="1" applyAlignment="1">
      <alignment horizontal="right" vertical="center"/>
    </xf>
    <xf numFmtId="0" fontId="1" fillId="0" borderId="0" xfId="27"/>
    <xf numFmtId="0" fontId="1" fillId="2" borderId="0" xfId="27" applyFill="1"/>
    <xf numFmtId="0" fontId="10" fillId="2" borderId="0" xfId="27" applyFont="1" applyFill="1"/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0" fontId="13" fillId="2" borderId="0" xfId="27" applyFont="1" applyFill="1" applyAlignment="1">
      <alignment horizontal="center"/>
    </xf>
    <xf numFmtId="166" fontId="11" fillId="3" borderId="1" xfId="27" applyNumberFormat="1" applyFont="1" applyFill="1" applyBorder="1" applyAlignment="1">
      <alignment horizontal="right" vertical="center"/>
    </xf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0" fontId="1" fillId="0" borderId="1" xfId="27" applyBorder="1"/>
    <xf numFmtId="0" fontId="1" fillId="2" borderId="0" xfId="27" applyFill="1" applyAlignment="1">
      <alignment horizontal="left"/>
    </xf>
    <xf numFmtId="0" fontId="11" fillId="3" borderId="1" xfId="27" applyFont="1" applyFill="1" applyBorder="1" applyAlignment="1">
      <alignment horizontal="left" vertical="center"/>
    </xf>
    <xf numFmtId="4" fontId="11" fillId="3" borderId="1" xfId="27" applyNumberFormat="1" applyFont="1" applyFill="1" applyBorder="1" applyAlignment="1">
      <alignment horizontal="right" vertical="center"/>
    </xf>
    <xf numFmtId="166" fontId="19" fillId="0" borderId="1" xfId="27" applyNumberFormat="1" applyFont="1" applyBorder="1" applyAlignment="1">
      <alignment horizontal="center" vertical="center"/>
    </xf>
    <xf numFmtId="0" fontId="3" fillId="2" borderId="0" xfId="27" applyFont="1" applyFill="1"/>
    <xf numFmtId="0" fontId="11" fillId="3" borderId="0" xfId="27" applyFont="1" applyFill="1" applyBorder="1" applyAlignment="1">
      <alignment horizontal="left" vertical="center"/>
    </xf>
    <xf numFmtId="0" fontId="1" fillId="0" borderId="0" xfId="27"/>
    <xf numFmtId="0" fontId="1" fillId="2" borderId="0" xfId="27" applyFill="1"/>
    <xf numFmtId="0" fontId="10" fillId="2" borderId="0" xfId="27" applyFont="1" applyFill="1"/>
    <xf numFmtId="1" fontId="11" fillId="3" borderId="1" xfId="27" applyNumberFormat="1" applyFont="1" applyFill="1" applyBorder="1" applyAlignment="1">
      <alignment horizontal="center" vertical="center"/>
    </xf>
    <xf numFmtId="166" fontId="12" fillId="4" borderId="1" xfId="27" applyNumberFormat="1" applyFont="1" applyFill="1" applyBorder="1"/>
    <xf numFmtId="0" fontId="11" fillId="0" borderId="1" xfId="27" applyFont="1" applyFill="1" applyBorder="1" applyAlignment="1">
      <alignment horizontal="center" vertical="center"/>
    </xf>
    <xf numFmtId="1" fontId="11" fillId="0" borderId="1" xfId="27" applyNumberFormat="1" applyFont="1" applyFill="1" applyBorder="1" applyAlignment="1">
      <alignment horizontal="center" vertical="center"/>
    </xf>
    <xf numFmtId="167" fontId="11" fillId="0" borderId="1" xfId="27" applyNumberFormat="1" applyFont="1" applyFill="1" applyBorder="1" applyAlignment="1">
      <alignment horizontal="center" vertical="center"/>
    </xf>
    <xf numFmtId="0" fontId="13" fillId="2" borderId="0" xfId="27" applyFont="1" applyFill="1" applyAlignment="1">
      <alignment horizontal="center"/>
    </xf>
    <xf numFmtId="166" fontId="11" fillId="3" borderId="1" xfId="27" applyNumberFormat="1" applyFont="1" applyFill="1" applyBorder="1" applyAlignment="1">
      <alignment horizontal="right" vertical="center"/>
    </xf>
    <xf numFmtId="0" fontId="11" fillId="2" borderId="0" xfId="27" applyFont="1" applyFill="1"/>
    <xf numFmtId="0" fontId="14" fillId="4" borderId="2" xfId="27" applyFont="1" applyFill="1" applyBorder="1" applyAlignment="1">
      <alignment horizontal="center" vertical="center"/>
    </xf>
    <xf numFmtId="166" fontId="14" fillId="4" borderId="2" xfId="27" applyNumberFormat="1" applyFont="1" applyFill="1" applyBorder="1" applyAlignment="1">
      <alignment horizontal="center" vertical="center" wrapText="1"/>
    </xf>
    <xf numFmtId="166" fontId="14" fillId="4" borderId="2" xfId="27" applyNumberFormat="1" applyFont="1" applyFill="1" applyBorder="1" applyAlignment="1">
      <alignment horizontal="center" vertical="center"/>
    </xf>
    <xf numFmtId="0" fontId="1" fillId="0" borderId="1" xfId="27" applyBorder="1"/>
    <xf numFmtId="0" fontId="1" fillId="2" borderId="0" xfId="27" applyFill="1" applyAlignment="1">
      <alignment horizontal="left"/>
    </xf>
    <xf numFmtId="0" fontId="18" fillId="3" borderId="1" xfId="27" applyFont="1" applyFill="1" applyBorder="1" applyAlignment="1">
      <alignment vertical="center"/>
    </xf>
    <xf numFmtId="166" fontId="11" fillId="3" borderId="1" xfId="27" applyNumberFormat="1" applyFont="1" applyFill="1" applyBorder="1" applyAlignment="1">
      <alignment vertical="center"/>
    </xf>
    <xf numFmtId="0" fontId="11" fillId="3" borderId="1" xfId="27" applyFont="1" applyFill="1" applyBorder="1" applyAlignment="1">
      <alignment horizontal="left" vertical="center"/>
    </xf>
    <xf numFmtId="0" fontId="19" fillId="0" borderId="1" xfId="27" applyFont="1" applyBorder="1" applyAlignment="1">
      <alignment horizontal="center" vertical="center"/>
    </xf>
    <xf numFmtId="168" fontId="37" fillId="0" borderId="1" xfId="29" applyNumberFormat="1" applyFont="1" applyBorder="1" applyAlignment="1">
      <alignment horizontal="center"/>
    </xf>
    <xf numFmtId="0" fontId="37" fillId="0" borderId="1" xfId="29" applyFont="1" applyBorder="1" applyAlignment="1"/>
    <xf numFmtId="0" fontId="37" fillId="0" borderId="1" xfId="29" applyFont="1" applyBorder="1" applyAlignment="1">
      <alignment horizontal="center"/>
    </xf>
    <xf numFmtId="166" fontId="37" fillId="3" borderId="4" xfId="27" applyNumberFormat="1" applyFont="1" applyFill="1" applyBorder="1" applyAlignment="1">
      <alignment horizontal="right" vertical="center"/>
    </xf>
    <xf numFmtId="166" fontId="11" fillId="0" borderId="1" xfId="27" applyNumberFormat="1" applyFont="1" applyFill="1" applyBorder="1" applyAlignment="1">
      <alignment horizontal="center" vertical="center"/>
    </xf>
    <xf numFmtId="166" fontId="11" fillId="0" borderId="1" xfId="27" applyNumberFormat="1" applyFont="1" applyFill="1" applyBorder="1" applyAlignment="1">
      <alignment horizontal="right" vertical="center"/>
    </xf>
    <xf numFmtId="166" fontId="30" fillId="0" borderId="1" xfId="27" applyNumberFormat="1" applyFont="1" applyFill="1" applyBorder="1" applyAlignment="1">
      <alignment horizontal="center" vertical="center"/>
    </xf>
    <xf numFmtId="0" fontId="37" fillId="0" borderId="8" xfId="29" applyFont="1" applyBorder="1" applyAlignment="1"/>
    <xf numFmtId="0" fontId="30" fillId="0" borderId="1" xfId="27" applyFont="1" applyBorder="1" applyAlignment="1">
      <alignment horizontal="center" vertical="center"/>
    </xf>
    <xf numFmtId="166" fontId="19" fillId="0" borderId="1" xfId="27" applyNumberFormat="1" applyFont="1" applyBorder="1" applyAlignment="1">
      <alignment horizontal="center" vertical="center"/>
    </xf>
    <xf numFmtId="1" fontId="19" fillId="3" borderId="1" xfId="27" applyNumberFormat="1" applyFont="1" applyFill="1" applyBorder="1" applyAlignment="1">
      <alignment horizontal="center" vertical="center"/>
    </xf>
    <xf numFmtId="4" fontId="11" fillId="3" borderId="1" xfId="29" applyNumberFormat="1" applyFont="1" applyFill="1" applyBorder="1" applyAlignment="1">
      <alignment horizontal="center" vertical="center"/>
    </xf>
    <xf numFmtId="166" fontId="11" fillId="0" borderId="1" xfId="27" applyNumberFormat="1" applyFont="1" applyBorder="1" applyAlignment="1">
      <alignment horizontal="center" vertical="center"/>
    </xf>
    <xf numFmtId="0" fontId="2" fillId="4" borderId="8" xfId="27" applyFont="1" applyFill="1" applyBorder="1" applyAlignment="1">
      <alignment horizontal="center"/>
    </xf>
    <xf numFmtId="0" fontId="2" fillId="4" borderId="7" xfId="27" applyFont="1" applyFill="1" applyBorder="1" applyAlignment="1">
      <alignment horizontal="center"/>
    </xf>
    <xf numFmtId="0" fontId="2" fillId="4" borderId="3" xfId="27" applyFont="1" applyFill="1" applyBorder="1" applyAlignment="1">
      <alignment horizontal="center"/>
    </xf>
    <xf numFmtId="166" fontId="45" fillId="4" borderId="1" xfId="27" applyNumberFormat="1" applyFont="1" applyFill="1" applyBorder="1"/>
    <xf numFmtId="4" fontId="2" fillId="3" borderId="6" xfId="27" applyNumberFormat="1" applyFont="1" applyFill="1" applyBorder="1" applyAlignment="1">
      <alignment horizontal="center"/>
    </xf>
    <xf numFmtId="0" fontId="21" fillId="4" borderId="28" xfId="0" applyFont="1" applyFill="1" applyBorder="1" applyAlignment="1">
      <alignment horizontal="center"/>
    </xf>
    <xf numFmtId="0" fontId="21" fillId="4" borderId="27" xfId="0" applyFont="1" applyFill="1" applyBorder="1" applyAlignment="1">
      <alignment horizontal="center"/>
    </xf>
    <xf numFmtId="166" fontId="21" fillId="4" borderId="26" xfId="0" applyNumberFormat="1" applyFont="1" applyFill="1" applyBorder="1"/>
    <xf numFmtId="0" fontId="21" fillId="4" borderId="29" xfId="0" applyFont="1" applyFill="1" applyBorder="1" applyAlignment="1">
      <alignment horizontal="center"/>
    </xf>
  </cellXfs>
  <cellStyles count="34"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31" builtinId="8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Moeda" xfId="1" builtinId="4"/>
    <cellStyle name="Moeda 2" xfId="28"/>
    <cellStyle name="Moeda 3" xfId="30"/>
    <cellStyle name="Normal" xfId="0" builtinId="0"/>
    <cellStyle name="Normal 2" xfId="27"/>
    <cellStyle name="Normal 2 2" xfId="33"/>
    <cellStyle name="Normal 3" xfId="2"/>
    <cellStyle name="Normal 3 2" xfId="29"/>
    <cellStyle name="Vírgula 2" xfId="3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9306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1933575" y="238125"/>
          <a:ext cx="822960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1936750</xdr:colOff>
      <xdr:row>1</xdr:row>
      <xdr:rowOff>57150</xdr:rowOff>
    </xdr:from>
    <xdr:to>
      <xdr:col>9</xdr:col>
      <xdr:colOff>128028</xdr:colOff>
      <xdr:row>5</xdr:row>
      <xdr:rowOff>155624</xdr:rowOff>
    </xdr:to>
    <xdr:sp macro="" textlink="">
      <xdr:nvSpPr>
        <xdr:cNvPr id="4" name="CaixaDeTexto 3"/>
        <xdr:cNvSpPr txBox="1"/>
      </xdr:nvSpPr>
      <xdr:spPr>
        <a:xfrm>
          <a:off x="193357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- 2015</a:t>
          </a:r>
        </a:p>
        <a:p>
          <a:pPr algn="ctr"/>
          <a:r>
            <a:rPr lang="pt-BR" sz="1400" b="1" baseline="0"/>
            <a:t> MODALIDADE:  ATLETISMO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rsenobr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93"/>
  <sheetViews>
    <sheetView showGridLines="0" tabSelected="1" workbookViewId="0">
      <selection activeCell="F397" sqref="F397"/>
    </sheetView>
  </sheetViews>
  <sheetFormatPr defaultColWidth="8.85546875" defaultRowHeight="15" x14ac:dyDescent="0.25"/>
  <cols>
    <col min="1" max="1" width="52.140625" customWidth="1"/>
    <col min="2" max="2" width="13" bestFit="1" customWidth="1"/>
    <col min="3" max="3" width="11.42578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13">
        <f ca="1">NOW()</f>
        <v>41857.61603449074</v>
      </c>
    </row>
    <row r="8" spans="1:9" ht="15.75" x14ac:dyDescent="0.25">
      <c r="A8" s="78" t="s">
        <v>15</v>
      </c>
      <c r="B8" s="79"/>
      <c r="C8" s="79"/>
      <c r="D8" s="79"/>
      <c r="E8" s="79"/>
      <c r="F8" s="79"/>
      <c r="G8" s="79"/>
      <c r="H8" s="79"/>
      <c r="I8" s="79"/>
    </row>
    <row r="9" spans="1:9" x14ac:dyDescent="0.25">
      <c r="A9" s="64" t="s">
        <v>27</v>
      </c>
      <c r="B9" s="49" t="s">
        <v>12</v>
      </c>
      <c r="C9" s="57"/>
      <c r="D9" s="52"/>
      <c r="F9" s="56" t="s">
        <v>3</v>
      </c>
      <c r="G9" s="49" t="s">
        <v>4</v>
      </c>
      <c r="H9" s="51"/>
      <c r="I9" s="52"/>
    </row>
    <row r="10" spans="1:9" x14ac:dyDescent="0.25">
      <c r="A10" s="53" t="s">
        <v>13</v>
      </c>
      <c r="B10" s="50" t="s">
        <v>2</v>
      </c>
      <c r="C10" s="54"/>
      <c r="D10" s="55"/>
      <c r="F10" s="53" t="s">
        <v>13</v>
      </c>
      <c r="G10" s="50" t="s">
        <v>2</v>
      </c>
      <c r="H10" s="54"/>
      <c r="I10" s="55"/>
    </row>
    <row r="11" spans="1:9" ht="16.5" thickBot="1" x14ac:dyDescent="0.3">
      <c r="A11" s="69" t="s">
        <v>0</v>
      </c>
      <c r="B11" s="70"/>
      <c r="C11" s="70"/>
      <c r="D11" s="71"/>
      <c r="F11" s="69" t="s">
        <v>5</v>
      </c>
      <c r="G11" s="70"/>
      <c r="H11" s="70"/>
      <c r="I11" s="71"/>
    </row>
    <row r="12" spans="1:9" x14ac:dyDescent="0.25">
      <c r="A12" s="7" t="s">
        <v>21</v>
      </c>
      <c r="B12" s="7" t="s">
        <v>10</v>
      </c>
      <c r="C12" s="8" t="s">
        <v>11</v>
      </c>
      <c r="D12" s="9" t="s">
        <v>1</v>
      </c>
      <c r="F12" s="7" t="s">
        <v>21</v>
      </c>
      <c r="G12" s="7" t="s">
        <v>10</v>
      </c>
      <c r="H12" s="8" t="s">
        <v>11</v>
      </c>
      <c r="I12" s="9" t="s">
        <v>1</v>
      </c>
    </row>
    <row r="13" spans="1:9" x14ac:dyDescent="0.25">
      <c r="A13" s="15" t="s">
        <v>34</v>
      </c>
      <c r="B13" s="19">
        <v>1800</v>
      </c>
      <c r="C13" s="68">
        <v>70</v>
      </c>
      <c r="D13" s="6">
        <f>B13*C13</f>
        <v>126000</v>
      </c>
      <c r="F13" s="3"/>
      <c r="G13" s="4"/>
      <c r="H13" s="5"/>
      <c r="I13" s="5"/>
    </row>
    <row r="14" spans="1:9" x14ac:dyDescent="0.25">
      <c r="A14" s="15" t="s">
        <v>31</v>
      </c>
      <c r="B14" s="19">
        <v>35000</v>
      </c>
      <c r="C14" s="43">
        <v>2</v>
      </c>
      <c r="D14" s="6">
        <f>B14*C14</f>
        <v>70000</v>
      </c>
      <c r="F14" s="3"/>
      <c r="G14" s="4"/>
      <c r="H14" s="5"/>
      <c r="I14" s="5"/>
    </row>
    <row r="15" spans="1:9" x14ac:dyDescent="0.25">
      <c r="A15" s="15" t="s">
        <v>32</v>
      </c>
      <c r="B15" s="41">
        <v>5040</v>
      </c>
      <c r="C15" s="43">
        <v>2</v>
      </c>
      <c r="D15" s="6">
        <f>B15*C15</f>
        <v>10080</v>
      </c>
      <c r="F15" s="3"/>
      <c r="G15" s="4"/>
      <c r="H15" s="5"/>
      <c r="I15" s="5"/>
    </row>
    <row r="16" spans="1:9" ht="15.75" x14ac:dyDescent="0.25">
      <c r="A16" s="74" t="s">
        <v>6</v>
      </c>
      <c r="B16" s="75"/>
      <c r="C16" s="76"/>
      <c r="D16" s="2">
        <f>SUM(D13:D15)</f>
        <v>206080</v>
      </c>
      <c r="F16" s="74" t="s">
        <v>6</v>
      </c>
      <c r="G16" s="75"/>
      <c r="H16" s="76"/>
      <c r="I16" s="2">
        <f>SUM(I14:I15)</f>
        <v>0</v>
      </c>
    </row>
    <row r="17" spans="1:11" x14ac:dyDescent="0.25">
      <c r="G17" s="72" t="s">
        <v>7</v>
      </c>
      <c r="H17" s="72"/>
      <c r="I17" s="10"/>
    </row>
    <row r="19" spans="1:11" x14ac:dyDescent="0.25">
      <c r="A19" s="121" t="s">
        <v>67</v>
      </c>
    </row>
    <row r="20" spans="1:11" s="100" customFormat="1" ht="12.75" x14ac:dyDescent="0.2">
      <c r="A20" s="99" t="s">
        <v>68</v>
      </c>
      <c r="B20" s="99"/>
      <c r="C20" s="99"/>
      <c r="D20" s="99"/>
      <c r="E20" s="99"/>
      <c r="F20" s="99"/>
      <c r="G20" s="99"/>
      <c r="H20" s="99"/>
      <c r="I20" s="99"/>
      <c r="J20" s="122"/>
      <c r="K20" s="122"/>
    </row>
    <row r="21" spans="1:11" s="100" customFormat="1" ht="12.75" x14ac:dyDescent="0.2">
      <c r="A21" s="101" t="s">
        <v>69</v>
      </c>
      <c r="B21" s="12" t="s">
        <v>12</v>
      </c>
      <c r="C21" s="102"/>
      <c r="D21" s="101"/>
      <c r="F21" s="101" t="s">
        <v>70</v>
      </c>
      <c r="G21" s="12" t="s">
        <v>71</v>
      </c>
      <c r="H21" s="101"/>
      <c r="I21" s="101"/>
    </row>
    <row r="22" spans="1:11" s="100" customFormat="1" ht="12.75" x14ac:dyDescent="0.2">
      <c r="A22" s="103" t="s">
        <v>13</v>
      </c>
      <c r="B22" s="12" t="s">
        <v>72</v>
      </c>
      <c r="C22" s="101"/>
      <c r="D22" s="101"/>
      <c r="F22" s="103" t="s">
        <v>13</v>
      </c>
      <c r="G22" s="12" t="s">
        <v>73</v>
      </c>
      <c r="H22" s="101"/>
      <c r="I22" s="101"/>
    </row>
    <row r="23" spans="1:11" s="100" customFormat="1" ht="13.5" thickBot="1" x14ac:dyDescent="0.25">
      <c r="A23" s="104" t="s">
        <v>0</v>
      </c>
      <c r="B23" s="104"/>
      <c r="C23" s="104"/>
      <c r="D23" s="104"/>
      <c r="F23" s="104" t="s">
        <v>5</v>
      </c>
      <c r="G23" s="104"/>
      <c r="H23" s="104"/>
      <c r="I23" s="104"/>
    </row>
    <row r="24" spans="1:11" s="100" customFormat="1" ht="12.75" x14ac:dyDescent="0.2">
      <c r="A24" s="105" t="s">
        <v>21</v>
      </c>
      <c r="B24" s="105" t="s">
        <v>10</v>
      </c>
      <c r="C24" s="106" t="s">
        <v>11</v>
      </c>
      <c r="D24" s="107" t="s">
        <v>1</v>
      </c>
      <c r="F24" s="105" t="s">
        <v>21</v>
      </c>
      <c r="G24" s="105" t="s">
        <v>10</v>
      </c>
      <c r="H24" s="106" t="s">
        <v>11</v>
      </c>
      <c r="I24" s="107" t="s">
        <v>1</v>
      </c>
    </row>
    <row r="25" spans="1:11" s="100" customFormat="1" ht="12.75" x14ac:dyDescent="0.2">
      <c r="A25" s="15" t="s">
        <v>74</v>
      </c>
      <c r="B25" s="108">
        <v>30</v>
      </c>
      <c r="C25" s="109">
        <v>12</v>
      </c>
      <c r="D25" s="6">
        <f t="shared" ref="D25:D40" si="0">B25*C25</f>
        <v>360</v>
      </c>
      <c r="F25" s="3"/>
      <c r="G25" s="4"/>
      <c r="H25" s="5"/>
      <c r="I25" s="5"/>
    </row>
    <row r="26" spans="1:11" s="100" customFormat="1" ht="12.75" x14ac:dyDescent="0.2">
      <c r="A26" s="15" t="s">
        <v>75</v>
      </c>
      <c r="B26" s="108">
        <v>30</v>
      </c>
      <c r="C26" s="109">
        <v>12</v>
      </c>
      <c r="D26" s="6">
        <f t="shared" si="0"/>
        <v>360</v>
      </c>
      <c r="F26" s="3"/>
      <c r="G26" s="4"/>
      <c r="H26" s="5"/>
      <c r="I26" s="5"/>
    </row>
    <row r="27" spans="1:11" s="100" customFormat="1" ht="12.75" x14ac:dyDescent="0.2">
      <c r="A27" s="15" t="s">
        <v>76</v>
      </c>
      <c r="B27" s="108">
        <v>38</v>
      </c>
      <c r="C27" s="109">
        <v>12</v>
      </c>
      <c r="D27" s="6">
        <f t="shared" si="0"/>
        <v>456</v>
      </c>
      <c r="F27" s="3"/>
      <c r="G27" s="4"/>
      <c r="H27" s="5"/>
      <c r="I27" s="5"/>
    </row>
    <row r="28" spans="1:11" s="100" customFormat="1" ht="12.75" x14ac:dyDescent="0.2">
      <c r="A28" s="66" t="s">
        <v>77</v>
      </c>
      <c r="B28" s="108">
        <v>38</v>
      </c>
      <c r="C28" s="109">
        <v>12</v>
      </c>
      <c r="D28" s="6">
        <f t="shared" si="0"/>
        <v>456</v>
      </c>
      <c r="F28" s="3"/>
      <c r="G28" s="4"/>
      <c r="H28" s="5"/>
      <c r="I28" s="5"/>
    </row>
    <row r="29" spans="1:11" s="100" customFormat="1" ht="12.75" x14ac:dyDescent="0.2">
      <c r="A29" s="66" t="s">
        <v>78</v>
      </c>
      <c r="B29" s="110">
        <v>25</v>
      </c>
      <c r="C29" s="109">
        <v>12</v>
      </c>
      <c r="D29" s="6">
        <f t="shared" si="0"/>
        <v>300</v>
      </c>
      <c r="F29" s="3"/>
      <c r="G29" s="4"/>
      <c r="H29" s="5"/>
      <c r="I29" s="5"/>
    </row>
    <row r="30" spans="1:11" s="100" customFormat="1" ht="12.75" x14ac:dyDescent="0.2">
      <c r="A30" s="66" t="s">
        <v>79</v>
      </c>
      <c r="B30" s="110">
        <v>25</v>
      </c>
      <c r="C30" s="109">
        <v>12</v>
      </c>
      <c r="D30" s="6">
        <f t="shared" si="0"/>
        <v>300</v>
      </c>
      <c r="F30" s="3"/>
      <c r="G30" s="4"/>
      <c r="H30" s="5"/>
      <c r="I30" s="5"/>
    </row>
    <row r="31" spans="1:11" s="100" customFormat="1" ht="12.75" x14ac:dyDescent="0.2">
      <c r="A31" s="66" t="s">
        <v>80</v>
      </c>
      <c r="B31" s="110">
        <v>28</v>
      </c>
      <c r="C31" s="109">
        <v>24</v>
      </c>
      <c r="D31" s="6">
        <f t="shared" si="0"/>
        <v>672</v>
      </c>
      <c r="F31" s="111"/>
      <c r="G31" s="112"/>
      <c r="H31" s="113"/>
      <c r="I31" s="114"/>
    </row>
    <row r="32" spans="1:11" s="100" customFormat="1" ht="12.75" x14ac:dyDescent="0.2">
      <c r="A32" s="66" t="s">
        <v>81</v>
      </c>
      <c r="B32" s="110">
        <v>23</v>
      </c>
      <c r="C32" s="109">
        <v>24</v>
      </c>
      <c r="D32" s="6">
        <f t="shared" si="0"/>
        <v>552</v>
      </c>
      <c r="F32" s="111"/>
      <c r="G32" s="112"/>
      <c r="H32" s="113"/>
      <c r="I32" s="114"/>
    </row>
    <row r="33" spans="1:11" s="100" customFormat="1" ht="12.75" x14ac:dyDescent="0.2">
      <c r="A33" s="66" t="s">
        <v>82</v>
      </c>
      <c r="B33" s="110">
        <v>23</v>
      </c>
      <c r="C33" s="109">
        <v>24</v>
      </c>
      <c r="D33" s="6">
        <f t="shared" si="0"/>
        <v>552</v>
      </c>
      <c r="F33" s="111"/>
      <c r="G33" s="112"/>
      <c r="H33" s="113"/>
      <c r="I33" s="114"/>
    </row>
    <row r="34" spans="1:11" s="100" customFormat="1" ht="12.75" x14ac:dyDescent="0.2">
      <c r="A34" s="66" t="s">
        <v>83</v>
      </c>
      <c r="B34" s="110">
        <v>105</v>
      </c>
      <c r="C34" s="109">
        <v>25</v>
      </c>
      <c r="D34" s="6">
        <f t="shared" si="0"/>
        <v>2625</v>
      </c>
      <c r="F34" s="111"/>
      <c r="G34" s="112"/>
      <c r="H34" s="113"/>
      <c r="I34" s="114"/>
    </row>
    <row r="35" spans="1:11" s="100" customFormat="1" ht="12.75" x14ac:dyDescent="0.2">
      <c r="A35" s="66" t="s">
        <v>84</v>
      </c>
      <c r="B35" s="110">
        <v>28</v>
      </c>
      <c r="C35" s="109">
        <v>25</v>
      </c>
      <c r="D35" s="6">
        <f t="shared" si="0"/>
        <v>700</v>
      </c>
      <c r="F35" s="111"/>
      <c r="G35" s="112"/>
      <c r="H35" s="113"/>
      <c r="I35" s="114"/>
    </row>
    <row r="36" spans="1:11" s="100" customFormat="1" ht="12.75" x14ac:dyDescent="0.2">
      <c r="A36" s="66" t="s">
        <v>85</v>
      </c>
      <c r="B36" s="110">
        <v>28</v>
      </c>
      <c r="C36" s="109">
        <v>25</v>
      </c>
      <c r="D36" s="6">
        <f t="shared" si="0"/>
        <v>700</v>
      </c>
      <c r="F36" s="111"/>
      <c r="G36" s="112"/>
      <c r="H36" s="113"/>
      <c r="I36" s="114"/>
    </row>
    <row r="37" spans="1:11" s="100" customFormat="1" ht="12.75" x14ac:dyDescent="0.2">
      <c r="A37" s="66" t="s">
        <v>86</v>
      </c>
      <c r="B37" s="110">
        <v>100</v>
      </c>
      <c r="C37" s="109">
        <v>25</v>
      </c>
      <c r="D37" s="6">
        <f t="shared" si="0"/>
        <v>2500</v>
      </c>
      <c r="F37" s="111"/>
      <c r="G37" s="112"/>
      <c r="H37" s="113"/>
      <c r="I37" s="114"/>
    </row>
    <row r="38" spans="1:11" s="100" customFormat="1" ht="12.75" x14ac:dyDescent="0.2">
      <c r="A38" s="66" t="s">
        <v>87</v>
      </c>
      <c r="B38" s="110">
        <v>175</v>
      </c>
      <c r="C38" s="109">
        <v>25</v>
      </c>
      <c r="D38" s="6">
        <f t="shared" si="0"/>
        <v>4375</v>
      </c>
      <c r="F38" s="111"/>
      <c r="G38" s="112"/>
      <c r="H38" s="113"/>
      <c r="I38" s="114"/>
    </row>
    <row r="39" spans="1:11" s="100" customFormat="1" ht="12.75" x14ac:dyDescent="0.2">
      <c r="A39" s="66" t="s">
        <v>88</v>
      </c>
      <c r="B39" s="110">
        <v>175</v>
      </c>
      <c r="C39" s="109">
        <v>25</v>
      </c>
      <c r="D39" s="6">
        <f t="shared" si="0"/>
        <v>4375</v>
      </c>
      <c r="F39" s="111"/>
      <c r="G39" s="112"/>
      <c r="H39" s="113"/>
      <c r="I39" s="114"/>
    </row>
    <row r="40" spans="1:11" s="100" customFormat="1" ht="12.75" x14ac:dyDescent="0.2">
      <c r="A40" s="66" t="s">
        <v>89</v>
      </c>
      <c r="B40" s="110">
        <v>175</v>
      </c>
      <c r="C40" s="109">
        <v>2</v>
      </c>
      <c r="D40" s="6">
        <f t="shared" si="0"/>
        <v>350</v>
      </c>
      <c r="F40" s="111"/>
      <c r="G40" s="112"/>
      <c r="H40" s="113"/>
      <c r="I40" s="114"/>
    </row>
    <row r="41" spans="1:11" s="100" customFormat="1" ht="12.75" x14ac:dyDescent="0.2">
      <c r="A41" s="115" t="s">
        <v>6</v>
      </c>
      <c r="B41" s="116"/>
      <c r="C41" s="117"/>
      <c r="D41" s="118">
        <f>SUM(D25:D40)</f>
        <v>19633</v>
      </c>
      <c r="F41" s="115" t="s">
        <v>6</v>
      </c>
      <c r="G41" s="116"/>
      <c r="H41" s="117"/>
      <c r="I41" s="118">
        <f>SUM(I25:I31)</f>
        <v>0</v>
      </c>
    </row>
    <row r="42" spans="1:11" s="100" customFormat="1" ht="12.75" x14ac:dyDescent="0.2">
      <c r="G42" s="119" t="s">
        <v>7</v>
      </c>
      <c r="H42" s="119"/>
      <c r="I42" s="120"/>
    </row>
    <row r="43" spans="1:11" s="100" customFormat="1" ht="12.75" x14ac:dyDescent="0.2"/>
    <row r="44" spans="1:11" x14ac:dyDescent="0.25">
      <c r="A44" s="121" t="s">
        <v>90</v>
      </c>
    </row>
    <row r="45" spans="1:11" s="100" customFormat="1" ht="12.75" x14ac:dyDescent="0.2">
      <c r="A45" s="99" t="s">
        <v>68</v>
      </c>
      <c r="B45" s="99"/>
      <c r="C45" s="99"/>
      <c r="D45" s="99"/>
      <c r="E45" s="99"/>
      <c r="F45" s="99"/>
      <c r="G45" s="99"/>
      <c r="H45" s="99"/>
      <c r="I45" s="99"/>
      <c r="J45" s="122"/>
      <c r="K45" s="122"/>
    </row>
    <row r="46" spans="1:11" s="100" customFormat="1" ht="12.75" x14ac:dyDescent="0.2">
      <c r="A46" s="101" t="s">
        <v>69</v>
      </c>
      <c r="B46" s="12" t="s">
        <v>12</v>
      </c>
      <c r="C46" s="102"/>
      <c r="D46" s="101"/>
      <c r="F46" s="101" t="s">
        <v>70</v>
      </c>
      <c r="G46" s="12" t="s">
        <v>71</v>
      </c>
      <c r="H46" s="101"/>
      <c r="I46" s="101"/>
    </row>
    <row r="47" spans="1:11" s="100" customFormat="1" ht="12.75" x14ac:dyDescent="0.2">
      <c r="A47" s="103" t="s">
        <v>13</v>
      </c>
      <c r="B47" s="12" t="s">
        <v>72</v>
      </c>
      <c r="C47" s="101"/>
      <c r="D47" s="101"/>
      <c r="F47" s="103" t="s">
        <v>13</v>
      </c>
      <c r="G47" s="12" t="s">
        <v>73</v>
      </c>
      <c r="H47" s="101"/>
      <c r="I47" s="101"/>
    </row>
    <row r="48" spans="1:11" s="100" customFormat="1" ht="13.5" thickBot="1" x14ac:dyDescent="0.25">
      <c r="A48" s="104" t="s">
        <v>0</v>
      </c>
      <c r="B48" s="104"/>
      <c r="C48" s="104"/>
      <c r="D48" s="104"/>
      <c r="F48" s="104" t="s">
        <v>5</v>
      </c>
      <c r="G48" s="104"/>
      <c r="H48" s="104"/>
      <c r="I48" s="104"/>
    </row>
    <row r="49" spans="1:9" s="100" customFormat="1" ht="12.75" x14ac:dyDescent="0.2">
      <c r="A49" s="105" t="s">
        <v>21</v>
      </c>
      <c r="B49" s="105" t="s">
        <v>10</v>
      </c>
      <c r="C49" s="106" t="s">
        <v>11</v>
      </c>
      <c r="D49" s="107" t="s">
        <v>1</v>
      </c>
      <c r="F49" s="105" t="s">
        <v>21</v>
      </c>
      <c r="G49" s="105" t="s">
        <v>10</v>
      </c>
      <c r="H49" s="106" t="s">
        <v>11</v>
      </c>
      <c r="I49" s="107" t="s">
        <v>1</v>
      </c>
    </row>
    <row r="50" spans="1:9" s="100" customFormat="1" ht="12.75" x14ac:dyDescent="0.2">
      <c r="A50" s="15" t="s">
        <v>74</v>
      </c>
      <c r="B50" s="108">
        <v>30</v>
      </c>
      <c r="C50" s="109">
        <v>12</v>
      </c>
      <c r="D50" s="6">
        <f t="shared" ref="D50:D59" si="1">B50*C50</f>
        <v>360</v>
      </c>
      <c r="F50" s="3"/>
      <c r="G50" s="4"/>
      <c r="H50" s="5"/>
      <c r="I50" s="5"/>
    </row>
    <row r="51" spans="1:9" s="100" customFormat="1" ht="12.75" x14ac:dyDescent="0.2">
      <c r="A51" s="15" t="s">
        <v>75</v>
      </c>
      <c r="B51" s="108">
        <v>30</v>
      </c>
      <c r="C51" s="109">
        <v>12</v>
      </c>
      <c r="D51" s="6">
        <f t="shared" si="1"/>
        <v>360</v>
      </c>
      <c r="F51" s="3"/>
      <c r="G51" s="4"/>
      <c r="H51" s="5"/>
      <c r="I51" s="5"/>
    </row>
    <row r="52" spans="1:9" s="100" customFormat="1" ht="12.75" x14ac:dyDescent="0.2">
      <c r="A52" s="15" t="s">
        <v>76</v>
      </c>
      <c r="B52" s="108">
        <v>38</v>
      </c>
      <c r="C52" s="109">
        <v>12</v>
      </c>
      <c r="D52" s="6">
        <f t="shared" si="1"/>
        <v>456</v>
      </c>
      <c r="F52" s="3"/>
      <c r="G52" s="4"/>
      <c r="H52" s="5"/>
      <c r="I52" s="5"/>
    </row>
    <row r="53" spans="1:9" s="100" customFormat="1" ht="12.75" x14ac:dyDescent="0.2">
      <c r="A53" s="66" t="s">
        <v>77</v>
      </c>
      <c r="B53" s="108">
        <v>38</v>
      </c>
      <c r="C53" s="109">
        <v>12</v>
      </c>
      <c r="D53" s="6">
        <f t="shared" si="1"/>
        <v>456</v>
      </c>
      <c r="F53" s="3"/>
      <c r="G53" s="4"/>
      <c r="H53" s="5"/>
      <c r="I53" s="5"/>
    </row>
    <row r="54" spans="1:9" s="100" customFormat="1" ht="12.75" x14ac:dyDescent="0.2">
      <c r="A54" s="66" t="s">
        <v>80</v>
      </c>
      <c r="B54" s="110">
        <v>28</v>
      </c>
      <c r="C54" s="109">
        <v>24</v>
      </c>
      <c r="D54" s="6">
        <f t="shared" si="1"/>
        <v>672</v>
      </c>
      <c r="F54" s="111"/>
      <c r="G54" s="112"/>
      <c r="H54" s="113"/>
      <c r="I54" s="114"/>
    </row>
    <row r="55" spans="1:9" s="100" customFormat="1" ht="12.75" x14ac:dyDescent="0.2">
      <c r="A55" s="66" t="s">
        <v>81</v>
      </c>
      <c r="B55" s="110">
        <v>23</v>
      </c>
      <c r="C55" s="109">
        <v>24</v>
      </c>
      <c r="D55" s="6">
        <f t="shared" si="1"/>
        <v>552</v>
      </c>
      <c r="F55" s="111"/>
      <c r="G55" s="112"/>
      <c r="H55" s="113"/>
      <c r="I55" s="114"/>
    </row>
    <row r="56" spans="1:9" s="100" customFormat="1" ht="12.75" x14ac:dyDescent="0.2">
      <c r="A56" s="66" t="s">
        <v>82</v>
      </c>
      <c r="B56" s="110">
        <v>23</v>
      </c>
      <c r="C56" s="109">
        <v>24</v>
      </c>
      <c r="D56" s="6">
        <f t="shared" si="1"/>
        <v>552</v>
      </c>
      <c r="F56" s="111"/>
      <c r="G56" s="112"/>
      <c r="H56" s="113"/>
      <c r="I56" s="114"/>
    </row>
    <row r="57" spans="1:9" s="100" customFormat="1" ht="12.75" x14ac:dyDescent="0.2">
      <c r="A57" s="66" t="s">
        <v>83</v>
      </c>
      <c r="B57" s="110">
        <v>105</v>
      </c>
      <c r="C57" s="109">
        <v>25</v>
      </c>
      <c r="D57" s="6">
        <f t="shared" si="1"/>
        <v>2625</v>
      </c>
      <c r="F57" s="111"/>
      <c r="G57" s="112"/>
      <c r="H57" s="113"/>
      <c r="I57" s="114"/>
    </row>
    <row r="58" spans="1:9" s="100" customFormat="1" ht="12.75" x14ac:dyDescent="0.2">
      <c r="A58" s="66" t="s">
        <v>84</v>
      </c>
      <c r="B58" s="110">
        <v>28</v>
      </c>
      <c r="C58" s="109">
        <v>25</v>
      </c>
      <c r="D58" s="6">
        <f t="shared" si="1"/>
        <v>700</v>
      </c>
      <c r="F58" s="111"/>
      <c r="G58" s="112"/>
      <c r="H58" s="113"/>
      <c r="I58" s="114"/>
    </row>
    <row r="59" spans="1:9" s="100" customFormat="1" ht="12.75" x14ac:dyDescent="0.2">
      <c r="A59" s="66" t="s">
        <v>85</v>
      </c>
      <c r="B59" s="110">
        <v>28</v>
      </c>
      <c r="C59" s="109">
        <v>25</v>
      </c>
      <c r="D59" s="6">
        <f t="shared" si="1"/>
        <v>700</v>
      </c>
      <c r="F59" s="111"/>
      <c r="G59" s="112"/>
      <c r="H59" s="113"/>
      <c r="I59" s="114"/>
    </row>
    <row r="60" spans="1:9" s="100" customFormat="1" ht="12.75" x14ac:dyDescent="0.2">
      <c r="A60" s="66" t="s">
        <v>86</v>
      </c>
      <c r="B60" s="110">
        <v>100</v>
      </c>
      <c r="C60" s="109">
        <v>25</v>
      </c>
      <c r="D60" s="6">
        <f>B60*C60</f>
        <v>2500</v>
      </c>
      <c r="F60" s="111"/>
      <c r="G60" s="112"/>
      <c r="H60" s="113"/>
      <c r="I60" s="114"/>
    </row>
    <row r="61" spans="1:9" s="100" customFormat="1" ht="12.75" x14ac:dyDescent="0.2">
      <c r="A61" s="66" t="s">
        <v>87</v>
      </c>
      <c r="B61" s="110">
        <v>175</v>
      </c>
      <c r="C61" s="109">
        <v>25</v>
      </c>
      <c r="D61" s="6">
        <f>B61*C61</f>
        <v>4375</v>
      </c>
      <c r="F61" s="111"/>
      <c r="G61" s="112"/>
      <c r="H61" s="113"/>
      <c r="I61" s="114"/>
    </row>
    <row r="62" spans="1:9" s="100" customFormat="1" ht="12.75" x14ac:dyDescent="0.2">
      <c r="A62" s="66" t="s">
        <v>88</v>
      </c>
      <c r="B62" s="110">
        <v>175</v>
      </c>
      <c r="C62" s="109">
        <v>20</v>
      </c>
      <c r="D62" s="6">
        <f>B62*C62</f>
        <v>3500</v>
      </c>
      <c r="F62" s="111"/>
      <c r="G62" s="112"/>
      <c r="H62" s="113"/>
      <c r="I62" s="114"/>
    </row>
    <row r="63" spans="1:9" s="100" customFormat="1" ht="12.75" x14ac:dyDescent="0.2">
      <c r="A63" s="66" t="s">
        <v>89</v>
      </c>
      <c r="B63" s="110">
        <v>175</v>
      </c>
      <c r="C63" s="109">
        <v>2</v>
      </c>
      <c r="D63" s="6">
        <f>B63*C63</f>
        <v>350</v>
      </c>
      <c r="F63" s="111"/>
      <c r="G63" s="112"/>
      <c r="H63" s="113"/>
      <c r="I63" s="114"/>
    </row>
    <row r="64" spans="1:9" s="100" customFormat="1" ht="12.75" x14ac:dyDescent="0.2">
      <c r="A64" s="115" t="s">
        <v>6</v>
      </c>
      <c r="B64" s="116"/>
      <c r="C64" s="117"/>
      <c r="D64" s="118">
        <f>SUM(D50:D63)</f>
        <v>18158</v>
      </c>
      <c r="F64" s="115" t="s">
        <v>6</v>
      </c>
      <c r="G64" s="116"/>
      <c r="H64" s="117"/>
      <c r="I64" s="118">
        <f>SUM(I50:I54)</f>
        <v>0</v>
      </c>
    </row>
    <row r="65" spans="1:9" s="100" customFormat="1" ht="12.75" x14ac:dyDescent="0.2">
      <c r="G65" s="119" t="s">
        <v>7</v>
      </c>
      <c r="H65" s="119"/>
      <c r="I65" s="120"/>
    </row>
    <row r="67" spans="1:9" x14ac:dyDescent="0.25">
      <c r="A67" s="121" t="s">
        <v>91</v>
      </c>
    </row>
    <row r="68" spans="1:9" ht="15.75" x14ac:dyDescent="0.25">
      <c r="A68" s="123" t="s">
        <v>92</v>
      </c>
      <c r="B68" s="124"/>
      <c r="C68" s="124"/>
      <c r="D68" s="124"/>
      <c r="E68" s="124"/>
      <c r="F68" s="124"/>
      <c r="G68" s="124"/>
      <c r="H68" s="124"/>
      <c r="I68" s="124"/>
    </row>
    <row r="69" spans="1:9" x14ac:dyDescent="0.25">
      <c r="A69" s="125" t="s">
        <v>93</v>
      </c>
      <c r="B69" s="126" t="s">
        <v>94</v>
      </c>
      <c r="C69" s="127"/>
      <c r="D69" s="128"/>
      <c r="F69" s="128" t="s">
        <v>95</v>
      </c>
      <c r="G69" s="126" t="s">
        <v>96</v>
      </c>
      <c r="H69" s="128"/>
      <c r="I69" s="128"/>
    </row>
    <row r="70" spans="1:9" x14ac:dyDescent="0.25">
      <c r="A70" s="129" t="s">
        <v>13</v>
      </c>
      <c r="B70" s="126" t="s">
        <v>28</v>
      </c>
      <c r="C70" s="128"/>
      <c r="D70" s="128"/>
      <c r="F70" s="129" t="s">
        <v>13</v>
      </c>
      <c r="G70" s="126" t="s">
        <v>97</v>
      </c>
      <c r="H70" s="128"/>
      <c r="I70" s="128"/>
    </row>
    <row r="71" spans="1:9" ht="16.5" thickBot="1" x14ac:dyDescent="0.3">
      <c r="A71" s="130" t="s">
        <v>0</v>
      </c>
      <c r="B71" s="130"/>
      <c r="C71" s="130"/>
      <c r="D71" s="130"/>
      <c r="F71" s="131" t="s">
        <v>5</v>
      </c>
      <c r="G71" s="131"/>
      <c r="H71" s="131"/>
      <c r="I71" s="131"/>
    </row>
    <row r="72" spans="1:9" x14ac:dyDescent="0.25">
      <c r="A72" s="132" t="s">
        <v>21</v>
      </c>
      <c r="B72" s="132" t="s">
        <v>10</v>
      </c>
      <c r="C72" s="133" t="s">
        <v>11</v>
      </c>
      <c r="D72" s="134" t="s">
        <v>1</v>
      </c>
      <c r="F72" s="135" t="s">
        <v>21</v>
      </c>
      <c r="G72" s="135" t="s">
        <v>10</v>
      </c>
      <c r="H72" s="136" t="s">
        <v>11</v>
      </c>
      <c r="I72" s="137" t="s">
        <v>1</v>
      </c>
    </row>
    <row r="73" spans="1:9" x14ac:dyDescent="0.25">
      <c r="A73" s="120" t="s">
        <v>98</v>
      </c>
      <c r="B73" s="138">
        <v>500</v>
      </c>
      <c r="C73" s="139">
        <v>11</v>
      </c>
      <c r="D73" s="140">
        <f t="shared" ref="D73:D101" si="2">B73*C73</f>
        <v>5500</v>
      </c>
      <c r="F73" s="141"/>
      <c r="G73" s="142"/>
      <c r="H73" s="143"/>
      <c r="I73" s="143"/>
    </row>
    <row r="74" spans="1:9" x14ac:dyDescent="0.25">
      <c r="A74" s="120" t="s">
        <v>99</v>
      </c>
      <c r="B74" s="138">
        <v>1200</v>
      </c>
      <c r="C74" s="139">
        <v>11</v>
      </c>
      <c r="D74" s="140">
        <f t="shared" si="2"/>
        <v>13200</v>
      </c>
      <c r="F74" s="141"/>
      <c r="G74" s="142"/>
      <c r="H74" s="143"/>
      <c r="I74" s="143"/>
    </row>
    <row r="75" spans="1:9" x14ac:dyDescent="0.25">
      <c r="A75" s="144" t="s">
        <v>100</v>
      </c>
      <c r="B75" s="138">
        <v>1000</v>
      </c>
      <c r="C75" s="139">
        <v>11</v>
      </c>
      <c r="D75" s="140">
        <f t="shared" si="2"/>
        <v>11000</v>
      </c>
      <c r="F75" s="141"/>
      <c r="G75" s="142"/>
      <c r="H75" s="143"/>
      <c r="I75" s="143"/>
    </row>
    <row r="76" spans="1:9" x14ac:dyDescent="0.25">
      <c r="A76" s="145" t="s">
        <v>101</v>
      </c>
      <c r="B76" s="138">
        <v>50</v>
      </c>
      <c r="C76" s="139">
        <v>2</v>
      </c>
      <c r="D76" s="140">
        <f t="shared" si="2"/>
        <v>100</v>
      </c>
      <c r="F76" s="141"/>
      <c r="G76" s="142"/>
      <c r="H76" s="143"/>
      <c r="I76" s="143"/>
    </row>
    <row r="77" spans="1:9" x14ac:dyDescent="0.25">
      <c r="A77" s="146" t="s">
        <v>102</v>
      </c>
      <c r="B77" s="138">
        <v>70</v>
      </c>
      <c r="C77" s="139">
        <v>2</v>
      </c>
      <c r="D77" s="140">
        <f t="shared" si="2"/>
        <v>140</v>
      </c>
      <c r="F77" s="141"/>
      <c r="G77" s="142"/>
      <c r="H77" s="143"/>
      <c r="I77" s="143"/>
    </row>
    <row r="78" spans="1:9" x14ac:dyDescent="0.25">
      <c r="A78" s="145" t="s">
        <v>103</v>
      </c>
      <c r="B78" s="138">
        <v>25</v>
      </c>
      <c r="C78" s="139">
        <v>6</v>
      </c>
      <c r="D78" s="140">
        <f t="shared" si="2"/>
        <v>150</v>
      </c>
      <c r="F78" s="141"/>
      <c r="G78" s="142"/>
      <c r="H78" s="143"/>
      <c r="I78" s="143"/>
    </row>
    <row r="79" spans="1:9" x14ac:dyDescent="0.25">
      <c r="A79" s="145" t="s">
        <v>104</v>
      </c>
      <c r="B79" s="138">
        <v>500</v>
      </c>
      <c r="C79" s="139">
        <v>3</v>
      </c>
      <c r="D79" s="140">
        <f t="shared" si="2"/>
        <v>1500</v>
      </c>
      <c r="F79" s="141"/>
      <c r="G79" s="142"/>
      <c r="H79" s="143"/>
      <c r="I79" s="143"/>
    </row>
    <row r="80" spans="1:9" ht="51" x14ac:dyDescent="0.25">
      <c r="A80" s="147" t="s">
        <v>105</v>
      </c>
      <c r="B80" s="138">
        <v>400</v>
      </c>
      <c r="C80" s="139">
        <v>2</v>
      </c>
      <c r="D80" s="140">
        <f t="shared" si="2"/>
        <v>800</v>
      </c>
      <c r="F80" s="141"/>
      <c r="G80" s="142"/>
      <c r="H80" s="143"/>
      <c r="I80" s="143"/>
    </row>
    <row r="81" spans="1:9" x14ac:dyDescent="0.25">
      <c r="A81" s="145" t="s">
        <v>106</v>
      </c>
      <c r="B81" s="138">
        <v>109.4</v>
      </c>
      <c r="C81" s="139">
        <v>1</v>
      </c>
      <c r="D81" s="140">
        <f t="shared" si="2"/>
        <v>109.4</v>
      </c>
      <c r="F81" s="141"/>
      <c r="G81" s="142"/>
      <c r="H81" s="143"/>
      <c r="I81" s="143"/>
    </row>
    <row r="82" spans="1:9" x14ac:dyDescent="0.25">
      <c r="A82" s="147" t="s">
        <v>107</v>
      </c>
      <c r="B82" s="138">
        <v>80</v>
      </c>
      <c r="C82" s="139">
        <v>3</v>
      </c>
      <c r="D82" s="140">
        <f t="shared" si="2"/>
        <v>240</v>
      </c>
      <c r="F82" s="141"/>
      <c r="G82" s="142"/>
      <c r="H82" s="143"/>
      <c r="I82" s="143"/>
    </row>
    <row r="83" spans="1:9" x14ac:dyDescent="0.25">
      <c r="A83" s="145" t="s">
        <v>108</v>
      </c>
      <c r="B83" s="138">
        <v>20</v>
      </c>
      <c r="C83" s="139">
        <v>1</v>
      </c>
      <c r="D83" s="140">
        <f t="shared" si="2"/>
        <v>20</v>
      </c>
      <c r="F83" s="141"/>
      <c r="G83" s="142"/>
      <c r="H83" s="143"/>
      <c r="I83" s="143"/>
    </row>
    <row r="84" spans="1:9" x14ac:dyDescent="0.25">
      <c r="A84" s="145" t="s">
        <v>109</v>
      </c>
      <c r="B84" s="138">
        <v>7</v>
      </c>
      <c r="C84" s="139">
        <v>11</v>
      </c>
      <c r="D84" s="140">
        <f t="shared" si="2"/>
        <v>77</v>
      </c>
      <c r="F84" s="141"/>
      <c r="G84" s="142"/>
      <c r="H84" s="143"/>
      <c r="I84" s="143"/>
    </row>
    <row r="85" spans="1:9" x14ac:dyDescent="0.25">
      <c r="A85" s="145" t="s">
        <v>110</v>
      </c>
      <c r="B85" s="138">
        <v>34</v>
      </c>
      <c r="C85" s="139">
        <v>4</v>
      </c>
      <c r="D85" s="140">
        <f t="shared" si="2"/>
        <v>136</v>
      </c>
      <c r="F85" s="141"/>
      <c r="G85" s="142"/>
      <c r="H85" s="143"/>
      <c r="I85" s="143"/>
    </row>
    <row r="86" spans="1:9" x14ac:dyDescent="0.25">
      <c r="A86" s="145" t="s">
        <v>111</v>
      </c>
      <c r="B86" s="138">
        <v>2000</v>
      </c>
      <c r="C86" s="139">
        <v>3</v>
      </c>
      <c r="D86" s="140">
        <f t="shared" si="2"/>
        <v>6000</v>
      </c>
      <c r="F86" s="141"/>
      <c r="G86" s="142"/>
      <c r="H86" s="143"/>
      <c r="I86" s="143"/>
    </row>
    <row r="87" spans="1:9" x14ac:dyDescent="0.25">
      <c r="A87" s="145" t="s">
        <v>112</v>
      </c>
      <c r="B87" s="138">
        <v>70</v>
      </c>
      <c r="C87" s="139">
        <v>3</v>
      </c>
      <c r="D87" s="140">
        <f t="shared" si="2"/>
        <v>210</v>
      </c>
      <c r="F87" s="141"/>
      <c r="G87" s="142"/>
      <c r="H87" s="143"/>
      <c r="I87" s="143"/>
    </row>
    <row r="88" spans="1:9" x14ac:dyDescent="0.25">
      <c r="A88" s="145" t="s">
        <v>113</v>
      </c>
      <c r="B88" s="138">
        <v>30</v>
      </c>
      <c r="C88" s="139">
        <v>8</v>
      </c>
      <c r="D88" s="140">
        <f t="shared" si="2"/>
        <v>240</v>
      </c>
      <c r="F88" s="141"/>
      <c r="G88" s="142"/>
      <c r="H88" s="143"/>
      <c r="I88" s="143"/>
    </row>
    <row r="89" spans="1:9" x14ac:dyDescent="0.25">
      <c r="A89" s="145" t="s">
        <v>114</v>
      </c>
      <c r="B89" s="138">
        <v>70</v>
      </c>
      <c r="C89" s="139">
        <v>8</v>
      </c>
      <c r="D89" s="140">
        <f t="shared" si="2"/>
        <v>560</v>
      </c>
      <c r="F89" s="141"/>
      <c r="G89" s="142"/>
      <c r="H89" s="143"/>
      <c r="I89" s="143"/>
    </row>
    <row r="90" spans="1:9" x14ac:dyDescent="0.25">
      <c r="A90" s="145" t="s">
        <v>115</v>
      </c>
      <c r="B90" s="138">
        <v>50</v>
      </c>
      <c r="C90" s="139">
        <v>3</v>
      </c>
      <c r="D90" s="140">
        <f t="shared" si="2"/>
        <v>150</v>
      </c>
      <c r="F90" s="141"/>
      <c r="G90" s="142"/>
      <c r="H90" s="143"/>
      <c r="I90" s="143"/>
    </row>
    <row r="91" spans="1:9" x14ac:dyDescent="0.25">
      <c r="A91" s="145" t="s">
        <v>116</v>
      </c>
      <c r="B91" s="138">
        <v>125</v>
      </c>
      <c r="C91" s="139">
        <v>1</v>
      </c>
      <c r="D91" s="140">
        <f t="shared" si="2"/>
        <v>125</v>
      </c>
      <c r="F91" s="141"/>
      <c r="G91" s="142"/>
      <c r="H91" s="143"/>
      <c r="I91" s="143"/>
    </row>
    <row r="92" spans="1:9" x14ac:dyDescent="0.25">
      <c r="A92" s="145" t="s">
        <v>117</v>
      </c>
      <c r="B92" s="138">
        <v>18</v>
      </c>
      <c r="C92" s="139">
        <v>1</v>
      </c>
      <c r="D92" s="140">
        <f t="shared" si="2"/>
        <v>18</v>
      </c>
      <c r="F92" s="141"/>
      <c r="G92" s="142"/>
      <c r="H92" s="143"/>
      <c r="I92" s="143"/>
    </row>
    <row r="93" spans="1:9" x14ac:dyDescent="0.25">
      <c r="A93" s="145" t="s">
        <v>118</v>
      </c>
      <c r="B93" s="138">
        <v>55</v>
      </c>
      <c r="C93" s="139">
        <v>30</v>
      </c>
      <c r="D93" s="140">
        <f t="shared" si="2"/>
        <v>1650</v>
      </c>
      <c r="F93" s="141"/>
      <c r="G93" s="142"/>
      <c r="H93" s="143"/>
      <c r="I93" s="143"/>
    </row>
    <row r="94" spans="1:9" x14ac:dyDescent="0.25">
      <c r="A94" s="145" t="s">
        <v>119</v>
      </c>
      <c r="B94" s="138">
        <v>200</v>
      </c>
      <c r="C94" s="139">
        <v>3</v>
      </c>
      <c r="D94" s="140">
        <f t="shared" si="2"/>
        <v>600</v>
      </c>
      <c r="F94" s="141"/>
      <c r="G94" s="142"/>
      <c r="H94" s="143"/>
      <c r="I94" s="143"/>
    </row>
    <row r="95" spans="1:9" x14ac:dyDescent="0.25">
      <c r="A95" s="145" t="s">
        <v>120</v>
      </c>
      <c r="B95" s="138">
        <v>25</v>
      </c>
      <c r="C95" s="139">
        <v>30</v>
      </c>
      <c r="D95" s="140">
        <f t="shared" si="2"/>
        <v>750</v>
      </c>
      <c r="F95" s="141"/>
      <c r="G95" s="142"/>
      <c r="H95" s="143"/>
      <c r="I95" s="143"/>
    </row>
    <row r="96" spans="1:9" x14ac:dyDescent="0.25">
      <c r="A96" s="145" t="s">
        <v>121</v>
      </c>
      <c r="B96" s="138">
        <v>520</v>
      </c>
      <c r="C96" s="139">
        <v>1</v>
      </c>
      <c r="D96" s="140">
        <f t="shared" si="2"/>
        <v>520</v>
      </c>
      <c r="F96" s="141"/>
      <c r="G96" s="142"/>
      <c r="H96" s="143"/>
      <c r="I96" s="143"/>
    </row>
    <row r="97" spans="1:9" x14ac:dyDescent="0.25">
      <c r="A97" s="145" t="s">
        <v>122</v>
      </c>
      <c r="B97" s="138">
        <v>100</v>
      </c>
      <c r="C97" s="139">
        <v>2</v>
      </c>
      <c r="D97" s="140">
        <f t="shared" si="2"/>
        <v>200</v>
      </c>
      <c r="F97" s="141"/>
      <c r="G97" s="142"/>
      <c r="H97" s="143"/>
      <c r="I97" s="143"/>
    </row>
    <row r="98" spans="1:9" x14ac:dyDescent="0.25">
      <c r="A98" s="145" t="s">
        <v>123</v>
      </c>
      <c r="B98" s="138">
        <v>85</v>
      </c>
      <c r="C98" s="139">
        <v>1</v>
      </c>
      <c r="D98" s="140">
        <f t="shared" si="2"/>
        <v>85</v>
      </c>
      <c r="F98" s="141"/>
      <c r="G98" s="142"/>
      <c r="H98" s="143"/>
      <c r="I98" s="143"/>
    </row>
    <row r="99" spans="1:9" x14ac:dyDescent="0.25">
      <c r="A99" s="145" t="s">
        <v>124</v>
      </c>
      <c r="B99" s="138">
        <v>200</v>
      </c>
      <c r="C99" s="139">
        <v>1</v>
      </c>
      <c r="D99" s="140">
        <f t="shared" si="2"/>
        <v>200</v>
      </c>
      <c r="F99" s="141"/>
      <c r="G99" s="142"/>
      <c r="H99" s="143"/>
      <c r="I99" s="143"/>
    </row>
    <row r="100" spans="1:9" x14ac:dyDescent="0.25">
      <c r="A100" s="145" t="s">
        <v>125</v>
      </c>
      <c r="B100" s="138">
        <v>200</v>
      </c>
      <c r="C100" s="139">
        <v>1</v>
      </c>
      <c r="D100" s="140">
        <f t="shared" si="2"/>
        <v>200</v>
      </c>
      <c r="F100" s="141"/>
      <c r="G100" s="142"/>
      <c r="H100" s="143"/>
      <c r="I100" s="143"/>
    </row>
    <row r="101" spans="1:9" x14ac:dyDescent="0.25">
      <c r="A101" s="145" t="s">
        <v>126</v>
      </c>
      <c r="B101" s="138">
        <v>120</v>
      </c>
      <c r="C101" s="139">
        <v>2</v>
      </c>
      <c r="D101" s="140">
        <f t="shared" si="2"/>
        <v>240</v>
      </c>
      <c r="F101" s="141"/>
      <c r="G101" s="142"/>
      <c r="H101" s="143"/>
      <c r="I101" s="143"/>
    </row>
    <row r="102" spans="1:9" ht="15.75" x14ac:dyDescent="0.25">
      <c r="A102" s="148" t="s">
        <v>6</v>
      </c>
      <c r="B102" s="149"/>
      <c r="C102" s="150"/>
      <c r="D102" s="151">
        <f>SUM(D73:D101)</f>
        <v>44720.4</v>
      </c>
      <c r="F102" s="148" t="s">
        <v>6</v>
      </c>
      <c r="G102" s="149"/>
      <c r="H102" s="150"/>
      <c r="I102" s="151">
        <f>SUM(I73:I101)</f>
        <v>0</v>
      </c>
    </row>
    <row r="103" spans="1:9" x14ac:dyDescent="0.25">
      <c r="G103" s="152" t="s">
        <v>7</v>
      </c>
      <c r="H103" s="152"/>
      <c r="I103" s="10"/>
    </row>
    <row r="105" spans="1:9" ht="15.75" x14ac:dyDescent="0.25">
      <c r="A105" s="78"/>
      <c r="B105" s="79"/>
      <c r="C105" s="79"/>
      <c r="D105" s="79"/>
      <c r="E105" s="79"/>
      <c r="F105" s="79"/>
      <c r="G105" s="79"/>
      <c r="H105" s="79"/>
      <c r="I105" s="79"/>
    </row>
    <row r="106" spans="1:9" x14ac:dyDescent="0.25">
      <c r="A106" s="153" t="s">
        <v>127</v>
      </c>
      <c r="B106" s="1" t="s">
        <v>12</v>
      </c>
      <c r="C106" s="154"/>
      <c r="D106" s="67"/>
      <c r="F106" s="67" t="s">
        <v>95</v>
      </c>
      <c r="G106" s="1" t="s">
        <v>96</v>
      </c>
      <c r="H106" s="67"/>
      <c r="I106" s="67"/>
    </row>
    <row r="107" spans="1:9" x14ac:dyDescent="0.25">
      <c r="A107" s="48" t="s">
        <v>128</v>
      </c>
      <c r="B107" s="1" t="s">
        <v>97</v>
      </c>
      <c r="C107" s="67"/>
      <c r="D107" s="67"/>
      <c r="F107" s="48" t="s">
        <v>128</v>
      </c>
      <c r="G107" s="1" t="s">
        <v>97</v>
      </c>
      <c r="H107" s="67"/>
      <c r="I107" s="67"/>
    </row>
    <row r="108" spans="1:9" ht="16.5" thickBot="1" x14ac:dyDescent="0.3">
      <c r="A108" s="70" t="s">
        <v>0</v>
      </c>
      <c r="B108" s="70"/>
      <c r="C108" s="70"/>
      <c r="D108" s="70"/>
      <c r="F108" s="70" t="s">
        <v>5</v>
      </c>
      <c r="G108" s="70"/>
      <c r="H108" s="70"/>
      <c r="I108" s="70"/>
    </row>
    <row r="109" spans="1:9" x14ac:dyDescent="0.25">
      <c r="A109" s="7" t="s">
        <v>21</v>
      </c>
      <c r="B109" s="7" t="s">
        <v>10</v>
      </c>
      <c r="C109" s="8" t="s">
        <v>11</v>
      </c>
      <c r="D109" s="9" t="s">
        <v>1</v>
      </c>
      <c r="F109" s="7" t="s">
        <v>21</v>
      </c>
      <c r="G109" s="7" t="s">
        <v>10</v>
      </c>
      <c r="H109" s="8" t="s">
        <v>11</v>
      </c>
      <c r="I109" s="9" t="s">
        <v>1</v>
      </c>
    </row>
    <row r="110" spans="1:9" x14ac:dyDescent="0.25">
      <c r="A110" s="15" t="s">
        <v>129</v>
      </c>
      <c r="B110" s="19">
        <v>28</v>
      </c>
      <c r="C110" s="109">
        <v>150</v>
      </c>
      <c r="D110" s="6">
        <f t="shared" ref="D110:D124" si="3">C110*B110</f>
        <v>4200</v>
      </c>
      <c r="F110" s="3"/>
      <c r="G110" s="4"/>
      <c r="H110" s="5"/>
      <c r="I110" s="5"/>
    </row>
    <row r="111" spans="1:9" x14ac:dyDescent="0.25">
      <c r="A111" s="15" t="s">
        <v>130</v>
      </c>
      <c r="B111" s="19">
        <v>28</v>
      </c>
      <c r="C111" s="109">
        <v>10</v>
      </c>
      <c r="D111" s="6">
        <f>C111*B111</f>
        <v>280</v>
      </c>
      <c r="F111" s="3"/>
      <c r="G111" s="4"/>
      <c r="H111" s="5"/>
      <c r="I111" s="5"/>
    </row>
    <row r="112" spans="1:9" x14ac:dyDescent="0.25">
      <c r="A112" s="15" t="s">
        <v>131</v>
      </c>
      <c r="B112" s="19">
        <v>105</v>
      </c>
      <c r="C112" s="109">
        <v>60</v>
      </c>
      <c r="D112" s="6">
        <f t="shared" si="3"/>
        <v>6300</v>
      </c>
      <c r="F112" s="3"/>
      <c r="G112" s="4"/>
      <c r="H112" s="5"/>
      <c r="I112" s="5"/>
    </row>
    <row r="113" spans="1:9" x14ac:dyDescent="0.25">
      <c r="A113" s="15" t="s">
        <v>132</v>
      </c>
      <c r="B113" s="19">
        <v>23</v>
      </c>
      <c r="C113" s="109">
        <v>120</v>
      </c>
      <c r="D113" s="6">
        <f t="shared" si="3"/>
        <v>2760</v>
      </c>
      <c r="F113" s="3"/>
      <c r="G113" s="4"/>
      <c r="H113" s="5"/>
      <c r="I113" s="5"/>
    </row>
    <row r="114" spans="1:9" x14ac:dyDescent="0.25">
      <c r="A114" s="15" t="s">
        <v>133</v>
      </c>
      <c r="B114" s="19">
        <v>23</v>
      </c>
      <c r="C114" s="109">
        <v>120</v>
      </c>
      <c r="D114" s="6">
        <f>B114*C114</f>
        <v>2760</v>
      </c>
      <c r="F114" s="3"/>
      <c r="G114" s="4"/>
      <c r="H114" s="5"/>
      <c r="I114" s="5"/>
    </row>
    <row r="115" spans="1:9" x14ac:dyDescent="0.25">
      <c r="A115" s="15" t="s">
        <v>134</v>
      </c>
      <c r="B115" s="19">
        <v>23</v>
      </c>
      <c r="C115" s="109">
        <v>120</v>
      </c>
      <c r="D115" s="6">
        <f>B115*C115</f>
        <v>2760</v>
      </c>
      <c r="F115" s="3"/>
      <c r="G115" s="4"/>
      <c r="H115" s="5"/>
      <c r="I115" s="5"/>
    </row>
    <row r="116" spans="1:9" x14ac:dyDescent="0.25">
      <c r="A116" s="15" t="s">
        <v>135</v>
      </c>
      <c r="B116" s="19">
        <v>175</v>
      </c>
      <c r="C116" s="109">
        <v>30</v>
      </c>
      <c r="D116" s="6">
        <f t="shared" si="3"/>
        <v>5250</v>
      </c>
      <c r="F116" s="3"/>
      <c r="G116" s="4"/>
      <c r="H116" s="5"/>
      <c r="I116" s="5"/>
    </row>
    <row r="117" spans="1:9" x14ac:dyDescent="0.25">
      <c r="A117" s="66" t="s">
        <v>136</v>
      </c>
      <c r="B117" s="19">
        <v>100</v>
      </c>
      <c r="C117" s="109">
        <v>30</v>
      </c>
      <c r="D117" s="6">
        <f t="shared" si="3"/>
        <v>3000</v>
      </c>
      <c r="F117" s="3"/>
      <c r="G117" s="4"/>
      <c r="H117" s="5"/>
      <c r="I117" s="5"/>
    </row>
    <row r="118" spans="1:9" x14ac:dyDescent="0.25">
      <c r="A118" s="15" t="s">
        <v>137</v>
      </c>
      <c r="B118" s="19">
        <v>35</v>
      </c>
      <c r="C118" s="109">
        <v>60</v>
      </c>
      <c r="D118" s="6">
        <f t="shared" si="3"/>
        <v>2100</v>
      </c>
      <c r="F118" s="3"/>
      <c r="G118" s="4"/>
      <c r="H118" s="5"/>
      <c r="I118" s="5"/>
    </row>
    <row r="119" spans="1:9" x14ac:dyDescent="0.25">
      <c r="A119" s="15" t="s">
        <v>138</v>
      </c>
      <c r="B119" s="19">
        <v>42</v>
      </c>
      <c r="C119" s="109">
        <v>90</v>
      </c>
      <c r="D119" s="6">
        <f t="shared" si="3"/>
        <v>3780</v>
      </c>
      <c r="F119" s="3"/>
      <c r="G119" s="4"/>
      <c r="H119" s="5"/>
      <c r="I119" s="5"/>
    </row>
    <row r="120" spans="1:9" x14ac:dyDescent="0.25">
      <c r="A120" s="15" t="s">
        <v>139</v>
      </c>
      <c r="B120" s="19">
        <v>28</v>
      </c>
      <c r="C120" s="109">
        <v>120</v>
      </c>
      <c r="D120" s="6">
        <f t="shared" si="3"/>
        <v>3360</v>
      </c>
      <c r="F120" s="3"/>
      <c r="G120" s="4"/>
      <c r="H120" s="5"/>
      <c r="I120" s="5"/>
    </row>
    <row r="121" spans="1:9" x14ac:dyDescent="0.25">
      <c r="A121" s="15" t="s">
        <v>140</v>
      </c>
      <c r="B121" s="19">
        <v>255</v>
      </c>
      <c r="C121" s="109">
        <v>60</v>
      </c>
      <c r="D121" s="6">
        <f t="shared" si="3"/>
        <v>15300</v>
      </c>
      <c r="F121" s="3"/>
      <c r="G121" s="4"/>
      <c r="H121" s="5"/>
      <c r="I121" s="5"/>
    </row>
    <row r="122" spans="1:9" x14ac:dyDescent="0.25">
      <c r="A122" s="15" t="s">
        <v>141</v>
      </c>
      <c r="B122" s="19">
        <v>105</v>
      </c>
      <c r="C122" s="109">
        <v>60</v>
      </c>
      <c r="D122" s="6">
        <f t="shared" si="3"/>
        <v>6300</v>
      </c>
      <c r="F122" s="3"/>
      <c r="G122" s="4"/>
      <c r="H122" s="5"/>
      <c r="I122" s="5"/>
    </row>
    <row r="123" spans="1:9" x14ac:dyDescent="0.25">
      <c r="A123" s="15" t="s">
        <v>142</v>
      </c>
      <c r="B123" s="19">
        <v>13</v>
      </c>
      <c r="C123" s="109">
        <v>120</v>
      </c>
      <c r="D123" s="6">
        <f t="shared" si="3"/>
        <v>1560</v>
      </c>
      <c r="F123" s="3"/>
      <c r="G123" s="4"/>
      <c r="H123" s="5"/>
      <c r="I123" s="5"/>
    </row>
    <row r="124" spans="1:9" x14ac:dyDescent="0.25">
      <c r="A124" s="15" t="s">
        <v>143</v>
      </c>
      <c r="B124" s="19">
        <v>6.4</v>
      </c>
      <c r="C124" s="109">
        <v>90</v>
      </c>
      <c r="D124" s="6">
        <f t="shared" si="3"/>
        <v>576</v>
      </c>
      <c r="F124" s="3"/>
      <c r="G124" s="4"/>
      <c r="H124" s="5"/>
      <c r="I124" s="5"/>
    </row>
    <row r="125" spans="1:9" ht="16.5" x14ac:dyDescent="0.25">
      <c r="A125" s="15" t="s">
        <v>144</v>
      </c>
      <c r="B125" s="19">
        <v>30</v>
      </c>
      <c r="C125" s="109">
        <v>90</v>
      </c>
      <c r="D125" s="6">
        <f>C125*B125</f>
        <v>2700</v>
      </c>
      <c r="F125" s="155"/>
      <c r="G125" s="156"/>
      <c r="H125" s="157"/>
      <c r="I125" s="158"/>
    </row>
    <row r="126" spans="1:9" ht="15.75" x14ac:dyDescent="0.25">
      <c r="A126" s="74" t="s">
        <v>6</v>
      </c>
      <c r="B126" s="75"/>
      <c r="C126" s="76"/>
      <c r="D126" s="2">
        <f>SUM(D110:D125)</f>
        <v>62986</v>
      </c>
      <c r="F126" s="74" t="s">
        <v>6</v>
      </c>
      <c r="G126" s="75"/>
      <c r="H126" s="76"/>
      <c r="I126" s="2">
        <f>SUM(I110:I125)</f>
        <v>0</v>
      </c>
    </row>
    <row r="127" spans="1:9" x14ac:dyDescent="0.25">
      <c r="G127" s="72" t="s">
        <v>7</v>
      </c>
      <c r="H127" s="72"/>
      <c r="I127" s="10"/>
    </row>
    <row r="128" spans="1:9" x14ac:dyDescent="0.25">
      <c r="G128" s="65"/>
      <c r="H128" s="65"/>
      <c r="I128" s="11"/>
    </row>
    <row r="129" spans="1:9" x14ac:dyDescent="0.25">
      <c r="A129" s="77" t="s">
        <v>8</v>
      </c>
      <c r="B129" s="77"/>
      <c r="C129" s="77"/>
      <c r="D129" s="77"/>
      <c r="F129" s="77" t="s">
        <v>9</v>
      </c>
      <c r="G129" s="77"/>
      <c r="H129" s="77"/>
      <c r="I129" s="16"/>
    </row>
    <row r="130" spans="1:9" x14ac:dyDescent="0.25">
      <c r="A130" s="80" t="s">
        <v>145</v>
      </c>
      <c r="B130" s="81"/>
      <c r="C130" s="81"/>
      <c r="D130" s="159">
        <f>D102+D126</f>
        <v>107706.4</v>
      </c>
      <c r="F130" s="81" t="s">
        <v>145</v>
      </c>
      <c r="G130" s="81"/>
      <c r="H130" s="81"/>
      <c r="I130" s="17">
        <f>I126</f>
        <v>0</v>
      </c>
    </row>
    <row r="131" spans="1:9" x14ac:dyDescent="0.25">
      <c r="A131" s="77" t="s">
        <v>6</v>
      </c>
      <c r="B131" s="77"/>
      <c r="C131" s="77"/>
      <c r="D131" s="14"/>
      <c r="F131" s="77" t="s">
        <v>6</v>
      </c>
      <c r="G131" s="77"/>
      <c r="H131" s="77"/>
      <c r="I131" s="16"/>
    </row>
    <row r="133" spans="1:9" x14ac:dyDescent="0.25">
      <c r="A133" s="121" t="s">
        <v>146</v>
      </c>
    </row>
    <row r="134" spans="1:9" ht="15.75" x14ac:dyDescent="0.25">
      <c r="A134" s="78" t="s">
        <v>147</v>
      </c>
      <c r="B134" s="79"/>
      <c r="C134" s="79"/>
      <c r="D134" s="79"/>
      <c r="E134" s="79"/>
      <c r="F134" s="79"/>
      <c r="G134" s="79"/>
      <c r="H134" s="79"/>
      <c r="I134" s="79"/>
    </row>
    <row r="135" spans="1:9" x14ac:dyDescent="0.25">
      <c r="A135" s="101" t="s">
        <v>27</v>
      </c>
      <c r="B135" s="1" t="s">
        <v>12</v>
      </c>
      <c r="C135" s="154"/>
      <c r="D135" s="67"/>
      <c r="F135" s="67" t="s">
        <v>95</v>
      </c>
      <c r="G135" s="1" t="s">
        <v>96</v>
      </c>
      <c r="H135" s="67"/>
      <c r="I135" s="67"/>
    </row>
    <row r="136" spans="1:9" x14ac:dyDescent="0.25">
      <c r="A136" s="48" t="s">
        <v>13</v>
      </c>
      <c r="B136" s="1" t="s">
        <v>97</v>
      </c>
      <c r="C136" s="67"/>
      <c r="D136" s="67"/>
      <c r="F136" s="48" t="s">
        <v>13</v>
      </c>
      <c r="G136" s="1" t="s">
        <v>97</v>
      </c>
      <c r="H136" s="67"/>
      <c r="I136" s="67"/>
    </row>
    <row r="137" spans="1:9" ht="16.5" thickBot="1" x14ac:dyDescent="0.3">
      <c r="A137" s="70" t="s">
        <v>0</v>
      </c>
      <c r="B137" s="70"/>
      <c r="C137" s="70"/>
      <c r="D137" s="70"/>
      <c r="F137" s="70" t="s">
        <v>5</v>
      </c>
      <c r="G137" s="70"/>
      <c r="H137" s="70"/>
      <c r="I137" s="70"/>
    </row>
    <row r="138" spans="1:9" x14ac:dyDescent="0.25">
      <c r="A138" s="7" t="s">
        <v>21</v>
      </c>
      <c r="B138" s="7" t="s">
        <v>10</v>
      </c>
      <c r="C138" s="8" t="s">
        <v>11</v>
      </c>
      <c r="D138" s="9" t="s">
        <v>1</v>
      </c>
      <c r="F138" s="7" t="s">
        <v>21</v>
      </c>
      <c r="G138" s="7" t="s">
        <v>10</v>
      </c>
      <c r="H138" s="8" t="s">
        <v>11</v>
      </c>
      <c r="I138" s="9" t="s">
        <v>1</v>
      </c>
    </row>
    <row r="139" spans="1:9" x14ac:dyDescent="0.25">
      <c r="A139" s="15" t="s">
        <v>148</v>
      </c>
      <c r="B139" s="19">
        <v>25000</v>
      </c>
      <c r="C139" s="43">
        <v>1</v>
      </c>
      <c r="D139" s="6">
        <f>B139*C139</f>
        <v>25000</v>
      </c>
      <c r="F139" s="3"/>
      <c r="G139" s="4"/>
      <c r="H139" s="5"/>
      <c r="I139" s="5"/>
    </row>
    <row r="140" spans="1:9" x14ac:dyDescent="0.25">
      <c r="A140" s="15" t="s">
        <v>128</v>
      </c>
      <c r="B140" s="19">
        <v>33056.18</v>
      </c>
      <c r="C140" s="43">
        <v>1</v>
      </c>
      <c r="D140" s="6">
        <f>B140*C140</f>
        <v>33056.18</v>
      </c>
      <c r="F140" s="3"/>
      <c r="G140" s="4"/>
      <c r="H140" s="5"/>
      <c r="I140" s="5"/>
    </row>
    <row r="141" spans="1:9" ht="15.75" x14ac:dyDescent="0.25">
      <c r="A141" s="74" t="s">
        <v>6</v>
      </c>
      <c r="B141" s="75"/>
      <c r="C141" s="76"/>
      <c r="D141" s="2">
        <f>SUM(D139:D140)</f>
        <v>58056.18</v>
      </c>
      <c r="F141" s="74" t="s">
        <v>6</v>
      </c>
      <c r="G141" s="75"/>
      <c r="H141" s="76"/>
      <c r="I141" s="2"/>
    </row>
    <row r="142" spans="1:9" x14ac:dyDescent="0.25">
      <c r="G142" s="72" t="s">
        <v>7</v>
      </c>
      <c r="H142" s="72"/>
      <c r="I142" s="10"/>
    </row>
    <row r="144" spans="1:9" x14ac:dyDescent="0.25">
      <c r="A144" s="121" t="s">
        <v>149</v>
      </c>
    </row>
    <row r="145" spans="1:9" ht="15.75" x14ac:dyDescent="0.25">
      <c r="A145" s="185"/>
      <c r="B145" s="186"/>
      <c r="C145" s="186"/>
      <c r="D145" s="186"/>
      <c r="E145" s="186"/>
      <c r="F145" s="186"/>
      <c r="G145" s="186"/>
      <c r="H145" s="186"/>
      <c r="I145" s="186"/>
    </row>
    <row r="146" spans="1:9" x14ac:dyDescent="0.25">
      <c r="A146" s="182" t="s">
        <v>93</v>
      </c>
      <c r="B146" s="162" t="s">
        <v>12</v>
      </c>
      <c r="C146" s="177"/>
      <c r="D146" s="161"/>
      <c r="E146" s="160"/>
      <c r="F146" s="161" t="s">
        <v>3</v>
      </c>
      <c r="G146" s="162" t="s">
        <v>4</v>
      </c>
      <c r="H146" s="161"/>
      <c r="I146" s="161"/>
    </row>
    <row r="147" spans="1:9" x14ac:dyDescent="0.25">
      <c r="A147" s="170" t="s">
        <v>13</v>
      </c>
      <c r="B147" s="162" t="s">
        <v>2</v>
      </c>
      <c r="C147" s="161"/>
      <c r="D147" s="161"/>
      <c r="E147" s="160"/>
      <c r="F147" s="170" t="s">
        <v>13</v>
      </c>
      <c r="G147" s="162" t="s">
        <v>2</v>
      </c>
      <c r="H147" s="161"/>
      <c r="I147" s="161"/>
    </row>
    <row r="148" spans="1:9" ht="16.5" thickBot="1" x14ac:dyDescent="0.3">
      <c r="A148" s="187" t="s">
        <v>0</v>
      </c>
      <c r="B148" s="187"/>
      <c r="C148" s="187"/>
      <c r="D148" s="187"/>
      <c r="E148" s="160"/>
      <c r="F148" s="187" t="s">
        <v>5</v>
      </c>
      <c r="G148" s="187"/>
      <c r="H148" s="187"/>
      <c r="I148" s="187"/>
    </row>
    <row r="149" spans="1:9" x14ac:dyDescent="0.25">
      <c r="A149" s="173" t="s">
        <v>21</v>
      </c>
      <c r="B149" s="173" t="s">
        <v>10</v>
      </c>
      <c r="C149" s="174" t="s">
        <v>11</v>
      </c>
      <c r="D149" s="175" t="s">
        <v>1</v>
      </c>
      <c r="E149" s="160"/>
      <c r="F149" s="173" t="s">
        <v>21</v>
      </c>
      <c r="G149" s="173" t="s">
        <v>10</v>
      </c>
      <c r="H149" s="174" t="s">
        <v>11</v>
      </c>
      <c r="I149" s="175" t="s">
        <v>1</v>
      </c>
    </row>
    <row r="150" spans="1:9" x14ac:dyDescent="0.25">
      <c r="A150" s="179" t="s">
        <v>129</v>
      </c>
      <c r="B150" s="181">
        <v>28</v>
      </c>
      <c r="C150" s="180">
        <v>120</v>
      </c>
      <c r="D150" s="172">
        <v>3360</v>
      </c>
      <c r="E150" s="160"/>
      <c r="F150" s="166"/>
      <c r="G150" s="167"/>
      <c r="H150" s="168"/>
      <c r="I150" s="168"/>
    </row>
    <row r="151" spans="1:9" x14ac:dyDescent="0.25">
      <c r="A151" s="179" t="s">
        <v>130</v>
      </c>
      <c r="B151" s="181">
        <v>28</v>
      </c>
      <c r="C151" s="180">
        <v>10</v>
      </c>
      <c r="D151" s="172">
        <v>280</v>
      </c>
      <c r="E151" s="160"/>
      <c r="F151" s="166"/>
      <c r="G151" s="167"/>
      <c r="H151" s="168"/>
      <c r="I151" s="168"/>
    </row>
    <row r="152" spans="1:9" x14ac:dyDescent="0.25">
      <c r="A152" s="179" t="s">
        <v>131</v>
      </c>
      <c r="B152" s="181">
        <v>105</v>
      </c>
      <c r="C152" s="180">
        <v>60</v>
      </c>
      <c r="D152" s="172">
        <v>6300</v>
      </c>
      <c r="E152" s="160"/>
      <c r="F152" s="166"/>
      <c r="G152" s="167"/>
      <c r="H152" s="168"/>
      <c r="I152" s="168"/>
    </row>
    <row r="153" spans="1:9" x14ac:dyDescent="0.25">
      <c r="A153" s="179" t="s">
        <v>132</v>
      </c>
      <c r="B153" s="181">
        <v>23</v>
      </c>
      <c r="C153" s="180">
        <v>120</v>
      </c>
      <c r="D153" s="172">
        <v>2760</v>
      </c>
      <c r="E153" s="160"/>
      <c r="F153" s="166"/>
      <c r="G153" s="167"/>
      <c r="H153" s="168"/>
      <c r="I153" s="168"/>
    </row>
    <row r="154" spans="1:9" x14ac:dyDescent="0.25">
      <c r="A154" s="179" t="s">
        <v>133</v>
      </c>
      <c r="B154" s="181">
        <v>23</v>
      </c>
      <c r="C154" s="180">
        <v>120</v>
      </c>
      <c r="D154" s="172">
        <v>2760</v>
      </c>
      <c r="E154" s="160"/>
      <c r="F154" s="166"/>
      <c r="G154" s="167"/>
      <c r="H154" s="168"/>
      <c r="I154" s="168"/>
    </row>
    <row r="155" spans="1:9" x14ac:dyDescent="0.25">
      <c r="A155" s="179" t="s">
        <v>134</v>
      </c>
      <c r="B155" s="181">
        <v>23</v>
      </c>
      <c r="C155" s="180">
        <v>120</v>
      </c>
      <c r="D155" s="172">
        <v>2760</v>
      </c>
      <c r="E155" s="160"/>
      <c r="F155" s="166"/>
      <c r="G155" s="167"/>
      <c r="H155" s="168"/>
      <c r="I155" s="168"/>
    </row>
    <row r="156" spans="1:9" x14ac:dyDescent="0.25">
      <c r="A156" s="179" t="s">
        <v>135</v>
      </c>
      <c r="B156" s="181">
        <v>175</v>
      </c>
      <c r="C156" s="180">
        <v>30</v>
      </c>
      <c r="D156" s="172">
        <v>5250</v>
      </c>
      <c r="E156" s="160"/>
      <c r="F156" s="166"/>
      <c r="G156" s="167"/>
      <c r="H156" s="168"/>
      <c r="I156" s="168"/>
    </row>
    <row r="157" spans="1:9" x14ac:dyDescent="0.25">
      <c r="A157" s="178" t="s">
        <v>136</v>
      </c>
      <c r="B157" s="181">
        <v>100</v>
      </c>
      <c r="C157" s="180">
        <v>30</v>
      </c>
      <c r="D157" s="172">
        <v>3000</v>
      </c>
      <c r="E157" s="160"/>
      <c r="F157" s="166"/>
      <c r="G157" s="167"/>
      <c r="H157" s="168"/>
      <c r="I157" s="168"/>
    </row>
    <row r="158" spans="1:9" x14ac:dyDescent="0.25">
      <c r="A158" s="179" t="s">
        <v>137</v>
      </c>
      <c r="B158" s="181">
        <v>35</v>
      </c>
      <c r="C158" s="180">
        <v>60</v>
      </c>
      <c r="D158" s="172">
        <v>2100</v>
      </c>
      <c r="E158" s="160"/>
      <c r="F158" s="166"/>
      <c r="G158" s="167"/>
      <c r="H158" s="168"/>
      <c r="I158" s="168"/>
    </row>
    <row r="159" spans="1:9" x14ac:dyDescent="0.25">
      <c r="A159" s="179" t="s">
        <v>138</v>
      </c>
      <c r="B159" s="181">
        <v>28</v>
      </c>
      <c r="C159" s="180">
        <v>120</v>
      </c>
      <c r="D159" s="172">
        <v>3360</v>
      </c>
      <c r="E159" s="160"/>
      <c r="F159" s="166"/>
      <c r="G159" s="167"/>
      <c r="H159" s="168"/>
      <c r="I159" s="168"/>
    </row>
    <row r="160" spans="1:9" x14ac:dyDescent="0.25">
      <c r="A160" s="179" t="s">
        <v>140</v>
      </c>
      <c r="B160" s="181">
        <v>255</v>
      </c>
      <c r="C160" s="180">
        <v>60</v>
      </c>
      <c r="D160" s="172">
        <v>15300</v>
      </c>
      <c r="E160" s="160"/>
      <c r="F160" s="166"/>
      <c r="G160" s="167"/>
      <c r="H160" s="168"/>
      <c r="I160" s="168"/>
    </row>
    <row r="161" spans="1:9" x14ac:dyDescent="0.25">
      <c r="A161" s="179" t="s">
        <v>141</v>
      </c>
      <c r="B161" s="181">
        <v>105</v>
      </c>
      <c r="C161" s="180">
        <v>60</v>
      </c>
      <c r="D161" s="172">
        <v>6300</v>
      </c>
      <c r="E161" s="160"/>
      <c r="F161" s="166"/>
      <c r="G161" s="167"/>
      <c r="H161" s="168"/>
      <c r="I161" s="168"/>
    </row>
    <row r="162" spans="1:9" x14ac:dyDescent="0.25">
      <c r="A162" s="179" t="s">
        <v>142</v>
      </c>
      <c r="B162" s="181">
        <v>13</v>
      </c>
      <c r="C162" s="180">
        <v>120</v>
      </c>
      <c r="D162" s="172">
        <v>1560</v>
      </c>
      <c r="E162" s="160"/>
      <c r="F162" s="166"/>
      <c r="G162" s="167"/>
      <c r="H162" s="168"/>
      <c r="I162" s="168"/>
    </row>
    <row r="163" spans="1:9" x14ac:dyDescent="0.25">
      <c r="A163" s="179" t="s">
        <v>143</v>
      </c>
      <c r="B163" s="181">
        <v>6.4</v>
      </c>
      <c r="C163" s="180">
        <v>90</v>
      </c>
      <c r="D163" s="172">
        <v>576</v>
      </c>
      <c r="E163" s="160"/>
      <c r="F163" s="166"/>
      <c r="G163" s="167"/>
      <c r="H163" s="168"/>
      <c r="I163" s="168"/>
    </row>
    <row r="164" spans="1:9" ht="16.5" x14ac:dyDescent="0.25">
      <c r="A164" s="179" t="s">
        <v>144</v>
      </c>
      <c r="B164" s="181">
        <v>30</v>
      </c>
      <c r="C164" s="180">
        <v>120</v>
      </c>
      <c r="D164" s="172">
        <v>3600</v>
      </c>
      <c r="E164" s="160"/>
      <c r="F164" s="171"/>
      <c r="G164" s="163"/>
      <c r="H164" s="164"/>
      <c r="I164" s="169"/>
    </row>
    <row r="165" spans="1:9" ht="16.5" x14ac:dyDescent="0.25">
      <c r="A165" s="179" t="s">
        <v>150</v>
      </c>
      <c r="B165" s="181">
        <v>18</v>
      </c>
      <c r="C165" s="180">
        <v>100</v>
      </c>
      <c r="D165" s="172">
        <v>1800</v>
      </c>
      <c r="E165" s="160"/>
      <c r="F165" s="171"/>
      <c r="G165" s="163"/>
      <c r="H165" s="164"/>
      <c r="I165" s="169"/>
    </row>
    <row r="166" spans="1:9" ht="16.5" x14ac:dyDescent="0.25">
      <c r="A166" s="179" t="s">
        <v>151</v>
      </c>
      <c r="B166" s="181">
        <v>18</v>
      </c>
      <c r="C166" s="180">
        <v>100</v>
      </c>
      <c r="D166" s="172">
        <v>1800</v>
      </c>
      <c r="E166" s="160"/>
      <c r="F166" s="171"/>
      <c r="G166" s="163"/>
      <c r="H166" s="164"/>
      <c r="I166" s="169"/>
    </row>
    <row r="167" spans="1:9" ht="16.5" x14ac:dyDescent="0.25">
      <c r="A167" s="179" t="s">
        <v>152</v>
      </c>
      <c r="B167" s="181">
        <v>30</v>
      </c>
      <c r="C167" s="180">
        <v>120</v>
      </c>
      <c r="D167" s="172">
        <v>3600</v>
      </c>
      <c r="E167" s="160"/>
      <c r="F167" s="171"/>
      <c r="G167" s="163"/>
      <c r="H167" s="164"/>
      <c r="I167" s="169"/>
    </row>
    <row r="168" spans="1:9" ht="16.5" x14ac:dyDescent="0.25">
      <c r="A168" s="179" t="s">
        <v>153</v>
      </c>
      <c r="B168" s="181">
        <v>30</v>
      </c>
      <c r="C168" s="180">
        <v>120</v>
      </c>
      <c r="D168" s="172">
        <v>3600</v>
      </c>
      <c r="E168" s="160"/>
      <c r="F168" s="171"/>
      <c r="G168" s="163"/>
      <c r="H168" s="164"/>
      <c r="I168" s="169"/>
    </row>
    <row r="169" spans="1:9" x14ac:dyDescent="0.25">
      <c r="A169" s="179" t="s">
        <v>154</v>
      </c>
      <c r="B169" s="181">
        <v>30</v>
      </c>
      <c r="C169" s="180">
        <v>120</v>
      </c>
      <c r="D169" s="172">
        <v>3600</v>
      </c>
      <c r="E169" s="160"/>
      <c r="F169" s="166"/>
      <c r="G169" s="167"/>
      <c r="H169" s="168"/>
      <c r="I169" s="168"/>
    </row>
    <row r="170" spans="1:9" ht="16.5" x14ac:dyDescent="0.25">
      <c r="A170" s="179" t="s">
        <v>155</v>
      </c>
      <c r="B170" s="181">
        <v>255</v>
      </c>
      <c r="C170" s="180">
        <v>80</v>
      </c>
      <c r="D170" s="172">
        <v>20400</v>
      </c>
      <c r="E170" s="160"/>
      <c r="F170" s="171"/>
      <c r="G170" s="163"/>
      <c r="H170" s="164"/>
      <c r="I170" s="169"/>
    </row>
    <row r="171" spans="1:9" ht="16.5" x14ac:dyDescent="0.25">
      <c r="A171" s="179" t="s">
        <v>156</v>
      </c>
      <c r="B171" s="181">
        <v>18</v>
      </c>
      <c r="C171" s="180">
        <v>80</v>
      </c>
      <c r="D171" s="172">
        <v>1440</v>
      </c>
      <c r="E171" s="160"/>
      <c r="F171" s="171"/>
      <c r="G171" s="163"/>
      <c r="H171" s="164"/>
      <c r="I171" s="169"/>
    </row>
    <row r="172" spans="1:9" ht="16.5" x14ac:dyDescent="0.25">
      <c r="A172" s="179" t="s">
        <v>157</v>
      </c>
      <c r="B172" s="181">
        <v>38</v>
      </c>
      <c r="C172" s="180">
        <v>12</v>
      </c>
      <c r="D172" s="172">
        <v>456</v>
      </c>
      <c r="E172" s="160"/>
      <c r="F172" s="171"/>
      <c r="G172" s="163"/>
      <c r="H172" s="164"/>
      <c r="I172" s="169"/>
    </row>
    <row r="173" spans="1:9" ht="16.5" x14ac:dyDescent="0.25">
      <c r="A173" s="179" t="s">
        <v>158</v>
      </c>
      <c r="B173" s="181">
        <v>38</v>
      </c>
      <c r="C173" s="180">
        <v>12</v>
      </c>
      <c r="D173" s="172">
        <v>456</v>
      </c>
      <c r="E173" s="160"/>
      <c r="F173" s="171"/>
      <c r="G173" s="163"/>
      <c r="H173" s="164"/>
      <c r="I173" s="169"/>
    </row>
    <row r="174" spans="1:9" ht="16.5" x14ac:dyDescent="0.25">
      <c r="A174" s="179" t="s">
        <v>159</v>
      </c>
      <c r="B174" s="181">
        <v>45</v>
      </c>
      <c r="C174" s="180">
        <v>12</v>
      </c>
      <c r="D174" s="172">
        <v>540</v>
      </c>
      <c r="E174" s="160"/>
      <c r="F174" s="171"/>
      <c r="G174" s="163"/>
      <c r="H174" s="164"/>
      <c r="I174" s="169"/>
    </row>
    <row r="175" spans="1:9" ht="16.5" x14ac:dyDescent="0.25">
      <c r="A175" s="179" t="s">
        <v>160</v>
      </c>
      <c r="B175" s="181">
        <v>30</v>
      </c>
      <c r="C175" s="180">
        <v>60</v>
      </c>
      <c r="D175" s="172">
        <v>1800</v>
      </c>
      <c r="E175" s="160"/>
      <c r="F175" s="171"/>
      <c r="G175" s="163"/>
      <c r="H175" s="164"/>
      <c r="I175" s="169"/>
    </row>
    <row r="176" spans="1:9" ht="15.75" x14ac:dyDescent="0.25">
      <c r="A176" s="188" t="s">
        <v>6</v>
      </c>
      <c r="B176" s="189"/>
      <c r="C176" s="190"/>
      <c r="D176" s="165">
        <v>98758</v>
      </c>
      <c r="E176" s="160"/>
      <c r="F176" s="188" t="s">
        <v>6</v>
      </c>
      <c r="G176" s="189"/>
      <c r="H176" s="190"/>
      <c r="I176" s="165">
        <v>0</v>
      </c>
    </row>
    <row r="177" spans="1:9" x14ac:dyDescent="0.25">
      <c r="A177" s="160"/>
      <c r="B177" s="160"/>
      <c r="C177" s="160"/>
      <c r="D177" s="160"/>
      <c r="E177" s="160"/>
      <c r="F177" s="160"/>
      <c r="G177" s="183" t="s">
        <v>7</v>
      </c>
      <c r="H177" s="184"/>
      <c r="I177" s="176"/>
    </row>
    <row r="179" spans="1:9" ht="15.75" x14ac:dyDescent="0.25">
      <c r="A179" s="224" t="s">
        <v>161</v>
      </c>
      <c r="B179" s="225"/>
      <c r="C179" s="225"/>
      <c r="D179" s="225"/>
      <c r="E179" s="225"/>
      <c r="F179" s="225"/>
      <c r="G179" s="225"/>
      <c r="H179" s="225"/>
      <c r="I179" s="225"/>
    </row>
    <row r="180" spans="1:9" x14ac:dyDescent="0.25">
      <c r="A180" s="203" t="s">
        <v>93</v>
      </c>
      <c r="B180" s="204" t="s">
        <v>162</v>
      </c>
      <c r="C180" s="205"/>
      <c r="D180" s="206"/>
      <c r="E180" s="194"/>
      <c r="F180" s="206" t="s">
        <v>3</v>
      </c>
      <c r="G180" s="204" t="s">
        <v>4</v>
      </c>
      <c r="H180" s="206"/>
      <c r="I180" s="206"/>
    </row>
    <row r="181" spans="1:9" x14ac:dyDescent="0.25">
      <c r="A181" s="207" t="s">
        <v>13</v>
      </c>
      <c r="B181" s="204" t="s">
        <v>163</v>
      </c>
      <c r="C181" s="206"/>
      <c r="D181" s="206"/>
      <c r="E181" s="194"/>
      <c r="F181" s="207" t="s">
        <v>13</v>
      </c>
      <c r="G181" s="204" t="s">
        <v>2</v>
      </c>
      <c r="H181" s="206"/>
      <c r="I181" s="206"/>
    </row>
    <row r="182" spans="1:9" ht="16.5" thickBot="1" x14ac:dyDescent="0.3">
      <c r="A182" s="226" t="s">
        <v>0</v>
      </c>
      <c r="B182" s="226"/>
      <c r="C182" s="226"/>
      <c r="D182" s="226"/>
      <c r="E182" s="194"/>
      <c r="F182" s="226" t="s">
        <v>5</v>
      </c>
      <c r="G182" s="226"/>
      <c r="H182" s="226"/>
      <c r="I182" s="226"/>
    </row>
    <row r="183" spans="1:9" x14ac:dyDescent="0.25">
      <c r="A183" s="208" t="s">
        <v>21</v>
      </c>
      <c r="B183" s="208" t="s">
        <v>10</v>
      </c>
      <c r="C183" s="209" t="s">
        <v>11</v>
      </c>
      <c r="D183" s="210" t="s">
        <v>1</v>
      </c>
      <c r="E183" s="194"/>
      <c r="F183" s="208" t="s">
        <v>21</v>
      </c>
      <c r="G183" s="208" t="s">
        <v>10</v>
      </c>
      <c r="H183" s="209" t="s">
        <v>11</v>
      </c>
      <c r="I183" s="210" t="s">
        <v>1</v>
      </c>
    </row>
    <row r="184" spans="1:9" ht="25.5" x14ac:dyDescent="0.25">
      <c r="A184" s="221" t="s">
        <v>164</v>
      </c>
      <c r="B184" s="202">
        <v>180</v>
      </c>
      <c r="C184" s="201">
        <v>40</v>
      </c>
      <c r="D184" s="198">
        <v>7200</v>
      </c>
      <c r="E184" s="194"/>
      <c r="F184" s="195"/>
      <c r="G184" s="196"/>
      <c r="H184" s="197"/>
      <c r="I184" s="197"/>
    </row>
    <row r="185" spans="1:9" x14ac:dyDescent="0.25">
      <c r="A185" s="217" t="s">
        <v>100</v>
      </c>
      <c r="B185" s="211">
        <v>1000</v>
      </c>
      <c r="C185" s="212">
        <v>10</v>
      </c>
      <c r="D185" s="213">
        <v>10000</v>
      </c>
      <c r="E185" s="194"/>
      <c r="F185" s="214"/>
      <c r="G185" s="215"/>
      <c r="H185" s="216"/>
      <c r="I185" s="216"/>
    </row>
    <row r="186" spans="1:9" x14ac:dyDescent="0.25">
      <c r="A186" s="218" t="s">
        <v>101</v>
      </c>
      <c r="B186" s="211">
        <v>50</v>
      </c>
      <c r="C186" s="212">
        <v>3</v>
      </c>
      <c r="D186" s="213">
        <v>150</v>
      </c>
      <c r="E186" s="194"/>
      <c r="F186" s="214"/>
      <c r="G186" s="215"/>
      <c r="H186" s="216"/>
      <c r="I186" s="216"/>
    </row>
    <row r="187" spans="1:9" x14ac:dyDescent="0.25">
      <c r="A187" s="219" t="s">
        <v>102</v>
      </c>
      <c r="B187" s="211">
        <v>70</v>
      </c>
      <c r="C187" s="212">
        <v>3</v>
      </c>
      <c r="D187" s="213">
        <v>210</v>
      </c>
      <c r="E187" s="194"/>
      <c r="F187" s="214"/>
      <c r="G187" s="215"/>
      <c r="H187" s="216"/>
      <c r="I187" s="216"/>
    </row>
    <row r="188" spans="1:9" x14ac:dyDescent="0.25">
      <c r="A188" s="218" t="s">
        <v>165</v>
      </c>
      <c r="B188" s="211">
        <v>15</v>
      </c>
      <c r="C188" s="212">
        <v>8</v>
      </c>
      <c r="D188" s="213">
        <v>120</v>
      </c>
      <c r="E188" s="194"/>
      <c r="F188" s="214"/>
      <c r="G188" s="215"/>
      <c r="H188" s="216"/>
      <c r="I188" s="216"/>
    </row>
    <row r="189" spans="1:9" x14ac:dyDescent="0.25">
      <c r="A189" s="218" t="s">
        <v>166</v>
      </c>
      <c r="B189" s="211">
        <v>35.4</v>
      </c>
      <c r="C189" s="212">
        <v>1</v>
      </c>
      <c r="D189" s="213">
        <v>35.4</v>
      </c>
      <c r="E189" s="194"/>
      <c r="F189" s="214"/>
      <c r="G189" s="215"/>
      <c r="H189" s="216"/>
      <c r="I189" s="216"/>
    </row>
    <row r="190" spans="1:9" x14ac:dyDescent="0.25">
      <c r="A190" s="218" t="s">
        <v>109</v>
      </c>
      <c r="B190" s="211">
        <v>7</v>
      </c>
      <c r="C190" s="212">
        <v>10</v>
      </c>
      <c r="D190" s="213">
        <v>70</v>
      </c>
      <c r="E190" s="194"/>
      <c r="F190" s="214"/>
      <c r="G190" s="215"/>
      <c r="H190" s="216"/>
      <c r="I190" s="216"/>
    </row>
    <row r="191" spans="1:9" x14ac:dyDescent="0.25">
      <c r="A191" s="218" t="s">
        <v>110</v>
      </c>
      <c r="B191" s="211">
        <v>34</v>
      </c>
      <c r="C191" s="212">
        <v>4</v>
      </c>
      <c r="D191" s="213">
        <v>136</v>
      </c>
      <c r="E191" s="194"/>
      <c r="F191" s="214"/>
      <c r="G191" s="215"/>
      <c r="H191" s="216"/>
      <c r="I191" s="216"/>
    </row>
    <row r="192" spans="1:9" x14ac:dyDescent="0.25">
      <c r="A192" s="218" t="s">
        <v>113</v>
      </c>
      <c r="B192" s="211">
        <v>30</v>
      </c>
      <c r="C192" s="212">
        <v>8</v>
      </c>
      <c r="D192" s="213">
        <v>240</v>
      </c>
      <c r="E192" s="194"/>
      <c r="F192" s="214"/>
      <c r="G192" s="215"/>
      <c r="H192" s="216"/>
      <c r="I192" s="216"/>
    </row>
    <row r="193" spans="1:9" x14ac:dyDescent="0.25">
      <c r="A193" s="218" t="s">
        <v>114</v>
      </c>
      <c r="B193" s="211">
        <v>70</v>
      </c>
      <c r="C193" s="212">
        <v>8</v>
      </c>
      <c r="D193" s="213">
        <v>560</v>
      </c>
      <c r="E193" s="194"/>
      <c r="F193" s="214"/>
      <c r="G193" s="215"/>
      <c r="H193" s="216"/>
      <c r="I193" s="216"/>
    </row>
    <row r="194" spans="1:9" x14ac:dyDescent="0.25">
      <c r="A194" s="218" t="s">
        <v>118</v>
      </c>
      <c r="B194" s="211">
        <v>55</v>
      </c>
      <c r="C194" s="212">
        <v>30</v>
      </c>
      <c r="D194" s="213">
        <v>1650</v>
      </c>
      <c r="E194" s="194"/>
      <c r="F194" s="214"/>
      <c r="G194" s="215"/>
      <c r="H194" s="216"/>
      <c r="I194" s="216"/>
    </row>
    <row r="195" spans="1:9" x14ac:dyDescent="0.25">
      <c r="A195" s="218" t="s">
        <v>121</v>
      </c>
      <c r="B195" s="211">
        <v>520</v>
      </c>
      <c r="C195" s="212">
        <v>2</v>
      </c>
      <c r="D195" s="213">
        <v>1040</v>
      </c>
      <c r="E195" s="194"/>
      <c r="F195" s="214"/>
      <c r="G195" s="215"/>
      <c r="H195" s="216"/>
      <c r="I195" s="216"/>
    </row>
    <row r="196" spans="1:9" x14ac:dyDescent="0.25">
      <c r="A196" s="218" t="s">
        <v>167</v>
      </c>
      <c r="B196" s="211">
        <v>120</v>
      </c>
      <c r="C196" s="212">
        <v>2</v>
      </c>
      <c r="D196" s="213">
        <v>240</v>
      </c>
      <c r="E196" s="194"/>
      <c r="F196" s="214"/>
      <c r="G196" s="215"/>
      <c r="H196" s="216"/>
      <c r="I196" s="216"/>
    </row>
    <row r="197" spans="1:9" x14ac:dyDescent="0.25">
      <c r="A197" s="218" t="s">
        <v>168</v>
      </c>
      <c r="B197" s="211">
        <v>200</v>
      </c>
      <c r="C197" s="212">
        <v>2</v>
      </c>
      <c r="D197" s="213">
        <v>400</v>
      </c>
      <c r="E197" s="194"/>
      <c r="F197" s="214"/>
      <c r="G197" s="215"/>
      <c r="H197" s="216"/>
      <c r="I197" s="216"/>
    </row>
    <row r="198" spans="1:9" x14ac:dyDescent="0.25">
      <c r="A198" s="218" t="s">
        <v>169</v>
      </c>
      <c r="B198" s="211">
        <v>90</v>
      </c>
      <c r="C198" s="212">
        <v>3</v>
      </c>
      <c r="D198" s="213">
        <v>270</v>
      </c>
      <c r="E198" s="194"/>
      <c r="F198" s="214"/>
      <c r="G198" s="215"/>
      <c r="H198" s="216"/>
      <c r="I198" s="216"/>
    </row>
    <row r="199" spans="1:9" x14ac:dyDescent="0.25">
      <c r="A199" s="218" t="s">
        <v>170</v>
      </c>
      <c r="B199" s="211">
        <v>210</v>
      </c>
      <c r="C199" s="212">
        <v>2</v>
      </c>
      <c r="D199" s="213">
        <v>420</v>
      </c>
      <c r="E199" s="194"/>
      <c r="F199" s="214"/>
      <c r="G199" s="215"/>
      <c r="H199" s="216"/>
      <c r="I199" s="216"/>
    </row>
    <row r="200" spans="1:9" x14ac:dyDescent="0.25">
      <c r="A200" s="218" t="s">
        <v>171</v>
      </c>
      <c r="B200" s="211">
        <v>300</v>
      </c>
      <c r="C200" s="212">
        <v>5</v>
      </c>
      <c r="D200" s="213">
        <v>1500</v>
      </c>
      <c r="E200" s="194"/>
      <c r="F200" s="214"/>
      <c r="G200" s="215"/>
      <c r="H200" s="216"/>
      <c r="I200" s="216"/>
    </row>
    <row r="201" spans="1:9" x14ac:dyDescent="0.25">
      <c r="A201" s="218" t="s">
        <v>172</v>
      </c>
      <c r="B201" s="211">
        <v>10</v>
      </c>
      <c r="C201" s="212">
        <v>30</v>
      </c>
      <c r="D201" s="213">
        <v>300</v>
      </c>
      <c r="E201" s="194"/>
      <c r="F201" s="214"/>
      <c r="G201" s="215"/>
      <c r="H201" s="216"/>
      <c r="I201" s="216"/>
    </row>
    <row r="202" spans="1:9" x14ac:dyDescent="0.25">
      <c r="A202" s="218" t="s">
        <v>173</v>
      </c>
      <c r="B202" s="211">
        <v>150</v>
      </c>
      <c r="C202" s="212">
        <v>2</v>
      </c>
      <c r="D202" s="213">
        <v>300</v>
      </c>
      <c r="E202" s="194"/>
      <c r="F202" s="214"/>
      <c r="G202" s="215"/>
      <c r="H202" s="216"/>
      <c r="I202" s="216"/>
    </row>
    <row r="203" spans="1:9" x14ac:dyDescent="0.25">
      <c r="A203" s="218" t="s">
        <v>174</v>
      </c>
      <c r="B203" s="211">
        <v>30</v>
      </c>
      <c r="C203" s="212">
        <v>30</v>
      </c>
      <c r="D203" s="213">
        <v>900</v>
      </c>
      <c r="E203" s="194"/>
      <c r="F203" s="214"/>
      <c r="G203" s="215"/>
      <c r="H203" s="216"/>
      <c r="I203" s="216"/>
    </row>
    <row r="204" spans="1:9" x14ac:dyDescent="0.25">
      <c r="A204" s="218" t="s">
        <v>175</v>
      </c>
      <c r="B204" s="211">
        <v>60</v>
      </c>
      <c r="C204" s="212">
        <v>5</v>
      </c>
      <c r="D204" s="213">
        <v>300</v>
      </c>
      <c r="E204" s="194"/>
      <c r="F204" s="214"/>
      <c r="G204" s="215"/>
      <c r="H204" s="216"/>
      <c r="I204" s="216"/>
    </row>
    <row r="205" spans="1:9" x14ac:dyDescent="0.25">
      <c r="A205" s="218" t="s">
        <v>176</v>
      </c>
      <c r="B205" s="211">
        <v>15</v>
      </c>
      <c r="C205" s="212">
        <v>30</v>
      </c>
      <c r="D205" s="213">
        <v>450</v>
      </c>
      <c r="E205" s="194"/>
      <c r="F205" s="214"/>
      <c r="G205" s="215"/>
      <c r="H205" s="216"/>
      <c r="I205" s="216"/>
    </row>
    <row r="206" spans="1:9" x14ac:dyDescent="0.25">
      <c r="A206" s="218" t="s">
        <v>122</v>
      </c>
      <c r="B206" s="211">
        <v>100</v>
      </c>
      <c r="C206" s="212">
        <v>2</v>
      </c>
      <c r="D206" s="213">
        <v>200</v>
      </c>
      <c r="E206" s="194"/>
      <c r="F206" s="214"/>
      <c r="G206" s="215"/>
      <c r="H206" s="216"/>
      <c r="I206" s="216"/>
    </row>
    <row r="207" spans="1:9" x14ac:dyDescent="0.25">
      <c r="A207" s="218" t="s">
        <v>125</v>
      </c>
      <c r="B207" s="211">
        <v>206</v>
      </c>
      <c r="C207" s="212">
        <v>2</v>
      </c>
      <c r="D207" s="213">
        <v>412</v>
      </c>
      <c r="E207" s="194"/>
      <c r="F207" s="214"/>
      <c r="G207" s="215"/>
      <c r="H207" s="216"/>
      <c r="I207" s="216"/>
    </row>
    <row r="208" spans="1:9" ht="15.75" x14ac:dyDescent="0.25">
      <c r="A208" s="394" t="s">
        <v>6</v>
      </c>
      <c r="B208" s="395"/>
      <c r="C208" s="396"/>
      <c r="D208" s="397">
        <v>27103.4</v>
      </c>
      <c r="E208" s="194"/>
      <c r="F208" s="394" t="s">
        <v>6</v>
      </c>
      <c r="G208" s="395"/>
      <c r="H208" s="396"/>
      <c r="I208" s="397">
        <v>0</v>
      </c>
    </row>
    <row r="209" spans="1:9" x14ac:dyDescent="0.25">
      <c r="A209" s="194"/>
      <c r="B209" s="194"/>
      <c r="C209" s="194"/>
      <c r="D209" s="194"/>
      <c r="E209" s="194"/>
      <c r="F209" s="194"/>
      <c r="G209" s="223" t="s">
        <v>7</v>
      </c>
      <c r="H209" s="223"/>
      <c r="I209" s="199"/>
    </row>
    <row r="211" spans="1:9" x14ac:dyDescent="0.25">
      <c r="A211" s="193" t="s">
        <v>8</v>
      </c>
      <c r="B211" s="193"/>
      <c r="C211" s="193"/>
      <c r="D211" s="193"/>
      <c r="E211" s="194"/>
      <c r="F211" s="193" t="s">
        <v>9</v>
      </c>
      <c r="G211" s="193"/>
      <c r="H211" s="193"/>
      <c r="I211" s="220"/>
    </row>
    <row r="212" spans="1:9" x14ac:dyDescent="0.25">
      <c r="A212" s="191" t="s">
        <v>14</v>
      </c>
      <c r="B212" s="192"/>
      <c r="C212" s="192"/>
      <c r="D212" s="398">
        <f>D176+D208</f>
        <v>125861.4</v>
      </c>
      <c r="E212" s="194"/>
      <c r="F212" s="191" t="s">
        <v>14</v>
      </c>
      <c r="G212" s="192"/>
      <c r="H212" s="192"/>
      <c r="I212" s="200">
        <v>0</v>
      </c>
    </row>
    <row r="213" spans="1:9" x14ac:dyDescent="0.25">
      <c r="A213" s="193" t="s">
        <v>6</v>
      </c>
      <c r="B213" s="193"/>
      <c r="C213" s="193"/>
      <c r="D213" s="222">
        <f>D212</f>
        <v>125861.4</v>
      </c>
      <c r="E213" s="194"/>
      <c r="F213" s="193" t="s">
        <v>6</v>
      </c>
      <c r="G213" s="193"/>
      <c r="H213" s="193"/>
      <c r="I213" s="220"/>
    </row>
    <row r="215" spans="1:9" x14ac:dyDescent="0.25">
      <c r="A215" s="121" t="s">
        <v>177</v>
      </c>
    </row>
    <row r="216" spans="1:9" ht="15.75" x14ac:dyDescent="0.25">
      <c r="A216" s="227" t="s">
        <v>178</v>
      </c>
      <c r="B216" s="228"/>
      <c r="C216" s="228"/>
      <c r="D216" s="228"/>
      <c r="E216" s="228"/>
      <c r="F216" s="228"/>
      <c r="G216" s="228"/>
      <c r="H216" s="228"/>
      <c r="I216" s="255"/>
    </row>
    <row r="217" spans="1:9" x14ac:dyDescent="0.25">
      <c r="A217" s="242" t="s">
        <v>179</v>
      </c>
      <c r="B217" s="243" t="s">
        <v>12</v>
      </c>
      <c r="C217" s="244"/>
      <c r="D217" s="245"/>
      <c r="E217" s="230"/>
      <c r="F217" s="250" t="s">
        <v>3</v>
      </c>
      <c r="G217" s="243" t="s">
        <v>4</v>
      </c>
      <c r="H217" s="251"/>
      <c r="I217" s="245"/>
    </row>
    <row r="218" spans="1:9" x14ac:dyDescent="0.25">
      <c r="A218" s="246" t="s">
        <v>13</v>
      </c>
      <c r="B218" s="247" t="s">
        <v>2</v>
      </c>
      <c r="C218" s="248"/>
      <c r="D218" s="249"/>
      <c r="E218" s="230"/>
      <c r="F218" s="246" t="s">
        <v>13</v>
      </c>
      <c r="G218" s="247" t="s">
        <v>2</v>
      </c>
      <c r="H218" s="248"/>
      <c r="I218" s="249"/>
    </row>
    <row r="219" spans="1:9" ht="15.75" x14ac:dyDescent="0.25">
      <c r="A219" s="256" t="s">
        <v>0</v>
      </c>
      <c r="B219" s="257"/>
      <c r="C219" s="257"/>
      <c r="D219" s="258"/>
      <c r="E219" s="230"/>
      <c r="F219" s="256" t="s">
        <v>5</v>
      </c>
      <c r="G219" s="257"/>
      <c r="H219" s="257"/>
      <c r="I219" s="258"/>
    </row>
    <row r="220" spans="1:9" x14ac:dyDescent="0.25">
      <c r="A220" s="239" t="s">
        <v>21</v>
      </c>
      <c r="B220" s="239" t="s">
        <v>10</v>
      </c>
      <c r="C220" s="240" t="s">
        <v>11</v>
      </c>
      <c r="D220" s="241" t="s">
        <v>1</v>
      </c>
      <c r="E220" s="230"/>
      <c r="F220" s="239" t="s">
        <v>21</v>
      </c>
      <c r="G220" s="239" t="s">
        <v>10</v>
      </c>
      <c r="H220" s="240" t="s">
        <v>11</v>
      </c>
      <c r="I220" s="241" t="s">
        <v>1</v>
      </c>
    </row>
    <row r="221" spans="1:9" x14ac:dyDescent="0.25">
      <c r="A221" s="238" t="s">
        <v>180</v>
      </c>
      <c r="B221" s="253">
        <v>275</v>
      </c>
      <c r="C221" s="231">
        <v>1</v>
      </c>
      <c r="D221" s="236">
        <v>275</v>
      </c>
      <c r="E221" s="230"/>
      <c r="F221" s="233"/>
      <c r="G221" s="234"/>
      <c r="H221" s="235"/>
      <c r="I221" s="235"/>
    </row>
    <row r="222" spans="1:9" x14ac:dyDescent="0.25">
      <c r="A222" s="238" t="s">
        <v>181</v>
      </c>
      <c r="B222" s="253">
        <v>32000</v>
      </c>
      <c r="C222" s="231">
        <v>1</v>
      </c>
      <c r="D222" s="236">
        <v>32000</v>
      </c>
      <c r="E222" s="230"/>
      <c r="F222" s="233"/>
      <c r="G222" s="234"/>
      <c r="H222" s="235"/>
      <c r="I222" s="235"/>
    </row>
    <row r="223" spans="1:9" x14ac:dyDescent="0.25">
      <c r="A223" s="238" t="s">
        <v>182</v>
      </c>
      <c r="B223" s="253">
        <v>5550</v>
      </c>
      <c r="C223" s="231">
        <v>2</v>
      </c>
      <c r="D223" s="236">
        <v>11100</v>
      </c>
      <c r="E223" s="230"/>
      <c r="F223" s="233"/>
      <c r="G223" s="234"/>
      <c r="H223" s="235"/>
      <c r="I223" s="235"/>
    </row>
    <row r="224" spans="1:9" ht="38.25" x14ac:dyDescent="0.25">
      <c r="A224" s="252" t="s">
        <v>183</v>
      </c>
      <c r="B224" s="253">
        <v>7980</v>
      </c>
      <c r="C224" s="231">
        <v>2</v>
      </c>
      <c r="D224" s="236">
        <v>15960</v>
      </c>
      <c r="E224" s="230"/>
      <c r="F224" s="233"/>
      <c r="G224" s="234"/>
      <c r="H224" s="235"/>
      <c r="I224" s="235"/>
    </row>
    <row r="225" spans="1:9" x14ac:dyDescent="0.25">
      <c r="A225" s="252" t="s">
        <v>184</v>
      </c>
      <c r="B225" s="253" t="s">
        <v>185</v>
      </c>
      <c r="C225" s="231">
        <v>1</v>
      </c>
      <c r="D225" s="236">
        <v>20941</v>
      </c>
      <c r="E225" s="230"/>
      <c r="F225" s="233"/>
      <c r="G225" s="234"/>
      <c r="H225" s="235"/>
      <c r="I225" s="235"/>
    </row>
    <row r="226" spans="1:9" ht="89.25" x14ac:dyDescent="0.25">
      <c r="A226" s="252" t="s">
        <v>186</v>
      </c>
      <c r="B226" s="253">
        <v>4235</v>
      </c>
      <c r="C226" s="231">
        <v>2</v>
      </c>
      <c r="D226" s="236">
        <v>8470</v>
      </c>
      <c r="E226" s="230"/>
      <c r="F226" s="233"/>
      <c r="G226" s="234"/>
      <c r="H226" s="235"/>
      <c r="I226" s="235"/>
    </row>
    <row r="227" spans="1:9" ht="76.5" x14ac:dyDescent="0.25">
      <c r="A227" s="252" t="s">
        <v>187</v>
      </c>
      <c r="B227" s="253">
        <v>210500</v>
      </c>
      <c r="C227" s="231">
        <v>1</v>
      </c>
      <c r="D227" s="236">
        <v>210500</v>
      </c>
      <c r="E227" s="230"/>
      <c r="F227" s="233"/>
      <c r="G227" s="234"/>
      <c r="H227" s="235"/>
      <c r="I227" s="235"/>
    </row>
    <row r="228" spans="1:9" ht="102" x14ac:dyDescent="0.25">
      <c r="A228" s="252" t="s">
        <v>188</v>
      </c>
      <c r="B228" s="253">
        <v>62100</v>
      </c>
      <c r="C228" s="231">
        <v>2</v>
      </c>
      <c r="D228" s="236">
        <v>124200</v>
      </c>
      <c r="E228" s="230"/>
      <c r="F228" s="233"/>
      <c r="G228" s="234"/>
      <c r="H228" s="235"/>
      <c r="I228" s="235"/>
    </row>
    <row r="229" spans="1:9" ht="127.5" x14ac:dyDescent="0.25">
      <c r="A229" s="252" t="s">
        <v>189</v>
      </c>
      <c r="B229" s="253">
        <v>10097</v>
      </c>
      <c r="C229" s="231">
        <v>2</v>
      </c>
      <c r="D229" s="236">
        <v>20194</v>
      </c>
      <c r="E229" s="230"/>
      <c r="F229" s="233"/>
      <c r="G229" s="234"/>
      <c r="H229" s="235"/>
      <c r="I229" s="235"/>
    </row>
    <row r="230" spans="1:9" ht="127.5" x14ac:dyDescent="0.25">
      <c r="A230" s="252" t="s">
        <v>190</v>
      </c>
      <c r="B230" s="253">
        <v>23100</v>
      </c>
      <c r="C230" s="231">
        <v>2</v>
      </c>
      <c r="D230" s="236">
        <v>46200</v>
      </c>
      <c r="E230" s="230"/>
      <c r="F230" s="233"/>
      <c r="G230" s="234"/>
      <c r="H230" s="235"/>
      <c r="I230" s="235"/>
    </row>
    <row r="231" spans="1:9" ht="114.75" x14ac:dyDescent="0.25">
      <c r="A231" s="252" t="s">
        <v>191</v>
      </c>
      <c r="B231" s="253">
        <v>39990</v>
      </c>
      <c r="C231" s="231">
        <v>1</v>
      </c>
      <c r="D231" s="236">
        <v>39990</v>
      </c>
      <c r="E231" s="230"/>
      <c r="F231" s="233"/>
      <c r="G231" s="234"/>
      <c r="H231" s="235"/>
      <c r="I231" s="235"/>
    </row>
    <row r="232" spans="1:9" ht="89.25" x14ac:dyDescent="0.25">
      <c r="A232" s="252" t="s">
        <v>192</v>
      </c>
      <c r="B232" s="253">
        <v>22440</v>
      </c>
      <c r="C232" s="231">
        <v>2</v>
      </c>
      <c r="D232" s="236">
        <v>44880</v>
      </c>
      <c r="E232" s="230"/>
      <c r="F232" s="233"/>
      <c r="G232" s="234"/>
      <c r="H232" s="235"/>
      <c r="I232" s="235"/>
    </row>
    <row r="233" spans="1:9" ht="38.25" x14ac:dyDescent="0.25">
      <c r="A233" s="252" t="s">
        <v>193</v>
      </c>
      <c r="B233" s="253">
        <v>139599</v>
      </c>
      <c r="C233" s="231">
        <v>1</v>
      </c>
      <c r="D233" s="236">
        <v>139599</v>
      </c>
      <c r="E233" s="230"/>
      <c r="F233" s="233"/>
      <c r="G233" s="234"/>
      <c r="H233" s="235"/>
      <c r="I233" s="235"/>
    </row>
    <row r="234" spans="1:9" ht="51" x14ac:dyDescent="0.25">
      <c r="A234" s="252" t="s">
        <v>194</v>
      </c>
      <c r="B234" s="253">
        <v>1834.25</v>
      </c>
      <c r="C234" s="231">
        <v>2</v>
      </c>
      <c r="D234" s="236">
        <v>3668.5</v>
      </c>
      <c r="E234" s="230"/>
      <c r="F234" s="233"/>
      <c r="G234" s="234"/>
      <c r="H234" s="235"/>
      <c r="I234" s="235"/>
    </row>
    <row r="235" spans="1:9" ht="25.5" x14ac:dyDescent="0.25">
      <c r="A235" s="252" t="s">
        <v>195</v>
      </c>
      <c r="B235" s="253">
        <v>2149</v>
      </c>
      <c r="C235" s="231">
        <v>2</v>
      </c>
      <c r="D235" s="236">
        <v>4298</v>
      </c>
      <c r="E235" s="230"/>
      <c r="F235" s="233"/>
      <c r="G235" s="234"/>
      <c r="H235" s="235"/>
      <c r="I235" s="235"/>
    </row>
    <row r="236" spans="1:9" ht="127.5" x14ac:dyDescent="0.25">
      <c r="A236" s="252" t="s">
        <v>196</v>
      </c>
      <c r="B236" s="253">
        <v>26800</v>
      </c>
      <c r="C236" s="231">
        <v>1</v>
      </c>
      <c r="D236" s="236">
        <v>26800</v>
      </c>
      <c r="E236" s="230"/>
      <c r="F236" s="233"/>
      <c r="G236" s="234"/>
      <c r="H236" s="235"/>
      <c r="I236" s="235"/>
    </row>
    <row r="237" spans="1:9" ht="318.75" x14ac:dyDescent="0.25">
      <c r="A237" s="252" t="s">
        <v>197</v>
      </c>
      <c r="B237" s="253">
        <v>53800</v>
      </c>
      <c r="C237" s="231">
        <v>1</v>
      </c>
      <c r="D237" s="236">
        <v>53800</v>
      </c>
      <c r="E237" s="230"/>
      <c r="F237" s="233"/>
      <c r="G237" s="234"/>
      <c r="H237" s="235"/>
      <c r="I237" s="235"/>
    </row>
    <row r="238" spans="1:9" ht="153" x14ac:dyDescent="0.25">
      <c r="A238" s="252" t="s">
        <v>198</v>
      </c>
      <c r="B238" s="253">
        <v>7000</v>
      </c>
      <c r="C238" s="231">
        <v>2</v>
      </c>
      <c r="D238" s="236">
        <v>14000</v>
      </c>
      <c r="E238" s="230"/>
      <c r="F238" s="233"/>
      <c r="G238" s="234"/>
      <c r="H238" s="235"/>
      <c r="I238" s="235"/>
    </row>
    <row r="239" spans="1:9" ht="127.5" x14ac:dyDescent="0.25">
      <c r="A239" s="252" t="s">
        <v>199</v>
      </c>
      <c r="B239" s="253">
        <v>56990</v>
      </c>
      <c r="C239" s="231">
        <v>1</v>
      </c>
      <c r="D239" s="236">
        <v>56990</v>
      </c>
      <c r="E239" s="230"/>
      <c r="F239" s="233"/>
      <c r="G239" s="234"/>
      <c r="H239" s="235"/>
      <c r="I239" s="235"/>
    </row>
    <row r="240" spans="1:9" ht="89.25" x14ac:dyDescent="0.25">
      <c r="A240" s="252" t="s">
        <v>200</v>
      </c>
      <c r="B240" s="253">
        <v>14740</v>
      </c>
      <c r="C240" s="231">
        <v>5</v>
      </c>
      <c r="D240" s="236">
        <v>73700</v>
      </c>
      <c r="E240" s="230"/>
      <c r="F240" s="233"/>
      <c r="G240" s="234"/>
      <c r="H240" s="235"/>
      <c r="I240" s="235"/>
    </row>
    <row r="241" spans="1:9" ht="63.75" x14ac:dyDescent="0.25">
      <c r="A241" s="252" t="s">
        <v>201</v>
      </c>
      <c r="B241" s="253">
        <v>66000</v>
      </c>
      <c r="C241" s="231">
        <v>1</v>
      </c>
      <c r="D241" s="236">
        <v>66000</v>
      </c>
      <c r="E241" s="230"/>
      <c r="F241" s="233"/>
      <c r="G241" s="234"/>
      <c r="H241" s="235"/>
      <c r="I241" s="235"/>
    </row>
    <row r="242" spans="1:9" ht="89.25" x14ac:dyDescent="0.25">
      <c r="A242" s="252" t="s">
        <v>202</v>
      </c>
      <c r="B242" s="253">
        <v>72000</v>
      </c>
      <c r="C242" s="231">
        <v>1</v>
      </c>
      <c r="D242" s="236">
        <v>72000</v>
      </c>
      <c r="E242" s="230"/>
      <c r="F242" s="233"/>
      <c r="G242" s="234"/>
      <c r="H242" s="235"/>
      <c r="I242" s="235"/>
    </row>
    <row r="243" spans="1:9" ht="102" x14ac:dyDescent="0.25">
      <c r="A243" s="252" t="s">
        <v>203</v>
      </c>
      <c r="B243" s="253">
        <v>84930</v>
      </c>
      <c r="C243" s="231">
        <v>1</v>
      </c>
      <c r="D243" s="236">
        <v>84930</v>
      </c>
      <c r="E243" s="230"/>
      <c r="F243" s="233"/>
      <c r="G243" s="234"/>
      <c r="H243" s="235"/>
      <c r="I243" s="235"/>
    </row>
    <row r="244" spans="1:9" ht="76.5" x14ac:dyDescent="0.25">
      <c r="A244" s="252" t="s">
        <v>204</v>
      </c>
      <c r="B244" s="253">
        <v>45000</v>
      </c>
      <c r="C244" s="231">
        <v>1</v>
      </c>
      <c r="D244" s="236">
        <v>45000</v>
      </c>
      <c r="E244" s="230"/>
      <c r="F244" s="233"/>
      <c r="G244" s="234"/>
      <c r="H244" s="235"/>
      <c r="I244" s="235"/>
    </row>
    <row r="245" spans="1:9" x14ac:dyDescent="0.25">
      <c r="A245" s="252" t="s">
        <v>205</v>
      </c>
      <c r="B245" s="253">
        <v>8289</v>
      </c>
      <c r="C245" s="231">
        <v>1</v>
      </c>
      <c r="D245" s="236">
        <v>8289</v>
      </c>
      <c r="E245" s="230"/>
      <c r="F245" s="233"/>
      <c r="G245" s="234"/>
      <c r="H245" s="235"/>
      <c r="I245" s="235"/>
    </row>
    <row r="246" spans="1:9" x14ac:dyDescent="0.25">
      <c r="A246" s="252" t="s">
        <v>206</v>
      </c>
      <c r="B246" s="253">
        <v>7160</v>
      </c>
      <c r="C246" s="231">
        <v>1</v>
      </c>
      <c r="D246" s="236">
        <v>7160</v>
      </c>
      <c r="E246" s="230"/>
      <c r="F246" s="233"/>
      <c r="G246" s="234"/>
      <c r="H246" s="235"/>
      <c r="I246" s="235"/>
    </row>
    <row r="247" spans="1:9" x14ac:dyDescent="0.25">
      <c r="A247" s="252" t="s">
        <v>207</v>
      </c>
      <c r="B247" s="253">
        <v>9209</v>
      </c>
      <c r="C247" s="231">
        <v>1</v>
      </c>
      <c r="D247" s="236">
        <v>9209</v>
      </c>
      <c r="E247" s="230"/>
      <c r="F247" s="233"/>
      <c r="G247" s="234"/>
      <c r="H247" s="235"/>
      <c r="I247" s="235"/>
    </row>
    <row r="248" spans="1:9" x14ac:dyDescent="0.25">
      <c r="A248" s="252" t="s">
        <v>208</v>
      </c>
      <c r="B248" s="253">
        <v>7160</v>
      </c>
      <c r="C248" s="231">
        <v>1</v>
      </c>
      <c r="D248" s="236">
        <v>7160</v>
      </c>
      <c r="E248" s="230"/>
      <c r="F248" s="233"/>
      <c r="G248" s="234"/>
      <c r="H248" s="235"/>
      <c r="I248" s="235"/>
    </row>
    <row r="249" spans="1:9" x14ac:dyDescent="0.25">
      <c r="A249" s="252" t="s">
        <v>209</v>
      </c>
      <c r="B249" s="253">
        <v>6589</v>
      </c>
      <c r="C249" s="231">
        <v>1</v>
      </c>
      <c r="D249" s="236">
        <v>6589</v>
      </c>
      <c r="E249" s="230"/>
      <c r="F249" s="233"/>
      <c r="G249" s="234"/>
      <c r="H249" s="235"/>
      <c r="I249" s="235"/>
    </row>
    <row r="250" spans="1:9" x14ac:dyDescent="0.25">
      <c r="A250" s="252" t="s">
        <v>210</v>
      </c>
      <c r="B250" s="253">
        <v>6589</v>
      </c>
      <c r="C250" s="231">
        <v>1</v>
      </c>
      <c r="D250" s="236">
        <v>6589</v>
      </c>
      <c r="E250" s="230"/>
      <c r="F250" s="233"/>
      <c r="G250" s="234"/>
      <c r="H250" s="235"/>
      <c r="I250" s="235"/>
    </row>
    <row r="251" spans="1:9" x14ac:dyDescent="0.25">
      <c r="A251" s="252" t="s">
        <v>211</v>
      </c>
      <c r="B251" s="253">
        <v>6860</v>
      </c>
      <c r="C251" s="231">
        <v>1</v>
      </c>
      <c r="D251" s="236">
        <v>6860</v>
      </c>
      <c r="E251" s="230"/>
      <c r="F251" s="233"/>
      <c r="G251" s="234"/>
      <c r="H251" s="235"/>
      <c r="I251" s="235"/>
    </row>
    <row r="252" spans="1:9" x14ac:dyDescent="0.25">
      <c r="A252" s="252" t="s">
        <v>212</v>
      </c>
      <c r="B252" s="253">
        <v>6589</v>
      </c>
      <c r="C252" s="231">
        <v>1</v>
      </c>
      <c r="D252" s="236">
        <v>6589</v>
      </c>
      <c r="E252" s="230"/>
      <c r="F252" s="233"/>
      <c r="G252" s="234"/>
      <c r="H252" s="235"/>
      <c r="I252" s="235"/>
    </row>
    <row r="253" spans="1:9" x14ac:dyDescent="0.25">
      <c r="A253" s="252" t="s">
        <v>213</v>
      </c>
      <c r="B253" s="253">
        <v>7850</v>
      </c>
      <c r="C253" s="231">
        <v>1</v>
      </c>
      <c r="D253" s="236">
        <v>7850</v>
      </c>
      <c r="E253" s="230"/>
      <c r="F253" s="233"/>
      <c r="G253" s="234"/>
      <c r="H253" s="235"/>
      <c r="I253" s="235"/>
    </row>
    <row r="254" spans="1:9" x14ac:dyDescent="0.25">
      <c r="A254" s="252" t="s">
        <v>214</v>
      </c>
      <c r="B254" s="253">
        <v>3080</v>
      </c>
      <c r="C254" s="231">
        <v>1</v>
      </c>
      <c r="D254" s="236">
        <v>3080</v>
      </c>
      <c r="E254" s="230"/>
      <c r="F254" s="233"/>
      <c r="G254" s="234"/>
      <c r="H254" s="235"/>
      <c r="I254" s="235"/>
    </row>
    <row r="255" spans="1:9" x14ac:dyDescent="0.25">
      <c r="A255" s="252" t="s">
        <v>215</v>
      </c>
      <c r="B255" s="253">
        <v>1830</v>
      </c>
      <c r="C255" s="231">
        <v>2</v>
      </c>
      <c r="D255" s="236">
        <v>3660</v>
      </c>
      <c r="E255" s="230"/>
      <c r="F255" s="233"/>
      <c r="G255" s="234"/>
      <c r="H255" s="235"/>
      <c r="I255" s="235"/>
    </row>
    <row r="256" spans="1:9" x14ac:dyDescent="0.25">
      <c r="A256" s="252" t="s">
        <v>216</v>
      </c>
      <c r="B256" s="253">
        <v>2160</v>
      </c>
      <c r="C256" s="231">
        <v>1</v>
      </c>
      <c r="D256" s="236">
        <v>2160</v>
      </c>
      <c r="E256" s="230"/>
      <c r="F256" s="233"/>
      <c r="G256" s="234"/>
      <c r="H256" s="235"/>
      <c r="I256" s="235"/>
    </row>
    <row r="257" spans="1:9" x14ac:dyDescent="0.25">
      <c r="A257" s="252" t="s">
        <v>217</v>
      </c>
      <c r="B257" s="253">
        <v>2660</v>
      </c>
      <c r="C257" s="231">
        <v>1</v>
      </c>
      <c r="D257" s="236">
        <v>2660</v>
      </c>
      <c r="E257" s="230"/>
      <c r="F257" s="233"/>
      <c r="G257" s="234"/>
      <c r="H257" s="235"/>
      <c r="I257" s="235"/>
    </row>
    <row r="258" spans="1:9" x14ac:dyDescent="0.25">
      <c r="A258" s="252" t="s">
        <v>218</v>
      </c>
      <c r="B258" s="254">
        <v>6589</v>
      </c>
      <c r="C258" s="231">
        <v>1</v>
      </c>
      <c r="D258" s="236">
        <v>6589</v>
      </c>
      <c r="E258" s="230"/>
      <c r="F258" s="233"/>
      <c r="G258" s="234"/>
      <c r="H258" s="235"/>
      <c r="I258" s="235"/>
    </row>
    <row r="259" spans="1:9" x14ac:dyDescent="0.25">
      <c r="A259" s="252" t="s">
        <v>219</v>
      </c>
      <c r="B259" s="254">
        <v>3190</v>
      </c>
      <c r="C259" s="231">
        <v>1</v>
      </c>
      <c r="D259" s="236">
        <v>3190</v>
      </c>
      <c r="E259" s="230"/>
      <c r="F259" s="233"/>
      <c r="G259" s="234"/>
      <c r="H259" s="235"/>
      <c r="I259" s="235"/>
    </row>
    <row r="260" spans="1:9" x14ac:dyDescent="0.25">
      <c r="A260" s="252" t="s">
        <v>220</v>
      </c>
      <c r="B260" s="254">
        <v>1720</v>
      </c>
      <c r="C260" s="231">
        <v>3</v>
      </c>
      <c r="D260" s="236">
        <v>5160</v>
      </c>
      <c r="E260" s="230"/>
      <c r="F260" s="233"/>
      <c r="G260" s="234"/>
      <c r="H260" s="235"/>
      <c r="I260" s="235"/>
    </row>
    <row r="261" spans="1:9" x14ac:dyDescent="0.25">
      <c r="A261" s="252" t="s">
        <v>221</v>
      </c>
      <c r="B261" s="254">
        <v>590</v>
      </c>
      <c r="C261" s="231">
        <v>2</v>
      </c>
      <c r="D261" s="236">
        <v>1180</v>
      </c>
      <c r="E261" s="230"/>
      <c r="F261" s="233"/>
      <c r="G261" s="234"/>
      <c r="H261" s="235"/>
      <c r="I261" s="235"/>
    </row>
    <row r="262" spans="1:9" x14ac:dyDescent="0.25">
      <c r="A262" s="252" t="s">
        <v>222</v>
      </c>
      <c r="B262" s="254">
        <v>6589</v>
      </c>
      <c r="C262" s="231">
        <v>1</v>
      </c>
      <c r="D262" s="236">
        <v>6589</v>
      </c>
      <c r="E262" s="230"/>
      <c r="F262" s="233"/>
      <c r="G262" s="234"/>
      <c r="H262" s="235"/>
      <c r="I262" s="235"/>
    </row>
    <row r="263" spans="1:9" x14ac:dyDescent="0.25">
      <c r="A263" s="252" t="s">
        <v>223</v>
      </c>
      <c r="B263" s="254">
        <v>6589</v>
      </c>
      <c r="C263" s="231">
        <v>1</v>
      </c>
      <c r="D263" s="236">
        <v>6589</v>
      </c>
      <c r="E263" s="230"/>
      <c r="F263" s="233"/>
      <c r="G263" s="234"/>
      <c r="H263" s="235"/>
      <c r="I263" s="235"/>
    </row>
    <row r="264" spans="1:9" x14ac:dyDescent="0.25">
      <c r="A264" s="252" t="s">
        <v>224</v>
      </c>
      <c r="B264" s="254">
        <v>2350</v>
      </c>
      <c r="C264" s="231">
        <v>1</v>
      </c>
      <c r="D264" s="236">
        <v>2350</v>
      </c>
      <c r="E264" s="230"/>
      <c r="F264" s="233"/>
      <c r="G264" s="234"/>
      <c r="H264" s="235"/>
      <c r="I264" s="235"/>
    </row>
    <row r="265" spans="1:9" x14ac:dyDescent="0.25">
      <c r="A265" s="252" t="s">
        <v>225</v>
      </c>
      <c r="B265" s="254">
        <v>1400</v>
      </c>
      <c r="C265" s="231">
        <v>1</v>
      </c>
      <c r="D265" s="236">
        <v>1400</v>
      </c>
      <c r="E265" s="230"/>
      <c r="F265" s="233"/>
      <c r="G265" s="234"/>
      <c r="H265" s="235"/>
      <c r="I265" s="235"/>
    </row>
    <row r="266" spans="1:9" x14ac:dyDescent="0.25">
      <c r="A266" s="252" t="s">
        <v>226</v>
      </c>
      <c r="B266" s="254">
        <v>6860</v>
      </c>
      <c r="C266" s="231">
        <v>1</v>
      </c>
      <c r="D266" s="236">
        <v>6860</v>
      </c>
      <c r="E266" s="230"/>
      <c r="F266" s="233"/>
      <c r="G266" s="234"/>
      <c r="H266" s="235"/>
      <c r="I266" s="235"/>
    </row>
    <row r="267" spans="1:9" x14ac:dyDescent="0.25">
      <c r="A267" s="252" t="s">
        <v>227</v>
      </c>
      <c r="B267" s="254">
        <v>4080</v>
      </c>
      <c r="C267" s="231">
        <v>1</v>
      </c>
      <c r="D267" s="236">
        <v>4080</v>
      </c>
      <c r="E267" s="230"/>
      <c r="F267" s="233"/>
      <c r="G267" s="234"/>
      <c r="H267" s="235"/>
      <c r="I267" s="235"/>
    </row>
    <row r="268" spans="1:9" x14ac:dyDescent="0.25">
      <c r="A268" s="252" t="s">
        <v>228</v>
      </c>
      <c r="B268" s="254">
        <v>6589</v>
      </c>
      <c r="C268" s="231">
        <v>1</v>
      </c>
      <c r="D268" s="236">
        <v>6589</v>
      </c>
      <c r="E268" s="230"/>
      <c r="F268" s="233"/>
      <c r="G268" s="234"/>
      <c r="H268" s="235"/>
      <c r="I268" s="235"/>
    </row>
    <row r="269" spans="1:9" x14ac:dyDescent="0.25">
      <c r="A269" s="252" t="s">
        <v>229</v>
      </c>
      <c r="B269" s="254">
        <v>2350</v>
      </c>
      <c r="C269" s="231">
        <v>1</v>
      </c>
      <c r="D269" s="236">
        <v>2350</v>
      </c>
      <c r="E269" s="230"/>
      <c r="F269" s="233"/>
      <c r="G269" s="234"/>
      <c r="H269" s="235"/>
      <c r="I269" s="235"/>
    </row>
    <row r="270" spans="1:9" x14ac:dyDescent="0.25">
      <c r="A270" s="252" t="s">
        <v>230</v>
      </c>
      <c r="B270" s="254">
        <v>2060</v>
      </c>
      <c r="C270" s="231">
        <v>1</v>
      </c>
      <c r="D270" s="236">
        <v>2060</v>
      </c>
      <c r="E270" s="230"/>
      <c r="F270" s="233"/>
      <c r="G270" s="234"/>
      <c r="H270" s="235"/>
      <c r="I270" s="235"/>
    </row>
    <row r="271" spans="1:9" x14ac:dyDescent="0.25">
      <c r="A271" s="252" t="s">
        <v>231</v>
      </c>
      <c r="B271" s="254">
        <v>6860</v>
      </c>
      <c r="C271" s="231">
        <v>1</v>
      </c>
      <c r="D271" s="236">
        <v>6860</v>
      </c>
      <c r="E271" s="230"/>
      <c r="F271" s="233"/>
      <c r="G271" s="234"/>
      <c r="H271" s="235"/>
      <c r="I271" s="235"/>
    </row>
    <row r="272" spans="1:9" x14ac:dyDescent="0.25">
      <c r="A272" s="252" t="s">
        <v>232</v>
      </c>
      <c r="B272" s="254">
        <v>4080</v>
      </c>
      <c r="C272" s="231">
        <v>1</v>
      </c>
      <c r="D272" s="236">
        <v>4080</v>
      </c>
      <c r="E272" s="230"/>
      <c r="F272" s="233"/>
      <c r="G272" s="234"/>
      <c r="H272" s="235"/>
      <c r="I272" s="235"/>
    </row>
    <row r="273" spans="1:9" x14ac:dyDescent="0.25">
      <c r="A273" s="252" t="s">
        <v>233</v>
      </c>
      <c r="B273" s="254">
        <v>6860</v>
      </c>
      <c r="C273" s="231">
        <v>1</v>
      </c>
      <c r="D273" s="236">
        <v>6860</v>
      </c>
      <c r="E273" s="230"/>
      <c r="F273" s="233"/>
      <c r="G273" s="234"/>
      <c r="H273" s="235"/>
      <c r="I273" s="235"/>
    </row>
    <row r="274" spans="1:9" x14ac:dyDescent="0.25">
      <c r="A274" s="252" t="s">
        <v>234</v>
      </c>
      <c r="B274" s="254">
        <v>1260</v>
      </c>
      <c r="C274" s="231">
        <v>2</v>
      </c>
      <c r="D274" s="236">
        <v>2520</v>
      </c>
      <c r="E274" s="230"/>
      <c r="F274" s="233"/>
      <c r="G274" s="234"/>
      <c r="H274" s="235"/>
      <c r="I274" s="235"/>
    </row>
    <row r="275" spans="1:9" x14ac:dyDescent="0.25">
      <c r="A275" s="252" t="s">
        <v>235</v>
      </c>
      <c r="B275" s="254">
        <v>1860</v>
      </c>
      <c r="C275" s="231">
        <v>2</v>
      </c>
      <c r="D275" s="236">
        <v>3720</v>
      </c>
      <c r="E275" s="230"/>
      <c r="F275" s="233"/>
      <c r="G275" s="234"/>
      <c r="H275" s="235"/>
      <c r="I275" s="235"/>
    </row>
    <row r="276" spans="1:9" x14ac:dyDescent="0.25">
      <c r="A276" s="252" t="s">
        <v>236</v>
      </c>
      <c r="B276" s="254">
        <v>770</v>
      </c>
      <c r="C276" s="231">
        <v>2</v>
      </c>
      <c r="D276" s="236">
        <v>1540</v>
      </c>
      <c r="E276" s="230"/>
      <c r="F276" s="233"/>
      <c r="G276" s="234"/>
      <c r="H276" s="235"/>
      <c r="I276" s="235"/>
    </row>
    <row r="277" spans="1:9" x14ac:dyDescent="0.25">
      <c r="A277" s="252" t="s">
        <v>237</v>
      </c>
      <c r="B277" s="254">
        <v>3179</v>
      </c>
      <c r="C277" s="231">
        <v>3</v>
      </c>
      <c r="D277" s="236">
        <v>9537</v>
      </c>
      <c r="E277" s="230"/>
      <c r="F277" s="233"/>
      <c r="G277" s="234"/>
      <c r="H277" s="235"/>
      <c r="I277" s="235"/>
    </row>
    <row r="278" spans="1:9" ht="25.5" x14ac:dyDescent="0.25">
      <c r="A278" s="252" t="s">
        <v>238</v>
      </c>
      <c r="B278" s="254">
        <v>1313</v>
      </c>
      <c r="C278" s="231">
        <v>3</v>
      </c>
      <c r="D278" s="236">
        <v>3939</v>
      </c>
      <c r="E278" s="230"/>
      <c r="F278" s="233"/>
      <c r="G278" s="234"/>
      <c r="H278" s="235"/>
      <c r="I278" s="235"/>
    </row>
    <row r="279" spans="1:9" ht="25.5" x14ac:dyDescent="0.25">
      <c r="A279" s="252" t="s">
        <v>239</v>
      </c>
      <c r="B279" s="254">
        <v>42</v>
      </c>
      <c r="C279" s="231">
        <v>6</v>
      </c>
      <c r="D279" s="236">
        <v>252</v>
      </c>
      <c r="E279" s="230"/>
      <c r="F279" s="233"/>
      <c r="G279" s="234"/>
      <c r="H279" s="235"/>
      <c r="I279" s="235"/>
    </row>
    <row r="280" spans="1:9" ht="25.5" x14ac:dyDescent="0.25">
      <c r="A280" s="252" t="s">
        <v>240</v>
      </c>
      <c r="B280" s="254">
        <v>170</v>
      </c>
      <c r="C280" s="231">
        <v>6</v>
      </c>
      <c r="D280" s="236">
        <v>1020</v>
      </c>
      <c r="E280" s="230"/>
      <c r="F280" s="233"/>
      <c r="G280" s="234"/>
      <c r="H280" s="235"/>
      <c r="I280" s="235"/>
    </row>
    <row r="281" spans="1:9" ht="25.5" x14ac:dyDescent="0.25">
      <c r="A281" s="252" t="s">
        <v>241</v>
      </c>
      <c r="B281" s="254">
        <v>236</v>
      </c>
      <c r="C281" s="231">
        <v>6</v>
      </c>
      <c r="D281" s="236">
        <v>1416</v>
      </c>
      <c r="E281" s="230"/>
      <c r="F281" s="233"/>
      <c r="G281" s="234"/>
      <c r="H281" s="235"/>
      <c r="I281" s="235"/>
    </row>
    <row r="282" spans="1:9" ht="25.5" x14ac:dyDescent="0.25">
      <c r="A282" s="252" t="s">
        <v>242</v>
      </c>
      <c r="B282" s="254">
        <v>67</v>
      </c>
      <c r="C282" s="231">
        <v>6</v>
      </c>
      <c r="D282" s="236">
        <v>402</v>
      </c>
      <c r="E282" s="230"/>
      <c r="F282" s="233"/>
      <c r="G282" s="234"/>
      <c r="H282" s="235"/>
      <c r="I282" s="235"/>
    </row>
    <row r="283" spans="1:9" ht="25.5" x14ac:dyDescent="0.25">
      <c r="A283" s="252" t="s">
        <v>243</v>
      </c>
      <c r="B283" s="254">
        <v>299</v>
      </c>
      <c r="C283" s="231">
        <v>6</v>
      </c>
      <c r="D283" s="236">
        <v>1794</v>
      </c>
      <c r="E283" s="230"/>
      <c r="F283" s="233"/>
      <c r="G283" s="234"/>
      <c r="H283" s="235"/>
      <c r="I283" s="235"/>
    </row>
    <row r="284" spans="1:9" ht="25.5" x14ac:dyDescent="0.25">
      <c r="A284" s="252" t="s">
        <v>244</v>
      </c>
      <c r="B284" s="254">
        <v>363</v>
      </c>
      <c r="C284" s="231">
        <v>12</v>
      </c>
      <c r="D284" s="236">
        <v>4356</v>
      </c>
      <c r="E284" s="230"/>
      <c r="F284" s="233"/>
      <c r="G284" s="234"/>
      <c r="H284" s="235"/>
      <c r="I284" s="235"/>
    </row>
    <row r="285" spans="1:9" ht="25.5" x14ac:dyDescent="0.25">
      <c r="A285" s="252" t="s">
        <v>245</v>
      </c>
      <c r="B285" s="254">
        <v>107</v>
      </c>
      <c r="C285" s="231">
        <v>6</v>
      </c>
      <c r="D285" s="236">
        <v>642</v>
      </c>
      <c r="E285" s="230"/>
      <c r="F285" s="233"/>
      <c r="G285" s="234"/>
      <c r="H285" s="235"/>
      <c r="I285" s="235"/>
    </row>
    <row r="286" spans="1:9" ht="15.75" x14ac:dyDescent="0.25">
      <c r="A286" s="188" t="s">
        <v>6</v>
      </c>
      <c r="B286" s="189"/>
      <c r="C286" s="190"/>
      <c r="D286" s="232">
        <v>1397274.5</v>
      </c>
      <c r="E286" s="230"/>
      <c r="F286" s="188" t="s">
        <v>6</v>
      </c>
      <c r="G286" s="189"/>
      <c r="H286" s="190"/>
      <c r="I286" s="232">
        <v>0</v>
      </c>
    </row>
    <row r="287" spans="1:9" x14ac:dyDescent="0.25">
      <c r="A287" s="230"/>
      <c r="B287" s="230"/>
      <c r="C287" s="230"/>
      <c r="D287" s="230"/>
      <c r="E287" s="230"/>
      <c r="F287" s="230"/>
      <c r="G287" s="229" t="s">
        <v>7</v>
      </c>
      <c r="H287" s="229"/>
      <c r="I287" s="237"/>
    </row>
    <row r="289" spans="1:9" x14ac:dyDescent="0.25">
      <c r="A289" s="121" t="s">
        <v>246</v>
      </c>
    </row>
    <row r="290" spans="1:9" ht="15.75" x14ac:dyDescent="0.25">
      <c r="A290" s="185" t="s">
        <v>247</v>
      </c>
      <c r="B290" s="186"/>
      <c r="C290" s="186"/>
      <c r="D290" s="186"/>
      <c r="E290" s="186"/>
      <c r="F290" s="186"/>
      <c r="G290" s="186"/>
      <c r="H290" s="186"/>
      <c r="I290" s="186"/>
    </row>
    <row r="291" spans="1:9" x14ac:dyDescent="0.25">
      <c r="A291" s="275" t="s">
        <v>248</v>
      </c>
      <c r="B291" s="261" t="s">
        <v>12</v>
      </c>
      <c r="C291" s="272" t="s">
        <v>249</v>
      </c>
      <c r="D291" s="260"/>
      <c r="E291" s="259"/>
      <c r="F291" s="260" t="s">
        <v>3</v>
      </c>
      <c r="G291" s="261" t="s">
        <v>4</v>
      </c>
      <c r="H291" s="260"/>
      <c r="I291" s="260"/>
    </row>
    <row r="292" spans="1:9" x14ac:dyDescent="0.25">
      <c r="A292" s="266" t="s">
        <v>13</v>
      </c>
      <c r="B292" s="261" t="s">
        <v>2</v>
      </c>
      <c r="C292" s="260"/>
      <c r="D292" s="260"/>
      <c r="E292" s="259"/>
      <c r="F292" s="266" t="s">
        <v>13</v>
      </c>
      <c r="G292" s="261" t="s">
        <v>2</v>
      </c>
      <c r="H292" s="260"/>
      <c r="I292" s="260"/>
    </row>
    <row r="293" spans="1:9" ht="16.5" thickBot="1" x14ac:dyDescent="0.3">
      <c r="A293" s="187" t="s">
        <v>0</v>
      </c>
      <c r="B293" s="187"/>
      <c r="C293" s="187"/>
      <c r="D293" s="187"/>
      <c r="E293" s="259"/>
      <c r="F293" s="187" t="s">
        <v>5</v>
      </c>
      <c r="G293" s="187"/>
      <c r="H293" s="187"/>
      <c r="I293" s="187"/>
    </row>
    <row r="294" spans="1:9" x14ac:dyDescent="0.25">
      <c r="A294" s="268" t="s">
        <v>21</v>
      </c>
      <c r="B294" s="268" t="s">
        <v>10</v>
      </c>
      <c r="C294" s="269" t="s">
        <v>11</v>
      </c>
      <c r="D294" s="270" t="s">
        <v>1</v>
      </c>
      <c r="E294" s="259"/>
      <c r="F294" s="268" t="s">
        <v>21</v>
      </c>
      <c r="G294" s="268" t="s">
        <v>10</v>
      </c>
      <c r="H294" s="269" t="s">
        <v>11</v>
      </c>
      <c r="I294" s="270" t="s">
        <v>1</v>
      </c>
    </row>
    <row r="295" spans="1:9" x14ac:dyDescent="0.25">
      <c r="A295" s="273" t="s">
        <v>250</v>
      </c>
      <c r="B295" s="274">
        <v>90000</v>
      </c>
      <c r="C295" s="276">
        <v>5</v>
      </c>
      <c r="D295" s="267">
        <v>450000</v>
      </c>
      <c r="E295" s="259"/>
      <c r="F295" s="263"/>
      <c r="G295" s="264"/>
      <c r="H295" s="265"/>
      <c r="I295" s="265"/>
    </row>
    <row r="296" spans="1:9" ht="15.75" x14ac:dyDescent="0.25">
      <c r="A296" s="188" t="s">
        <v>6</v>
      </c>
      <c r="B296" s="189"/>
      <c r="C296" s="190"/>
      <c r="D296" s="278">
        <v>450000</v>
      </c>
      <c r="E296" s="259"/>
      <c r="F296" s="188" t="s">
        <v>6</v>
      </c>
      <c r="G296" s="189"/>
      <c r="H296" s="190"/>
      <c r="I296" s="262">
        <v>0</v>
      </c>
    </row>
    <row r="297" spans="1:9" x14ac:dyDescent="0.25">
      <c r="A297" s="277" t="s">
        <v>251</v>
      </c>
      <c r="B297" s="259"/>
      <c r="C297" s="259"/>
      <c r="D297" s="259"/>
      <c r="E297" s="259"/>
      <c r="F297" s="259"/>
      <c r="G297" s="229" t="s">
        <v>7</v>
      </c>
      <c r="H297" s="229"/>
      <c r="I297" s="271"/>
    </row>
    <row r="299" spans="1:9" x14ac:dyDescent="0.25">
      <c r="A299" s="121" t="s">
        <v>252</v>
      </c>
    </row>
    <row r="300" spans="1:9" ht="15.75" x14ac:dyDescent="0.25">
      <c r="A300" s="185" t="s">
        <v>253</v>
      </c>
      <c r="B300" s="186"/>
      <c r="C300" s="186"/>
      <c r="D300" s="186"/>
      <c r="E300" s="186"/>
      <c r="F300" s="186"/>
      <c r="G300" s="186"/>
      <c r="H300" s="186"/>
      <c r="I300" s="186"/>
    </row>
    <row r="301" spans="1:9" x14ac:dyDescent="0.25">
      <c r="A301" s="292" t="s">
        <v>27</v>
      </c>
      <c r="B301" s="280" t="s">
        <v>12</v>
      </c>
      <c r="C301" s="293"/>
      <c r="D301" s="281"/>
      <c r="E301" s="279"/>
      <c r="F301" s="281" t="s">
        <v>3</v>
      </c>
      <c r="G301" s="280" t="s">
        <v>4</v>
      </c>
      <c r="H301" s="281"/>
      <c r="I301" s="281"/>
    </row>
    <row r="302" spans="1:9" x14ac:dyDescent="0.25">
      <c r="A302" s="282" t="s">
        <v>13</v>
      </c>
      <c r="B302" s="280" t="s">
        <v>2</v>
      </c>
      <c r="C302" s="281"/>
      <c r="D302" s="281"/>
      <c r="E302" s="279"/>
      <c r="F302" s="282" t="s">
        <v>13</v>
      </c>
      <c r="G302" s="280" t="s">
        <v>2</v>
      </c>
      <c r="H302" s="281"/>
      <c r="I302" s="281"/>
    </row>
    <row r="303" spans="1:9" ht="16.5" thickBot="1" x14ac:dyDescent="0.3">
      <c r="A303" s="187" t="s">
        <v>0</v>
      </c>
      <c r="B303" s="187"/>
      <c r="C303" s="187"/>
      <c r="D303" s="187"/>
      <c r="E303" s="279"/>
      <c r="F303" s="187" t="s">
        <v>5</v>
      </c>
      <c r="G303" s="187"/>
      <c r="H303" s="187"/>
      <c r="I303" s="187"/>
    </row>
    <row r="304" spans="1:9" x14ac:dyDescent="0.25">
      <c r="A304" s="283" t="s">
        <v>21</v>
      </c>
      <c r="B304" s="283" t="s">
        <v>10</v>
      </c>
      <c r="C304" s="284" t="s">
        <v>11</v>
      </c>
      <c r="D304" s="285" t="s">
        <v>1</v>
      </c>
      <c r="E304" s="279"/>
      <c r="F304" s="283" t="s">
        <v>21</v>
      </c>
      <c r="G304" s="283" t="s">
        <v>10</v>
      </c>
      <c r="H304" s="284" t="s">
        <v>11</v>
      </c>
      <c r="I304" s="285" t="s">
        <v>1</v>
      </c>
    </row>
    <row r="305" spans="1:9" x14ac:dyDescent="0.25">
      <c r="A305" s="294" t="s">
        <v>254</v>
      </c>
      <c r="B305" s="295">
        <v>640</v>
      </c>
      <c r="C305" s="296">
        <v>170</v>
      </c>
      <c r="D305" s="290">
        <v>108800</v>
      </c>
      <c r="E305" s="279"/>
      <c r="F305" s="288"/>
      <c r="G305" s="289"/>
      <c r="H305" s="286"/>
      <c r="I305" s="286"/>
    </row>
    <row r="306" spans="1:9" ht="15.75" x14ac:dyDescent="0.25">
      <c r="A306" s="188" t="s">
        <v>6</v>
      </c>
      <c r="B306" s="189"/>
      <c r="C306" s="190"/>
      <c r="D306" s="287">
        <v>108800</v>
      </c>
      <c r="E306" s="279"/>
      <c r="F306" s="188" t="s">
        <v>6</v>
      </c>
      <c r="G306" s="189"/>
      <c r="H306" s="190"/>
      <c r="I306" s="287" t="e">
        <v>#REF!</v>
      </c>
    </row>
    <row r="307" spans="1:9" x14ac:dyDescent="0.25">
      <c r="A307" s="279"/>
      <c r="B307" s="279"/>
      <c r="C307" s="279"/>
      <c r="D307" s="279"/>
      <c r="E307" s="279"/>
      <c r="F307" s="279"/>
      <c r="G307" s="229" t="s">
        <v>7</v>
      </c>
      <c r="H307" s="229"/>
      <c r="I307" s="291"/>
    </row>
    <row r="309" spans="1:9" x14ac:dyDescent="0.25">
      <c r="A309" s="121" t="s">
        <v>268</v>
      </c>
    </row>
    <row r="310" spans="1:9" ht="15.75" x14ac:dyDescent="0.25">
      <c r="A310" s="185" t="s">
        <v>255</v>
      </c>
      <c r="B310" s="186"/>
      <c r="C310" s="186"/>
      <c r="D310" s="186"/>
      <c r="E310" s="186"/>
      <c r="F310" s="186"/>
      <c r="G310" s="186"/>
      <c r="H310" s="186"/>
      <c r="I310" s="186"/>
    </row>
    <row r="311" spans="1:9" x14ac:dyDescent="0.25">
      <c r="A311" s="305" t="s">
        <v>27</v>
      </c>
      <c r="B311" s="299" t="s">
        <v>12</v>
      </c>
      <c r="C311" s="310"/>
      <c r="D311" s="298"/>
      <c r="E311" s="297"/>
      <c r="F311" s="298" t="s">
        <v>3</v>
      </c>
      <c r="G311" s="299" t="s">
        <v>4</v>
      </c>
      <c r="H311" s="298"/>
      <c r="I311" s="298"/>
    </row>
    <row r="312" spans="1:9" x14ac:dyDescent="0.25">
      <c r="A312" s="312" t="s">
        <v>13</v>
      </c>
      <c r="B312" s="299" t="s">
        <v>2</v>
      </c>
      <c r="C312" s="298"/>
      <c r="D312" s="298"/>
      <c r="E312" s="297"/>
      <c r="F312" s="312" t="s">
        <v>13</v>
      </c>
      <c r="G312" s="299" t="s">
        <v>2</v>
      </c>
      <c r="H312" s="298"/>
      <c r="I312" s="298"/>
    </row>
    <row r="313" spans="1:9" ht="16.5" thickBot="1" x14ac:dyDescent="0.3">
      <c r="A313" s="187" t="s">
        <v>0</v>
      </c>
      <c r="B313" s="187"/>
      <c r="C313" s="187"/>
      <c r="D313" s="187"/>
      <c r="E313" s="297"/>
      <c r="F313" s="187" t="s">
        <v>5</v>
      </c>
      <c r="G313" s="187"/>
      <c r="H313" s="187"/>
      <c r="I313" s="187"/>
    </row>
    <row r="314" spans="1:9" x14ac:dyDescent="0.25">
      <c r="A314" s="306" t="s">
        <v>21</v>
      </c>
      <c r="B314" s="306" t="s">
        <v>10</v>
      </c>
      <c r="C314" s="307" t="s">
        <v>11</v>
      </c>
      <c r="D314" s="308" t="s">
        <v>1</v>
      </c>
      <c r="E314" s="297"/>
      <c r="F314" s="306" t="s">
        <v>21</v>
      </c>
      <c r="G314" s="306" t="s">
        <v>10</v>
      </c>
      <c r="H314" s="307" t="s">
        <v>11</v>
      </c>
      <c r="I314" s="308" t="s">
        <v>1</v>
      </c>
    </row>
    <row r="315" spans="1:9" x14ac:dyDescent="0.25">
      <c r="A315" s="311" t="s">
        <v>256</v>
      </c>
      <c r="B315" s="313">
        <v>200</v>
      </c>
      <c r="C315" s="314">
        <v>22</v>
      </c>
      <c r="D315" s="304">
        <v>4400</v>
      </c>
      <c r="E315" s="297"/>
      <c r="F315" s="301"/>
      <c r="G315" s="302"/>
      <c r="H315" s="303"/>
      <c r="I315" s="303"/>
    </row>
    <row r="316" spans="1:9" x14ac:dyDescent="0.25">
      <c r="A316" s="311" t="s">
        <v>257</v>
      </c>
      <c r="B316" s="313">
        <v>100</v>
      </c>
      <c r="C316" s="314">
        <v>22</v>
      </c>
      <c r="D316" s="304">
        <v>2200</v>
      </c>
      <c r="E316" s="297"/>
      <c r="F316" s="301"/>
      <c r="G316" s="302"/>
      <c r="H316" s="303"/>
      <c r="I316" s="303"/>
    </row>
    <row r="317" spans="1:9" x14ac:dyDescent="0.25">
      <c r="A317" s="311" t="s">
        <v>258</v>
      </c>
      <c r="B317" s="313">
        <v>28000</v>
      </c>
      <c r="C317" s="314">
        <v>1</v>
      </c>
      <c r="D317" s="304">
        <v>28000</v>
      </c>
      <c r="E317" s="297"/>
      <c r="F317" s="301"/>
      <c r="G317" s="302"/>
      <c r="H317" s="303"/>
      <c r="I317" s="303"/>
    </row>
    <row r="318" spans="1:9" x14ac:dyDescent="0.25">
      <c r="A318" s="311" t="s">
        <v>259</v>
      </c>
      <c r="B318" s="313">
        <v>2000</v>
      </c>
      <c r="C318" s="314">
        <v>2</v>
      </c>
      <c r="D318" s="304">
        <v>4000</v>
      </c>
      <c r="E318" s="297"/>
      <c r="F318" s="301"/>
      <c r="G318" s="302"/>
      <c r="H318" s="303"/>
      <c r="I318" s="303"/>
    </row>
    <row r="319" spans="1:9" x14ac:dyDescent="0.25">
      <c r="A319" s="311" t="s">
        <v>260</v>
      </c>
      <c r="B319" s="313">
        <v>1500</v>
      </c>
      <c r="C319" s="314">
        <v>1</v>
      </c>
      <c r="D319" s="304">
        <v>1500</v>
      </c>
      <c r="E319" s="297"/>
      <c r="F319" s="301"/>
      <c r="G319" s="302"/>
      <c r="H319" s="303"/>
      <c r="I319" s="303"/>
    </row>
    <row r="320" spans="1:9" x14ac:dyDescent="0.25">
      <c r="A320" s="311" t="s">
        <v>261</v>
      </c>
      <c r="B320" s="313">
        <v>10000</v>
      </c>
      <c r="C320" s="314">
        <v>1</v>
      </c>
      <c r="D320" s="304">
        <v>10000</v>
      </c>
      <c r="E320" s="297"/>
      <c r="F320" s="301"/>
      <c r="G320" s="302"/>
      <c r="H320" s="303"/>
      <c r="I320" s="303"/>
    </row>
    <row r="321" spans="1:9" x14ac:dyDescent="0.25">
      <c r="A321" s="311" t="s">
        <v>262</v>
      </c>
      <c r="B321" s="313">
        <v>1200</v>
      </c>
      <c r="C321" s="314">
        <v>2</v>
      </c>
      <c r="D321" s="304">
        <v>2400</v>
      </c>
      <c r="E321" s="297"/>
      <c r="F321" s="301"/>
      <c r="G321" s="302"/>
      <c r="H321" s="303"/>
      <c r="I321" s="303"/>
    </row>
    <row r="322" spans="1:9" x14ac:dyDescent="0.25">
      <c r="A322" s="311" t="s">
        <v>263</v>
      </c>
      <c r="B322" s="313">
        <v>98.67</v>
      </c>
      <c r="C322" s="314">
        <v>10</v>
      </c>
      <c r="D322" s="304">
        <v>986.7</v>
      </c>
      <c r="E322" s="297"/>
      <c r="F322" s="301"/>
      <c r="G322" s="302"/>
      <c r="H322" s="303"/>
      <c r="I322" s="303"/>
    </row>
    <row r="323" spans="1:9" x14ac:dyDescent="0.25">
      <c r="A323" s="311" t="s">
        <v>264</v>
      </c>
      <c r="B323" s="313">
        <v>20</v>
      </c>
      <c r="C323" s="314">
        <v>50</v>
      </c>
      <c r="D323" s="304">
        <v>1000</v>
      </c>
      <c r="E323" s="297"/>
      <c r="F323" s="301"/>
      <c r="G323" s="302"/>
      <c r="H323" s="303"/>
      <c r="I323" s="303"/>
    </row>
    <row r="324" spans="1:9" x14ac:dyDescent="0.25">
      <c r="A324" s="311" t="s">
        <v>265</v>
      </c>
      <c r="B324" s="313">
        <v>15</v>
      </c>
      <c r="C324" s="314">
        <v>1000</v>
      </c>
      <c r="D324" s="304">
        <v>15000</v>
      </c>
      <c r="E324" s="297"/>
      <c r="F324" s="301"/>
      <c r="G324" s="302"/>
      <c r="H324" s="303"/>
      <c r="I324" s="303"/>
    </row>
    <row r="325" spans="1:9" x14ac:dyDescent="0.25">
      <c r="A325" s="311" t="s">
        <v>266</v>
      </c>
      <c r="B325" s="313">
        <v>5.2</v>
      </c>
      <c r="C325" s="314">
        <v>10</v>
      </c>
      <c r="D325" s="304">
        <v>52</v>
      </c>
      <c r="E325" s="297"/>
      <c r="F325" s="301"/>
      <c r="G325" s="302"/>
      <c r="H325" s="303"/>
      <c r="I325" s="303"/>
    </row>
    <row r="326" spans="1:9" x14ac:dyDescent="0.25">
      <c r="A326" s="311" t="s">
        <v>267</v>
      </c>
      <c r="B326" s="313">
        <v>399</v>
      </c>
      <c r="C326" s="314">
        <v>2</v>
      </c>
      <c r="D326" s="304">
        <v>798</v>
      </c>
      <c r="E326" s="297"/>
      <c r="F326" s="301"/>
      <c r="G326" s="302"/>
      <c r="H326" s="303"/>
      <c r="I326" s="303"/>
    </row>
    <row r="327" spans="1:9" ht="15.75" x14ac:dyDescent="0.25">
      <c r="A327" s="188" t="s">
        <v>6</v>
      </c>
      <c r="B327" s="189"/>
      <c r="C327" s="190"/>
      <c r="D327" s="300">
        <v>70336.7</v>
      </c>
      <c r="E327" s="297"/>
      <c r="F327" s="188" t="s">
        <v>6</v>
      </c>
      <c r="G327" s="189"/>
      <c r="H327" s="190"/>
      <c r="I327" s="300">
        <v>0</v>
      </c>
    </row>
    <row r="328" spans="1:9" x14ac:dyDescent="0.25">
      <c r="A328" s="297"/>
      <c r="B328" s="297"/>
      <c r="C328" s="297"/>
      <c r="D328" s="297"/>
      <c r="E328" s="297"/>
      <c r="F328" s="297"/>
      <c r="G328" s="229" t="s">
        <v>7</v>
      </c>
      <c r="H328" s="229"/>
      <c r="I328" s="309"/>
    </row>
    <row r="330" spans="1:9" x14ac:dyDescent="0.25">
      <c r="A330" s="121" t="s">
        <v>269</v>
      </c>
    </row>
    <row r="331" spans="1:9" ht="15.75" x14ac:dyDescent="0.25">
      <c r="A331" s="185" t="s">
        <v>270</v>
      </c>
      <c r="B331" s="186"/>
      <c r="C331" s="186"/>
      <c r="D331" s="186"/>
      <c r="E331" s="186"/>
      <c r="F331" s="186"/>
      <c r="G331" s="186"/>
      <c r="H331" s="186"/>
      <c r="I331" s="186"/>
    </row>
    <row r="332" spans="1:9" x14ac:dyDescent="0.25">
      <c r="A332" s="337" t="s">
        <v>271</v>
      </c>
      <c r="B332" s="317" t="s">
        <v>272</v>
      </c>
      <c r="C332" s="333"/>
      <c r="D332" s="316"/>
      <c r="E332" s="315"/>
      <c r="F332" s="316" t="s">
        <v>3</v>
      </c>
      <c r="G332" s="317" t="s">
        <v>4</v>
      </c>
      <c r="H332" s="316"/>
      <c r="I332" s="316"/>
    </row>
    <row r="333" spans="1:9" x14ac:dyDescent="0.25">
      <c r="A333" s="326" t="s">
        <v>13</v>
      </c>
      <c r="B333" s="317" t="s">
        <v>163</v>
      </c>
      <c r="C333" s="316"/>
      <c r="D333" s="316"/>
      <c r="E333" s="315"/>
      <c r="F333" s="326" t="s">
        <v>13</v>
      </c>
      <c r="G333" s="317" t="s">
        <v>2</v>
      </c>
      <c r="H333" s="316"/>
      <c r="I333" s="316"/>
    </row>
    <row r="334" spans="1:9" ht="16.5" thickBot="1" x14ac:dyDescent="0.3">
      <c r="A334" s="187" t="s">
        <v>0</v>
      </c>
      <c r="B334" s="187"/>
      <c r="C334" s="187"/>
      <c r="D334" s="187"/>
      <c r="E334" s="315"/>
      <c r="F334" s="187" t="s">
        <v>5</v>
      </c>
      <c r="G334" s="187"/>
      <c r="H334" s="187"/>
      <c r="I334" s="187"/>
    </row>
    <row r="335" spans="1:9" x14ac:dyDescent="0.25">
      <c r="A335" s="329" t="s">
        <v>21</v>
      </c>
      <c r="B335" s="329" t="s">
        <v>10</v>
      </c>
      <c r="C335" s="330" t="s">
        <v>11</v>
      </c>
      <c r="D335" s="331" t="s">
        <v>1</v>
      </c>
      <c r="E335" s="315"/>
      <c r="F335" s="329" t="s">
        <v>21</v>
      </c>
      <c r="G335" s="329" t="s">
        <v>10</v>
      </c>
      <c r="H335" s="330" t="s">
        <v>11</v>
      </c>
      <c r="I335" s="331" t="s">
        <v>1</v>
      </c>
    </row>
    <row r="336" spans="1:9" x14ac:dyDescent="0.25">
      <c r="A336" s="336" t="s">
        <v>273</v>
      </c>
      <c r="B336" s="339">
        <v>57100</v>
      </c>
      <c r="C336" s="338">
        <v>2</v>
      </c>
      <c r="D336" s="328">
        <v>114200</v>
      </c>
      <c r="E336" s="315"/>
      <c r="F336" s="322"/>
      <c r="G336" s="323"/>
      <c r="H336" s="324"/>
      <c r="I336" s="324"/>
    </row>
    <row r="337" spans="1:9" x14ac:dyDescent="0.25">
      <c r="A337" s="336" t="s">
        <v>274</v>
      </c>
      <c r="B337" s="340">
        <v>62890</v>
      </c>
      <c r="C337" s="338">
        <v>2</v>
      </c>
      <c r="D337" s="328">
        <v>125780</v>
      </c>
      <c r="E337" s="315"/>
      <c r="F337" s="322"/>
      <c r="G337" s="323"/>
      <c r="H337" s="324"/>
      <c r="I337" s="324"/>
    </row>
    <row r="338" spans="1:9" x14ac:dyDescent="0.25">
      <c r="A338" s="336" t="s">
        <v>275</v>
      </c>
      <c r="B338" s="340">
        <v>88840</v>
      </c>
      <c r="C338" s="338">
        <v>1</v>
      </c>
      <c r="D338" s="328">
        <v>88840</v>
      </c>
      <c r="E338" s="315"/>
      <c r="F338" s="322"/>
      <c r="G338" s="323"/>
      <c r="H338" s="324"/>
      <c r="I338" s="324"/>
    </row>
    <row r="339" spans="1:9" x14ac:dyDescent="0.25">
      <c r="A339" s="336" t="s">
        <v>276</v>
      </c>
      <c r="B339" s="340">
        <v>99550</v>
      </c>
      <c r="C339" s="338">
        <v>1</v>
      </c>
      <c r="D339" s="328">
        <v>99550</v>
      </c>
      <c r="E339" s="315"/>
      <c r="F339" s="322"/>
      <c r="G339" s="323"/>
      <c r="H339" s="324"/>
      <c r="I339" s="324"/>
    </row>
    <row r="340" spans="1:9" x14ac:dyDescent="0.25">
      <c r="A340" s="334" t="s">
        <v>277</v>
      </c>
      <c r="B340" s="341">
        <v>120250</v>
      </c>
      <c r="C340" s="338">
        <v>1</v>
      </c>
      <c r="D340" s="335">
        <v>120250</v>
      </c>
      <c r="E340" s="315"/>
      <c r="F340" s="322"/>
      <c r="G340" s="323"/>
      <c r="H340" s="324"/>
      <c r="I340" s="324"/>
    </row>
    <row r="341" spans="1:9" ht="16.5" x14ac:dyDescent="0.25">
      <c r="A341" s="318" t="s">
        <v>278</v>
      </c>
      <c r="B341" s="328">
        <v>94600</v>
      </c>
      <c r="C341" s="338">
        <v>1</v>
      </c>
      <c r="D341" s="328">
        <v>94600</v>
      </c>
      <c r="E341" s="315"/>
      <c r="F341" s="327"/>
      <c r="G341" s="319"/>
      <c r="H341" s="320"/>
      <c r="I341" s="325"/>
    </row>
    <row r="342" spans="1:9" x14ac:dyDescent="0.25">
      <c r="A342" s="334" t="s">
        <v>279</v>
      </c>
      <c r="B342" s="341">
        <v>20000</v>
      </c>
      <c r="C342" s="338">
        <v>1</v>
      </c>
      <c r="D342" s="335">
        <v>20000</v>
      </c>
      <c r="E342" s="315"/>
      <c r="F342" s="332"/>
      <c r="G342" s="332"/>
      <c r="H342" s="332"/>
      <c r="I342" s="332"/>
    </row>
    <row r="343" spans="1:9" x14ac:dyDescent="0.25">
      <c r="A343" s="334" t="s">
        <v>280</v>
      </c>
      <c r="B343" s="341">
        <v>2000</v>
      </c>
      <c r="C343" s="338">
        <v>2</v>
      </c>
      <c r="D343" s="335">
        <v>4000</v>
      </c>
      <c r="E343" s="315"/>
      <c r="F343" s="332"/>
      <c r="G343" s="332"/>
      <c r="H343" s="332"/>
      <c r="I343" s="332"/>
    </row>
    <row r="344" spans="1:9" x14ac:dyDescent="0.25">
      <c r="A344" s="334" t="s">
        <v>281</v>
      </c>
      <c r="B344" s="341">
        <v>10000</v>
      </c>
      <c r="C344" s="338">
        <v>8</v>
      </c>
      <c r="D344" s="335">
        <v>80000</v>
      </c>
      <c r="E344" s="315"/>
      <c r="F344" s="332"/>
      <c r="G344" s="332"/>
      <c r="H344" s="332"/>
      <c r="I344" s="332"/>
    </row>
    <row r="345" spans="1:9" x14ac:dyDescent="0.25">
      <c r="A345" s="334" t="s">
        <v>282</v>
      </c>
      <c r="B345" s="341">
        <v>2900</v>
      </c>
      <c r="C345" s="338">
        <v>8</v>
      </c>
      <c r="D345" s="335">
        <v>23200</v>
      </c>
      <c r="E345" s="315"/>
      <c r="F345" s="332"/>
      <c r="G345" s="332"/>
      <c r="H345" s="332"/>
      <c r="I345" s="332"/>
    </row>
    <row r="346" spans="1:9" x14ac:dyDescent="0.25">
      <c r="A346" s="334" t="s">
        <v>283</v>
      </c>
      <c r="B346" s="341">
        <v>3500</v>
      </c>
      <c r="C346" s="338">
        <v>8</v>
      </c>
      <c r="D346" s="335">
        <v>28000</v>
      </c>
      <c r="E346" s="315"/>
      <c r="F346" s="332"/>
      <c r="G346" s="332"/>
      <c r="H346" s="332"/>
      <c r="I346" s="332"/>
    </row>
    <row r="347" spans="1:9" x14ac:dyDescent="0.25">
      <c r="A347" s="336" t="s">
        <v>284</v>
      </c>
      <c r="B347" s="328">
        <v>5000</v>
      </c>
      <c r="C347" s="338">
        <v>2</v>
      </c>
      <c r="D347" s="328">
        <v>10000</v>
      </c>
      <c r="E347" s="315"/>
      <c r="F347" s="332"/>
      <c r="G347" s="332"/>
      <c r="H347" s="332"/>
      <c r="I347" s="332"/>
    </row>
    <row r="348" spans="1:9" ht="15.75" x14ac:dyDescent="0.25">
      <c r="A348" s="188" t="s">
        <v>6</v>
      </c>
      <c r="B348" s="189"/>
      <c r="C348" s="190"/>
      <c r="D348" s="321">
        <v>808420</v>
      </c>
      <c r="E348" s="315"/>
      <c r="F348" s="188" t="s">
        <v>6</v>
      </c>
      <c r="G348" s="189"/>
      <c r="H348" s="190"/>
      <c r="I348" s="321">
        <v>0</v>
      </c>
    </row>
    <row r="349" spans="1:9" x14ac:dyDescent="0.25">
      <c r="A349" s="315"/>
      <c r="B349" s="315"/>
      <c r="C349" s="315"/>
      <c r="D349" s="315"/>
      <c r="E349" s="315"/>
      <c r="F349" s="315"/>
      <c r="G349" s="229" t="s">
        <v>7</v>
      </c>
      <c r="H349" s="229"/>
      <c r="I349" s="332"/>
    </row>
    <row r="351" spans="1:9" x14ac:dyDescent="0.25">
      <c r="A351" s="121" t="s">
        <v>285</v>
      </c>
    </row>
    <row r="352" spans="1:9" ht="15.75" x14ac:dyDescent="0.25">
      <c r="A352" s="185" t="s">
        <v>286</v>
      </c>
      <c r="B352" s="186"/>
      <c r="C352" s="186"/>
      <c r="D352" s="186"/>
      <c r="E352" s="186"/>
      <c r="F352" s="186"/>
      <c r="G352" s="186"/>
      <c r="H352" s="186"/>
      <c r="I352" s="186"/>
    </row>
    <row r="353" spans="1:9" x14ac:dyDescent="0.25">
      <c r="A353" s="359" t="s">
        <v>287</v>
      </c>
      <c r="B353" s="344" t="s">
        <v>288</v>
      </c>
      <c r="C353" s="355"/>
      <c r="D353" s="343"/>
      <c r="E353" s="342"/>
      <c r="F353" s="343" t="s">
        <v>3</v>
      </c>
      <c r="G353" s="344" t="s">
        <v>4</v>
      </c>
      <c r="H353" s="343"/>
      <c r="I353" s="343"/>
    </row>
    <row r="354" spans="1:9" x14ac:dyDescent="0.25">
      <c r="A354" s="349" t="s">
        <v>13</v>
      </c>
      <c r="B354" s="344" t="s">
        <v>289</v>
      </c>
      <c r="C354" s="343"/>
      <c r="D354" s="343"/>
      <c r="E354" s="342"/>
      <c r="F354" s="349" t="s">
        <v>13</v>
      </c>
      <c r="G354" s="344" t="s">
        <v>2</v>
      </c>
      <c r="H354" s="343"/>
      <c r="I354" s="343"/>
    </row>
    <row r="355" spans="1:9" ht="16.5" thickBot="1" x14ac:dyDescent="0.3">
      <c r="A355" s="187" t="s">
        <v>0</v>
      </c>
      <c r="B355" s="187"/>
      <c r="C355" s="187"/>
      <c r="D355" s="187"/>
      <c r="E355" s="342"/>
      <c r="F355" s="187" t="s">
        <v>5</v>
      </c>
      <c r="G355" s="187"/>
      <c r="H355" s="187"/>
      <c r="I355" s="187"/>
    </row>
    <row r="356" spans="1:9" x14ac:dyDescent="0.25">
      <c r="A356" s="351" t="s">
        <v>21</v>
      </c>
      <c r="B356" s="351" t="s">
        <v>10</v>
      </c>
      <c r="C356" s="352" t="s">
        <v>11</v>
      </c>
      <c r="D356" s="353" t="s">
        <v>1</v>
      </c>
      <c r="E356" s="342"/>
      <c r="F356" s="351" t="s">
        <v>21</v>
      </c>
      <c r="G356" s="351" t="s">
        <v>10</v>
      </c>
      <c r="H356" s="352" t="s">
        <v>11</v>
      </c>
      <c r="I356" s="353" t="s">
        <v>1</v>
      </c>
    </row>
    <row r="357" spans="1:9" x14ac:dyDescent="0.25">
      <c r="A357" s="356" t="s">
        <v>290</v>
      </c>
      <c r="B357" s="358">
        <v>11500</v>
      </c>
      <c r="C357" s="357">
        <v>17</v>
      </c>
      <c r="D357" s="350">
        <v>195500</v>
      </c>
      <c r="E357" s="342"/>
      <c r="F357" s="346"/>
      <c r="G357" s="347"/>
      <c r="H357" s="348"/>
      <c r="I357" s="348"/>
    </row>
    <row r="358" spans="1:9" x14ac:dyDescent="0.25">
      <c r="A358" s="356" t="s">
        <v>291</v>
      </c>
      <c r="B358" s="358">
        <v>20</v>
      </c>
      <c r="C358" s="357">
        <v>576</v>
      </c>
      <c r="D358" s="350">
        <v>11520</v>
      </c>
      <c r="E358" s="342"/>
      <c r="F358" s="346"/>
      <c r="G358" s="347"/>
      <c r="H358" s="348"/>
      <c r="I358" s="348"/>
    </row>
    <row r="359" spans="1:9" x14ac:dyDescent="0.25">
      <c r="A359" s="356"/>
      <c r="B359" s="358"/>
      <c r="C359" s="357"/>
      <c r="D359" s="350"/>
      <c r="E359" s="342"/>
      <c r="F359" s="346"/>
      <c r="G359" s="347"/>
      <c r="H359" s="348"/>
      <c r="I359" s="348"/>
    </row>
    <row r="360" spans="1:9" ht="15.75" x14ac:dyDescent="0.25">
      <c r="A360" s="188" t="s">
        <v>6</v>
      </c>
      <c r="B360" s="189"/>
      <c r="C360" s="190"/>
      <c r="D360" s="345">
        <v>207020</v>
      </c>
      <c r="E360" s="342"/>
      <c r="F360" s="188" t="s">
        <v>6</v>
      </c>
      <c r="G360" s="189"/>
      <c r="H360" s="190"/>
      <c r="I360" s="345">
        <v>0</v>
      </c>
    </row>
    <row r="361" spans="1:9" x14ac:dyDescent="0.25">
      <c r="A361" s="360" t="s">
        <v>292</v>
      </c>
      <c r="B361" s="342"/>
      <c r="C361" s="342"/>
      <c r="D361" s="342"/>
      <c r="E361" s="342"/>
      <c r="F361" s="342"/>
      <c r="G361" s="229" t="s">
        <v>7</v>
      </c>
      <c r="H361" s="229"/>
      <c r="I361" s="354"/>
    </row>
    <row r="363" spans="1:9" x14ac:dyDescent="0.25">
      <c r="A363" s="121" t="s">
        <v>293</v>
      </c>
    </row>
    <row r="364" spans="1:9" ht="15.75" x14ac:dyDescent="0.25">
      <c r="A364" s="185" t="s">
        <v>294</v>
      </c>
      <c r="B364" s="186"/>
      <c r="C364" s="186"/>
      <c r="D364" s="186"/>
      <c r="E364" s="186"/>
      <c r="F364" s="186"/>
      <c r="G364" s="186"/>
      <c r="H364" s="186"/>
      <c r="I364" s="186"/>
    </row>
    <row r="365" spans="1:9" x14ac:dyDescent="0.25">
      <c r="A365" s="371" t="s">
        <v>27</v>
      </c>
      <c r="B365" s="363" t="s">
        <v>295</v>
      </c>
      <c r="C365" s="376"/>
      <c r="D365" s="362"/>
      <c r="E365" s="361"/>
      <c r="F365" s="362" t="s">
        <v>3</v>
      </c>
      <c r="G365" s="363" t="s">
        <v>4</v>
      </c>
      <c r="H365" s="362"/>
      <c r="I365" s="362"/>
    </row>
    <row r="366" spans="1:9" x14ac:dyDescent="0.25">
      <c r="A366" s="369" t="s">
        <v>13</v>
      </c>
      <c r="B366" s="363" t="s">
        <v>2</v>
      </c>
      <c r="C366" s="362"/>
      <c r="D366" s="362"/>
      <c r="E366" s="361"/>
      <c r="F366" s="369" t="s">
        <v>13</v>
      </c>
      <c r="G366" s="363" t="s">
        <v>2</v>
      </c>
      <c r="H366" s="362"/>
      <c r="I366" s="362"/>
    </row>
    <row r="367" spans="1:9" ht="16.5" thickBot="1" x14ac:dyDescent="0.3">
      <c r="A367" s="187" t="s">
        <v>0</v>
      </c>
      <c r="B367" s="187"/>
      <c r="C367" s="187"/>
      <c r="D367" s="187"/>
      <c r="E367" s="361"/>
      <c r="F367" s="187" t="s">
        <v>5</v>
      </c>
      <c r="G367" s="187"/>
      <c r="H367" s="187"/>
      <c r="I367" s="187"/>
    </row>
    <row r="368" spans="1:9" x14ac:dyDescent="0.25">
      <c r="A368" s="372" t="s">
        <v>21</v>
      </c>
      <c r="B368" s="372" t="s">
        <v>10</v>
      </c>
      <c r="C368" s="373" t="s">
        <v>11</v>
      </c>
      <c r="D368" s="374" t="s">
        <v>1</v>
      </c>
      <c r="E368" s="361"/>
      <c r="F368" s="372" t="s">
        <v>21</v>
      </c>
      <c r="G368" s="372" t="s">
        <v>10</v>
      </c>
      <c r="H368" s="373" t="s">
        <v>11</v>
      </c>
      <c r="I368" s="374" t="s">
        <v>1</v>
      </c>
    </row>
    <row r="369" spans="1:11" x14ac:dyDescent="0.25">
      <c r="A369" s="379" t="s">
        <v>296</v>
      </c>
      <c r="B369" s="393">
        <v>10652.63</v>
      </c>
      <c r="C369" s="391">
        <v>3</v>
      </c>
      <c r="D369" s="370">
        <v>31957.89</v>
      </c>
      <c r="E369" s="361">
        <v>1</v>
      </c>
      <c r="F369" s="366"/>
      <c r="G369" s="367"/>
      <c r="H369" s="368"/>
      <c r="I369" s="368"/>
    </row>
    <row r="370" spans="1:11" x14ac:dyDescent="0.25">
      <c r="A370" s="379" t="s">
        <v>297</v>
      </c>
      <c r="B370" s="393">
        <v>39094.9</v>
      </c>
      <c r="C370" s="391">
        <v>1</v>
      </c>
      <c r="D370" s="370">
        <v>39094.9</v>
      </c>
      <c r="E370" s="361">
        <v>2</v>
      </c>
      <c r="F370" s="366"/>
      <c r="G370" s="367"/>
      <c r="H370" s="368"/>
      <c r="I370" s="368"/>
    </row>
    <row r="371" spans="1:11" x14ac:dyDescent="0.25">
      <c r="A371" s="379" t="s">
        <v>298</v>
      </c>
      <c r="B371" s="393">
        <v>73734.179999999993</v>
      </c>
      <c r="C371" s="391">
        <v>1</v>
      </c>
      <c r="D371" s="370">
        <v>73734.179999999993</v>
      </c>
      <c r="E371" s="361">
        <v>3</v>
      </c>
      <c r="F371" s="366"/>
      <c r="G371" s="367"/>
      <c r="H371" s="368"/>
      <c r="I371" s="368"/>
    </row>
    <row r="372" spans="1:11" x14ac:dyDescent="0.25">
      <c r="A372" s="379" t="s">
        <v>299</v>
      </c>
      <c r="B372" s="393">
        <v>4941</v>
      </c>
      <c r="C372" s="364">
        <v>2</v>
      </c>
      <c r="D372" s="370">
        <v>9882</v>
      </c>
      <c r="E372" s="361">
        <v>4</v>
      </c>
      <c r="F372" s="366"/>
      <c r="G372" s="367"/>
      <c r="H372" s="368"/>
      <c r="I372" s="368"/>
    </row>
    <row r="373" spans="1:11" x14ac:dyDescent="0.25">
      <c r="A373" s="379" t="s">
        <v>300</v>
      </c>
      <c r="B373" s="393">
        <v>43598.99</v>
      </c>
      <c r="C373" s="364">
        <v>4</v>
      </c>
      <c r="D373" s="370">
        <v>174395.96</v>
      </c>
      <c r="E373" s="361">
        <v>5</v>
      </c>
      <c r="F373" s="366"/>
      <c r="G373" s="367"/>
      <c r="H373" s="368"/>
      <c r="I373" s="368"/>
      <c r="J373" s="361"/>
      <c r="K373" s="361"/>
    </row>
    <row r="374" spans="1:11" x14ac:dyDescent="0.25">
      <c r="A374" s="379" t="s">
        <v>301</v>
      </c>
      <c r="B374" s="393">
        <v>10378.5</v>
      </c>
      <c r="C374" s="391">
        <v>6</v>
      </c>
      <c r="D374" s="370">
        <v>62271</v>
      </c>
      <c r="E374" s="361">
        <v>6</v>
      </c>
      <c r="F374" s="366"/>
      <c r="G374" s="367"/>
      <c r="H374" s="368"/>
      <c r="I374" s="368"/>
      <c r="J374" s="361"/>
      <c r="K374" s="361"/>
    </row>
    <row r="375" spans="1:11" x14ac:dyDescent="0.25">
      <c r="A375" s="379" t="s">
        <v>302</v>
      </c>
      <c r="B375" s="390">
        <v>7087.3</v>
      </c>
      <c r="C375" s="391">
        <v>6</v>
      </c>
      <c r="D375" s="370">
        <v>42523.8</v>
      </c>
      <c r="E375" s="361">
        <v>7</v>
      </c>
      <c r="F375" s="366"/>
      <c r="G375" s="367"/>
      <c r="H375" s="368"/>
      <c r="I375" s="368"/>
      <c r="J375" s="361"/>
      <c r="K375" s="361"/>
    </row>
    <row r="376" spans="1:11" x14ac:dyDescent="0.25">
      <c r="A376" s="379" t="s">
        <v>303</v>
      </c>
      <c r="B376" s="393">
        <v>113833.13</v>
      </c>
      <c r="C376" s="364">
        <v>3</v>
      </c>
      <c r="D376" s="370">
        <v>341499.39</v>
      </c>
      <c r="E376" s="361">
        <v>8</v>
      </c>
      <c r="F376" s="366"/>
      <c r="G376" s="367"/>
      <c r="H376" s="368"/>
      <c r="I376" s="368"/>
      <c r="J376" s="361"/>
      <c r="K376" s="361"/>
    </row>
    <row r="377" spans="1:11" x14ac:dyDescent="0.25">
      <c r="A377" s="379" t="s">
        <v>304</v>
      </c>
      <c r="B377" s="393">
        <v>10396.120000000001</v>
      </c>
      <c r="C377" s="391">
        <v>3</v>
      </c>
      <c r="D377" s="370">
        <v>31188.36</v>
      </c>
      <c r="E377" s="361">
        <v>9</v>
      </c>
      <c r="F377" s="366"/>
      <c r="G377" s="367"/>
      <c r="H377" s="368"/>
      <c r="I377" s="368"/>
      <c r="J377" s="361"/>
      <c r="K377" s="361"/>
    </row>
    <row r="378" spans="1:11" x14ac:dyDescent="0.25">
      <c r="A378" s="379"/>
      <c r="B378" s="389"/>
      <c r="C378" s="370"/>
      <c r="D378" s="370"/>
      <c r="E378" s="361"/>
      <c r="F378" s="366"/>
      <c r="G378" s="367"/>
      <c r="H378" s="368"/>
      <c r="I378" s="368"/>
      <c r="J378" s="361"/>
      <c r="K378" s="361"/>
    </row>
    <row r="379" spans="1:11" x14ac:dyDescent="0.25">
      <c r="A379" s="379" t="s">
        <v>305</v>
      </c>
      <c r="B379" s="380"/>
      <c r="C379" s="370"/>
      <c r="D379" s="370">
        <v>100000</v>
      </c>
      <c r="E379" s="361"/>
      <c r="F379" s="385"/>
      <c r="G379" s="367"/>
      <c r="H379" s="368"/>
      <c r="I379" s="368"/>
      <c r="J379" s="361"/>
      <c r="K379" s="361"/>
    </row>
    <row r="380" spans="1:11" x14ac:dyDescent="0.25">
      <c r="A380" s="388"/>
      <c r="B380" s="382"/>
      <c r="C380" s="381"/>
      <c r="D380" s="384"/>
      <c r="E380" s="361"/>
      <c r="F380" s="385"/>
      <c r="G380" s="367"/>
      <c r="H380" s="368"/>
      <c r="I380" s="368"/>
      <c r="J380" s="361"/>
      <c r="K380" s="361"/>
    </row>
    <row r="381" spans="1:11" x14ac:dyDescent="0.25">
      <c r="A381" s="382"/>
      <c r="B381" s="383"/>
      <c r="C381" s="381"/>
      <c r="D381" s="370"/>
      <c r="E381" s="361"/>
      <c r="F381" s="385"/>
      <c r="G381" s="367"/>
      <c r="H381" s="368"/>
      <c r="I381" s="368"/>
      <c r="J381" s="361"/>
      <c r="K381" s="361"/>
    </row>
    <row r="382" spans="1:11" x14ac:dyDescent="0.25">
      <c r="A382" s="379" t="s">
        <v>306</v>
      </c>
      <c r="B382" s="380"/>
      <c r="C382" s="370"/>
      <c r="D382" s="370"/>
      <c r="E382" s="361"/>
      <c r="F382" s="387"/>
      <c r="G382" s="367"/>
      <c r="H382" s="368"/>
      <c r="I382" s="368"/>
      <c r="J382" s="361"/>
      <c r="K382" s="361"/>
    </row>
    <row r="383" spans="1:11" x14ac:dyDescent="0.25">
      <c r="A383" s="379" t="s">
        <v>307</v>
      </c>
      <c r="B383" s="380"/>
      <c r="C383" s="370"/>
      <c r="D383" s="370"/>
      <c r="E383" s="361"/>
      <c r="F383" s="385"/>
      <c r="G383" s="367"/>
      <c r="H383" s="368"/>
      <c r="I383" s="368"/>
      <c r="J383" s="361"/>
      <c r="K383" s="361" t="s">
        <v>23</v>
      </c>
    </row>
    <row r="384" spans="1:11" x14ac:dyDescent="0.25">
      <c r="A384" s="379" t="s">
        <v>308</v>
      </c>
      <c r="B384" s="380"/>
      <c r="C384" s="370"/>
      <c r="D384" s="370"/>
      <c r="E384" s="361"/>
      <c r="F384" s="384"/>
      <c r="G384" s="367"/>
      <c r="H384" s="368"/>
      <c r="I384" s="368"/>
      <c r="J384" s="361"/>
      <c r="K384" s="361"/>
    </row>
    <row r="385" spans="1:11" x14ac:dyDescent="0.25">
      <c r="A385" s="379" t="s">
        <v>309</v>
      </c>
      <c r="B385" s="380"/>
      <c r="C385" s="370"/>
      <c r="D385" s="370"/>
      <c r="E385" s="361"/>
      <c r="F385" s="386"/>
      <c r="G385" s="367"/>
      <c r="H385" s="368"/>
      <c r="I385" s="368"/>
      <c r="J385" s="361"/>
      <c r="K385" s="361"/>
    </row>
    <row r="386" spans="1:11" x14ac:dyDescent="0.25">
      <c r="A386" s="379" t="s">
        <v>310</v>
      </c>
      <c r="B386" s="380"/>
      <c r="C386" s="370"/>
      <c r="D386" s="370"/>
      <c r="E386" s="361"/>
      <c r="F386" s="385"/>
      <c r="G386" s="367"/>
      <c r="H386" s="368"/>
      <c r="I386" s="368"/>
      <c r="J386" s="361"/>
      <c r="K386" s="361"/>
    </row>
    <row r="387" spans="1:11" x14ac:dyDescent="0.25">
      <c r="A387" s="379" t="s">
        <v>311</v>
      </c>
      <c r="B387" s="380"/>
      <c r="C387" s="370"/>
      <c r="D387" s="370"/>
      <c r="E387" s="361"/>
      <c r="F387" s="384"/>
      <c r="G387" s="367"/>
      <c r="H387" s="368"/>
      <c r="I387" s="368"/>
      <c r="J387" s="361"/>
      <c r="K387" s="361"/>
    </row>
    <row r="388" spans="1:11" x14ac:dyDescent="0.25">
      <c r="A388" s="377" t="s">
        <v>312</v>
      </c>
      <c r="B388" s="392"/>
      <c r="C388" s="364"/>
      <c r="D388" s="378"/>
      <c r="E388" s="361"/>
      <c r="F388" s="384"/>
      <c r="G388" s="367"/>
      <c r="H388" s="368"/>
      <c r="I388" s="368"/>
      <c r="J388" s="361"/>
      <c r="K388" s="361"/>
    </row>
    <row r="389" spans="1:11" ht="15.75" x14ac:dyDescent="0.25">
      <c r="A389" s="188" t="s">
        <v>6</v>
      </c>
      <c r="B389" s="189"/>
      <c r="C389" s="190"/>
      <c r="D389" s="365">
        <v>906547.48</v>
      </c>
      <c r="E389" s="361"/>
      <c r="F389" s="188" t="s">
        <v>6</v>
      </c>
      <c r="G389" s="189"/>
      <c r="H389" s="190"/>
      <c r="I389" s="365">
        <v>0</v>
      </c>
    </row>
    <row r="390" spans="1:11" x14ac:dyDescent="0.25">
      <c r="A390" s="361"/>
      <c r="B390" s="361"/>
      <c r="C390" s="361"/>
      <c r="D390" s="361"/>
      <c r="E390" s="361"/>
      <c r="F390" s="361"/>
      <c r="G390" s="229" t="s">
        <v>7</v>
      </c>
      <c r="H390" s="229"/>
      <c r="I390" s="375"/>
    </row>
    <row r="392" spans="1:11" ht="15.75" thickBot="1" x14ac:dyDescent="0.3"/>
    <row r="393" spans="1:11" ht="16.5" thickBot="1" x14ac:dyDescent="0.3">
      <c r="A393" s="399" t="s">
        <v>22</v>
      </c>
      <c r="B393" s="400"/>
      <c r="C393" s="402"/>
      <c r="D393" s="401">
        <f>D16+D41+D64+D130+D141+D212+D286+D296+D306+D327+D348+D360+D389</f>
        <v>4483893.66</v>
      </c>
    </row>
  </sheetData>
  <customSheetViews>
    <customSheetView guid="{6B2C8637-78CC-4CB6-97F7-DEE04A596283}" showGridLines="0" topLeftCell="A5">
      <selection activeCell="A8" sqref="A8:J8"/>
      <pageMargins left="0.511811024" right="0.511811024" top="0.78740157499999996" bottom="0.78740157499999996" header="0.31496062000000002" footer="0.31496062000000002"/>
      <pageSetup scale="55" orientation="landscape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03">
    <mergeCell ref="A393:C393"/>
    <mergeCell ref="G390:H390"/>
    <mergeCell ref="A364:I364"/>
    <mergeCell ref="A367:D367"/>
    <mergeCell ref="F367:I367"/>
    <mergeCell ref="A389:C389"/>
    <mergeCell ref="F389:H389"/>
    <mergeCell ref="G361:H361"/>
    <mergeCell ref="A352:I352"/>
    <mergeCell ref="A355:D355"/>
    <mergeCell ref="F355:I355"/>
    <mergeCell ref="A360:C360"/>
    <mergeCell ref="F360:H360"/>
    <mergeCell ref="G349:H349"/>
    <mergeCell ref="A331:I331"/>
    <mergeCell ref="A334:D334"/>
    <mergeCell ref="F334:I334"/>
    <mergeCell ref="A348:C348"/>
    <mergeCell ref="F348:H348"/>
    <mergeCell ref="G328:H328"/>
    <mergeCell ref="A310:I310"/>
    <mergeCell ref="A313:D313"/>
    <mergeCell ref="F313:I313"/>
    <mergeCell ref="A327:C327"/>
    <mergeCell ref="F327:H327"/>
    <mergeCell ref="G307:H307"/>
    <mergeCell ref="A300:I300"/>
    <mergeCell ref="A303:D303"/>
    <mergeCell ref="F303:I303"/>
    <mergeCell ref="A306:C306"/>
    <mergeCell ref="F306:H306"/>
    <mergeCell ref="G297:H297"/>
    <mergeCell ref="A290:I290"/>
    <mergeCell ref="A293:D293"/>
    <mergeCell ref="F293:I293"/>
    <mergeCell ref="A296:C296"/>
    <mergeCell ref="F296:H296"/>
    <mergeCell ref="G287:H287"/>
    <mergeCell ref="A216:I216"/>
    <mergeCell ref="A219:D219"/>
    <mergeCell ref="F219:I219"/>
    <mergeCell ref="A286:C286"/>
    <mergeCell ref="F286:H286"/>
    <mergeCell ref="G209:H209"/>
    <mergeCell ref="A179:I179"/>
    <mergeCell ref="A182:D182"/>
    <mergeCell ref="F182:I182"/>
    <mergeCell ref="A208:C208"/>
    <mergeCell ref="F208:H208"/>
    <mergeCell ref="A211:D211"/>
    <mergeCell ref="F211:H211"/>
    <mergeCell ref="A212:C212"/>
    <mergeCell ref="F212:H212"/>
    <mergeCell ref="A213:C213"/>
    <mergeCell ref="F213:H213"/>
    <mergeCell ref="G177:H177"/>
    <mergeCell ref="A145:I145"/>
    <mergeCell ref="A148:D148"/>
    <mergeCell ref="F148:I148"/>
    <mergeCell ref="A176:C176"/>
    <mergeCell ref="F176:H176"/>
    <mergeCell ref="A141:C141"/>
    <mergeCell ref="F141:H141"/>
    <mergeCell ref="G142:H142"/>
    <mergeCell ref="A131:C131"/>
    <mergeCell ref="F131:H131"/>
    <mergeCell ref="A134:I134"/>
    <mergeCell ref="A137:D137"/>
    <mergeCell ref="F137:I137"/>
    <mergeCell ref="G127:H127"/>
    <mergeCell ref="A129:D129"/>
    <mergeCell ref="F129:H129"/>
    <mergeCell ref="A130:C130"/>
    <mergeCell ref="F130:H130"/>
    <mergeCell ref="A105:I105"/>
    <mergeCell ref="A108:D108"/>
    <mergeCell ref="F108:I108"/>
    <mergeCell ref="A126:C126"/>
    <mergeCell ref="F126:H126"/>
    <mergeCell ref="A71:D71"/>
    <mergeCell ref="F71:I71"/>
    <mergeCell ref="A102:C102"/>
    <mergeCell ref="F102:H102"/>
    <mergeCell ref="G103:H103"/>
    <mergeCell ref="A68:I68"/>
    <mergeCell ref="A64:C64"/>
    <mergeCell ref="F64:H64"/>
    <mergeCell ref="G65:H65"/>
    <mergeCell ref="A45:I45"/>
    <mergeCell ref="A48:D48"/>
    <mergeCell ref="F48:I48"/>
    <mergeCell ref="G42:H42"/>
    <mergeCell ref="A23:D23"/>
    <mergeCell ref="F23:I23"/>
    <mergeCell ref="A41:C41"/>
    <mergeCell ref="F41:H41"/>
    <mergeCell ref="A20:I20"/>
    <mergeCell ref="G17:H17"/>
    <mergeCell ref="A8:I8"/>
    <mergeCell ref="A11:D11"/>
    <mergeCell ref="F11:I11"/>
    <mergeCell ref="A16:C16"/>
    <mergeCell ref="F16:H16"/>
  </mergeCells>
  <hyperlinks>
    <hyperlink ref="A297" r:id="rId1" display="www.horsenobre.com"/>
  </hyperlinks>
  <pageMargins left="0.51181102362204722" right="0.51181102362204722" top="0.78740157480314965" bottom="0.78740157480314965" header="0.31496062992125984" footer="0.31496062992125984"/>
  <pageSetup scale="5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selection activeCell="J9" sqref="J9"/>
    </sheetView>
  </sheetViews>
  <sheetFormatPr defaultColWidth="8.85546875" defaultRowHeight="15" x14ac:dyDescent="0.25"/>
  <cols>
    <col min="1" max="1" width="4.42578125" customWidth="1"/>
    <col min="2" max="2" width="26.42578125" customWidth="1"/>
    <col min="3" max="3" width="26.7109375" customWidth="1"/>
    <col min="4" max="4" width="26.85546875" customWidth="1"/>
    <col min="5" max="5" width="26.140625" customWidth="1"/>
    <col min="6" max="6" width="19.42578125" customWidth="1"/>
    <col min="7" max="7" width="25" customWidth="1"/>
    <col min="8" max="8" width="20.140625" bestFit="1" customWidth="1"/>
  </cols>
  <sheetData>
    <row r="1" spans="1:8" x14ac:dyDescent="0.25">
      <c r="A1" s="24"/>
      <c r="B1" s="32"/>
      <c r="C1" s="32"/>
      <c r="D1" s="32"/>
      <c r="E1" s="32"/>
      <c r="F1" s="32"/>
      <c r="G1" s="32"/>
    </row>
    <row r="2" spans="1:8" ht="15.75" x14ac:dyDescent="0.25">
      <c r="A2" s="89">
        <v>2</v>
      </c>
      <c r="B2" s="78" t="s">
        <v>40</v>
      </c>
      <c r="C2" s="78"/>
      <c r="D2" s="78"/>
      <c r="E2" s="78"/>
      <c r="F2" s="78"/>
      <c r="G2" s="78"/>
      <c r="H2" s="82" t="s">
        <v>6</v>
      </c>
    </row>
    <row r="3" spans="1:8" x14ac:dyDescent="0.25">
      <c r="A3" s="89"/>
      <c r="B3" s="42" t="s">
        <v>33</v>
      </c>
      <c r="C3" s="26" t="s">
        <v>29</v>
      </c>
      <c r="D3" s="27"/>
      <c r="E3" s="27"/>
      <c r="F3" s="27"/>
      <c r="G3" s="27"/>
      <c r="H3" s="83"/>
    </row>
    <row r="4" spans="1:8" x14ac:dyDescent="0.25">
      <c r="A4" s="89"/>
      <c r="B4" s="28"/>
      <c r="C4" s="26" t="s">
        <v>30</v>
      </c>
      <c r="D4" s="27"/>
      <c r="E4" s="27"/>
      <c r="F4" s="27"/>
      <c r="G4" s="27"/>
      <c r="H4" s="83"/>
    </row>
    <row r="5" spans="1:8" ht="15.75" x14ac:dyDescent="0.25">
      <c r="A5" s="89"/>
      <c r="B5" s="85"/>
      <c r="C5" s="85"/>
      <c r="D5" s="85"/>
      <c r="E5" s="85"/>
      <c r="F5" s="85"/>
      <c r="G5" s="85"/>
      <c r="H5" s="83"/>
    </row>
    <row r="6" spans="1:8" ht="18.75" customHeight="1" x14ac:dyDescent="0.25">
      <c r="A6" s="89"/>
      <c r="B6" s="29" t="s">
        <v>24</v>
      </c>
      <c r="C6" s="20" t="s">
        <v>16</v>
      </c>
      <c r="D6" s="21" t="s">
        <v>17</v>
      </c>
      <c r="E6" s="22" t="s">
        <v>18</v>
      </c>
      <c r="F6" s="22" t="s">
        <v>25</v>
      </c>
      <c r="G6" s="22" t="s">
        <v>19</v>
      </c>
      <c r="H6" s="84"/>
    </row>
    <row r="7" spans="1:8" ht="24" customHeight="1" x14ac:dyDescent="0.25">
      <c r="A7" s="89"/>
      <c r="B7" s="30" t="e">
        <f>SUM(#REF!)</f>
        <v>#REF!</v>
      </c>
      <c r="C7" s="31" t="e">
        <f>SUM(#REF!)</f>
        <v>#REF!</v>
      </c>
      <c r="D7" s="31" t="e">
        <f>SUM(#REF!)</f>
        <v>#REF!</v>
      </c>
      <c r="E7" s="31" t="e">
        <f>SUM(#REF!)</f>
        <v>#REF!</v>
      </c>
      <c r="F7" s="31"/>
      <c r="G7" s="31" t="e">
        <f>SUM(#REF!)</f>
        <v>#REF!</v>
      </c>
      <c r="H7" s="23" t="e">
        <f>SUM(B7:G7)</f>
        <v>#REF!</v>
      </c>
    </row>
    <row r="8" spans="1:8" x14ac:dyDescent="0.25">
      <c r="A8" s="24"/>
      <c r="B8" s="32"/>
      <c r="C8" s="32"/>
      <c r="D8" s="32"/>
      <c r="E8" s="32"/>
      <c r="F8" s="32"/>
      <c r="G8" s="32"/>
    </row>
    <row r="9" spans="1:8" ht="15.75" x14ac:dyDescent="0.25">
      <c r="A9" s="90">
        <v>3</v>
      </c>
      <c r="B9" s="78" t="s">
        <v>43</v>
      </c>
      <c r="C9" s="78"/>
      <c r="D9" s="78"/>
      <c r="E9" s="78"/>
      <c r="F9" s="78"/>
      <c r="G9" s="78"/>
      <c r="H9" s="82" t="s">
        <v>6</v>
      </c>
    </row>
    <row r="10" spans="1:8" x14ac:dyDescent="0.25">
      <c r="A10" s="90"/>
      <c r="B10" s="42" t="s">
        <v>33</v>
      </c>
      <c r="C10" s="26" t="s">
        <v>29</v>
      </c>
      <c r="D10" s="27"/>
      <c r="E10" s="27"/>
      <c r="F10" s="27"/>
      <c r="G10" s="27"/>
      <c r="H10" s="83"/>
    </row>
    <row r="11" spans="1:8" x14ac:dyDescent="0.25">
      <c r="A11" s="90"/>
      <c r="B11" s="28"/>
      <c r="C11" s="26" t="s">
        <v>28</v>
      </c>
      <c r="D11" s="27"/>
      <c r="E11" s="27"/>
      <c r="F11" s="27"/>
      <c r="G11" s="27"/>
      <c r="H11" s="83"/>
    </row>
    <row r="12" spans="1:8" ht="15.75" x14ac:dyDescent="0.25">
      <c r="A12" s="90"/>
      <c r="B12" s="85"/>
      <c r="C12" s="85"/>
      <c r="D12" s="85"/>
      <c r="E12" s="85"/>
      <c r="F12" s="85"/>
      <c r="G12" s="85"/>
      <c r="H12" s="83"/>
    </row>
    <row r="13" spans="1:8" ht="18.75" customHeight="1" x14ac:dyDescent="0.25">
      <c r="A13" s="90"/>
      <c r="B13" s="29" t="s">
        <v>24</v>
      </c>
      <c r="C13" s="20" t="s">
        <v>16</v>
      </c>
      <c r="D13" s="21" t="s">
        <v>17</v>
      </c>
      <c r="E13" s="22" t="s">
        <v>18</v>
      </c>
      <c r="F13" s="22" t="s">
        <v>25</v>
      </c>
      <c r="G13" s="22" t="s">
        <v>19</v>
      </c>
      <c r="H13" s="84"/>
    </row>
    <row r="14" spans="1:8" ht="24" customHeight="1" x14ac:dyDescent="0.25">
      <c r="A14" s="90"/>
      <c r="B14" s="30" t="e">
        <f>SUM(#REF!)</f>
        <v>#REF!</v>
      </c>
      <c r="C14" s="31" t="e">
        <f>SUM(#REF!)</f>
        <v>#REF!</v>
      </c>
      <c r="D14" s="31" t="e">
        <f>SUM(#REF!)</f>
        <v>#REF!</v>
      </c>
      <c r="E14" s="31" t="e">
        <f>SUM(#REF!)</f>
        <v>#REF!</v>
      </c>
      <c r="F14" s="31"/>
      <c r="G14" s="31" t="e">
        <f>SUM(#REF!)</f>
        <v>#REF!</v>
      </c>
      <c r="H14" s="23" t="e">
        <f>SUM(B14:G14)</f>
        <v>#REF!</v>
      </c>
    </row>
    <row r="15" spans="1:8" x14ac:dyDescent="0.25">
      <c r="A15" s="24"/>
      <c r="B15" s="32"/>
      <c r="C15" s="32"/>
      <c r="D15" s="32"/>
      <c r="E15" s="32"/>
      <c r="F15" s="32"/>
      <c r="G15" s="32"/>
    </row>
    <row r="16" spans="1:8" x14ac:dyDescent="0.25">
      <c r="A16" s="24"/>
      <c r="B16" s="32"/>
      <c r="C16" s="32"/>
      <c r="D16" s="32"/>
      <c r="E16" s="32"/>
      <c r="F16" s="32"/>
      <c r="G16" s="32"/>
    </row>
    <row r="17" spans="1:8" ht="15.75" x14ac:dyDescent="0.25">
      <c r="A17" s="94">
        <v>7</v>
      </c>
      <c r="B17" s="78" t="s">
        <v>45</v>
      </c>
      <c r="C17" s="78"/>
      <c r="D17" s="78"/>
      <c r="E17" s="78"/>
      <c r="F17" s="78"/>
      <c r="G17" s="78"/>
      <c r="H17" s="82" t="s">
        <v>6</v>
      </c>
    </row>
    <row r="18" spans="1:8" x14ac:dyDescent="0.25">
      <c r="A18" s="94"/>
      <c r="B18" s="25" t="s">
        <v>26</v>
      </c>
      <c r="C18" s="26" t="s">
        <v>29</v>
      </c>
      <c r="D18" s="27"/>
      <c r="E18" s="27"/>
      <c r="F18" s="27"/>
      <c r="G18" s="27"/>
      <c r="H18" s="83"/>
    </row>
    <row r="19" spans="1:8" x14ac:dyDescent="0.25">
      <c r="A19" s="94"/>
      <c r="B19" s="28"/>
      <c r="C19" s="26" t="s">
        <v>28</v>
      </c>
      <c r="D19" s="27"/>
      <c r="E19" s="27"/>
      <c r="F19" s="27"/>
      <c r="G19" s="27"/>
      <c r="H19" s="83"/>
    </row>
    <row r="20" spans="1:8" ht="15.75" x14ac:dyDescent="0.25">
      <c r="A20" s="94"/>
      <c r="B20" s="85"/>
      <c r="C20" s="85"/>
      <c r="D20" s="85"/>
      <c r="E20" s="85"/>
      <c r="F20" s="85"/>
      <c r="G20" s="85"/>
      <c r="H20" s="83"/>
    </row>
    <row r="21" spans="1:8" x14ac:dyDescent="0.25">
      <c r="A21" s="94"/>
      <c r="B21" s="29" t="s">
        <v>24</v>
      </c>
      <c r="C21" s="20" t="s">
        <v>16</v>
      </c>
      <c r="D21" s="21" t="s">
        <v>17</v>
      </c>
      <c r="E21" s="22" t="s">
        <v>18</v>
      </c>
      <c r="F21" s="22" t="s">
        <v>25</v>
      </c>
      <c r="G21" s="22" t="s">
        <v>19</v>
      </c>
      <c r="H21" s="84"/>
    </row>
    <row r="22" spans="1:8" ht="15.75" x14ac:dyDescent="0.25">
      <c r="A22" s="94"/>
      <c r="B22" s="30" t="e">
        <f>SUM(#REF!)</f>
        <v>#REF!</v>
      </c>
      <c r="C22" s="31" t="e">
        <f>SUM(#REF!)</f>
        <v>#REF!</v>
      </c>
      <c r="D22" s="31" t="e">
        <f>SUM(#REF!)</f>
        <v>#REF!</v>
      </c>
      <c r="E22" s="31" t="e">
        <f>SUM(#REF!)</f>
        <v>#REF!</v>
      </c>
      <c r="F22" s="31"/>
      <c r="G22" s="31" t="e">
        <f>SUM(#REF!)</f>
        <v>#REF!</v>
      </c>
      <c r="H22" s="23" t="e">
        <f>SUM(B22:G22)</f>
        <v>#REF!</v>
      </c>
    </row>
    <row r="23" spans="1:8" ht="15.75" x14ac:dyDescent="0.25">
      <c r="A23" s="39"/>
      <c r="B23" s="33"/>
      <c r="C23" s="33"/>
      <c r="D23" s="33"/>
      <c r="E23" s="33"/>
      <c r="F23" s="33"/>
      <c r="G23" s="33"/>
      <c r="H23" s="34"/>
    </row>
    <row r="24" spans="1:8" ht="15.75" x14ac:dyDescent="0.25">
      <c r="A24" s="89">
        <v>8</v>
      </c>
      <c r="B24" s="78" t="s">
        <v>41</v>
      </c>
      <c r="C24" s="78"/>
      <c r="D24" s="78"/>
      <c r="E24" s="78"/>
      <c r="F24" s="78"/>
      <c r="G24" s="78"/>
      <c r="H24" s="82" t="s">
        <v>6</v>
      </c>
    </row>
    <row r="25" spans="1:8" x14ac:dyDescent="0.25">
      <c r="A25" s="89"/>
      <c r="B25" s="25" t="s">
        <v>26</v>
      </c>
      <c r="C25" s="26" t="s">
        <v>29</v>
      </c>
      <c r="D25" s="27"/>
      <c r="E25" s="27"/>
      <c r="F25" s="27"/>
      <c r="G25" s="27"/>
      <c r="H25" s="83"/>
    </row>
    <row r="26" spans="1:8" x14ac:dyDescent="0.25">
      <c r="A26" s="89"/>
      <c r="B26" s="28"/>
      <c r="C26" s="26" t="s">
        <v>28</v>
      </c>
      <c r="D26" s="27"/>
      <c r="E26" s="27"/>
      <c r="F26" s="27"/>
      <c r="G26" s="27"/>
      <c r="H26" s="83"/>
    </row>
    <row r="27" spans="1:8" ht="15.75" x14ac:dyDescent="0.25">
      <c r="A27" s="89"/>
      <c r="B27" s="85"/>
      <c r="C27" s="85"/>
      <c r="D27" s="85"/>
      <c r="E27" s="85"/>
      <c r="F27" s="85"/>
      <c r="G27" s="85"/>
      <c r="H27" s="83"/>
    </row>
    <row r="28" spans="1:8" x14ac:dyDescent="0.25">
      <c r="A28" s="89"/>
      <c r="B28" s="29" t="s">
        <v>24</v>
      </c>
      <c r="C28" s="20" t="s">
        <v>16</v>
      </c>
      <c r="D28" s="21" t="s">
        <v>17</v>
      </c>
      <c r="E28" s="22" t="s">
        <v>18</v>
      </c>
      <c r="F28" s="22" t="s">
        <v>25</v>
      </c>
      <c r="G28" s="22" t="s">
        <v>19</v>
      </c>
      <c r="H28" s="84"/>
    </row>
    <row r="29" spans="1:8" ht="15.75" x14ac:dyDescent="0.25">
      <c r="A29" s="89"/>
      <c r="B29" s="30" t="e">
        <f>SUM(#REF!)</f>
        <v>#REF!</v>
      </c>
      <c r="C29" s="31" t="e">
        <f>SUM(#REF!)</f>
        <v>#REF!</v>
      </c>
      <c r="D29" s="31" t="e">
        <f>SUM(#REF!)</f>
        <v>#REF!</v>
      </c>
      <c r="E29" s="31" t="e">
        <f>SUM(#REF!)</f>
        <v>#REF!</v>
      </c>
      <c r="F29" s="31"/>
      <c r="G29" s="31" t="e">
        <f>SUM(#REF!)</f>
        <v>#REF!</v>
      </c>
      <c r="H29" s="23" t="e">
        <f>SUM(B29:G29)</f>
        <v>#REF!</v>
      </c>
    </row>
    <row r="30" spans="1:8" ht="15.75" x14ac:dyDescent="0.25">
      <c r="A30" s="39"/>
      <c r="B30" s="33"/>
      <c r="C30" s="33"/>
      <c r="D30" s="33"/>
      <c r="E30" s="33"/>
      <c r="F30" s="33"/>
      <c r="G30" s="33"/>
      <c r="H30" s="34"/>
    </row>
    <row r="31" spans="1:8" ht="15.75" x14ac:dyDescent="0.25">
      <c r="A31" s="89">
        <v>9</v>
      </c>
      <c r="B31" s="78" t="s">
        <v>46</v>
      </c>
      <c r="C31" s="78"/>
      <c r="D31" s="78"/>
      <c r="E31" s="78"/>
      <c r="F31" s="78"/>
      <c r="G31" s="78"/>
      <c r="H31" s="82" t="s">
        <v>6</v>
      </c>
    </row>
    <row r="32" spans="1:8" x14ac:dyDescent="0.25">
      <c r="A32" s="89"/>
      <c r="B32" s="25" t="s">
        <v>26</v>
      </c>
      <c r="C32" s="26" t="s">
        <v>29</v>
      </c>
      <c r="D32" s="27"/>
      <c r="E32" s="27"/>
      <c r="F32" s="27"/>
      <c r="G32" s="27"/>
      <c r="H32" s="83"/>
    </row>
    <row r="33" spans="1:8" x14ac:dyDescent="0.25">
      <c r="A33" s="89"/>
      <c r="B33" s="28"/>
      <c r="C33" s="26" t="s">
        <v>28</v>
      </c>
      <c r="D33" s="27"/>
      <c r="E33" s="27"/>
      <c r="F33" s="27"/>
      <c r="G33" s="27"/>
      <c r="H33" s="83"/>
    </row>
    <row r="34" spans="1:8" ht="15.75" x14ac:dyDescent="0.25">
      <c r="A34" s="89"/>
      <c r="B34" s="85"/>
      <c r="C34" s="85"/>
      <c r="D34" s="85"/>
      <c r="E34" s="85"/>
      <c r="F34" s="85"/>
      <c r="G34" s="85"/>
      <c r="H34" s="83"/>
    </row>
    <row r="35" spans="1:8" x14ac:dyDescent="0.25">
      <c r="A35" s="89"/>
      <c r="B35" s="29" t="s">
        <v>24</v>
      </c>
      <c r="C35" s="20" t="s">
        <v>16</v>
      </c>
      <c r="D35" s="21" t="s">
        <v>17</v>
      </c>
      <c r="E35" s="22" t="s">
        <v>18</v>
      </c>
      <c r="F35" s="22" t="s">
        <v>25</v>
      </c>
      <c r="G35" s="22" t="s">
        <v>19</v>
      </c>
      <c r="H35" s="84"/>
    </row>
    <row r="36" spans="1:8" ht="15.75" x14ac:dyDescent="0.25">
      <c r="A36" s="89"/>
      <c r="B36" s="30" t="e">
        <f>SUM(#REF!)</f>
        <v>#REF!</v>
      </c>
      <c r="C36" s="31" t="e">
        <f>SUM(#REF!)</f>
        <v>#REF!</v>
      </c>
      <c r="D36" s="31" t="e">
        <f>SUM(#REF!)</f>
        <v>#REF!</v>
      </c>
      <c r="E36" s="31" t="e">
        <f>SUM(#REF!)</f>
        <v>#REF!</v>
      </c>
      <c r="F36" s="31" t="e">
        <f>SUM(#REF!)</f>
        <v>#REF!</v>
      </c>
      <c r="G36" s="31"/>
      <c r="H36" s="23" t="e">
        <f>SUM(B36:G36)</f>
        <v>#REF!</v>
      </c>
    </row>
    <row r="37" spans="1:8" ht="15.75" x14ac:dyDescent="0.25">
      <c r="A37" s="39"/>
      <c r="B37" s="33"/>
      <c r="C37" s="33"/>
      <c r="D37" s="33"/>
      <c r="E37" s="33"/>
      <c r="F37" s="33"/>
      <c r="G37" s="33"/>
      <c r="H37" s="34"/>
    </row>
    <row r="38" spans="1:8" ht="15.75" x14ac:dyDescent="0.25">
      <c r="A38" s="90">
        <v>10</v>
      </c>
      <c r="B38" s="78" t="s">
        <v>44</v>
      </c>
      <c r="C38" s="78"/>
      <c r="D38" s="78"/>
      <c r="E38" s="78"/>
      <c r="F38" s="78"/>
      <c r="G38" s="78"/>
      <c r="H38" s="82" t="s">
        <v>6</v>
      </c>
    </row>
    <row r="39" spans="1:8" x14ac:dyDescent="0.25">
      <c r="A39" s="90"/>
      <c r="B39" s="25" t="s">
        <v>26</v>
      </c>
      <c r="C39" s="26" t="s">
        <v>29</v>
      </c>
      <c r="D39" s="27"/>
      <c r="E39" s="27"/>
      <c r="F39" s="27"/>
      <c r="G39" s="27"/>
      <c r="H39" s="83"/>
    </row>
    <row r="40" spans="1:8" x14ac:dyDescent="0.25">
      <c r="A40" s="90"/>
      <c r="B40" s="28"/>
      <c r="C40" s="26" t="s">
        <v>28</v>
      </c>
      <c r="D40" s="27"/>
      <c r="E40" s="27"/>
      <c r="F40" s="27"/>
      <c r="G40" s="27"/>
      <c r="H40" s="83"/>
    </row>
    <row r="41" spans="1:8" ht="15.75" x14ac:dyDescent="0.25">
      <c r="A41" s="90"/>
      <c r="B41" s="85"/>
      <c r="C41" s="85"/>
      <c r="D41" s="85"/>
      <c r="E41" s="85"/>
      <c r="F41" s="85"/>
      <c r="G41" s="85"/>
      <c r="H41" s="83"/>
    </row>
    <row r="42" spans="1:8" x14ac:dyDescent="0.25">
      <c r="A42" s="90"/>
      <c r="B42" s="29" t="s">
        <v>24</v>
      </c>
      <c r="C42" s="20" t="s">
        <v>16</v>
      </c>
      <c r="D42" s="21" t="s">
        <v>17</v>
      </c>
      <c r="E42" s="22" t="s">
        <v>18</v>
      </c>
      <c r="F42" s="22" t="s">
        <v>25</v>
      </c>
      <c r="G42" s="22" t="s">
        <v>19</v>
      </c>
      <c r="H42" s="84"/>
    </row>
    <row r="43" spans="1:8" ht="15.75" x14ac:dyDescent="0.25">
      <c r="A43" s="90"/>
      <c r="B43" s="30" t="e">
        <f>SUM(#REF!)</f>
        <v>#REF!</v>
      </c>
      <c r="C43" s="31" t="e">
        <f>SUM(#REF!)</f>
        <v>#REF!</v>
      </c>
      <c r="D43" s="31" t="e">
        <f>SUM(#REF!)</f>
        <v>#REF!</v>
      </c>
      <c r="E43" s="31" t="e">
        <f>SUM(#REF!)</f>
        <v>#REF!</v>
      </c>
      <c r="F43" s="31"/>
      <c r="G43" s="31" t="e">
        <f>SUM(#REF!)</f>
        <v>#REF!</v>
      </c>
      <c r="H43" s="23" t="e">
        <f>SUM(B43:G43)</f>
        <v>#REF!</v>
      </c>
    </row>
    <row r="44" spans="1:8" s="18" customFormat="1" ht="15.75" x14ac:dyDescent="0.25">
      <c r="A44" s="39"/>
      <c r="B44" s="33"/>
      <c r="C44" s="33"/>
      <c r="D44" s="33"/>
      <c r="E44" s="33"/>
      <c r="F44" s="33"/>
      <c r="G44" s="33"/>
      <c r="H44" s="34"/>
    </row>
    <row r="45" spans="1:8" s="18" customFormat="1" ht="15.75" x14ac:dyDescent="0.25">
      <c r="A45" s="39"/>
      <c r="B45" s="33"/>
      <c r="C45" s="33"/>
      <c r="D45" s="33"/>
      <c r="E45" s="33"/>
      <c r="F45" s="33"/>
      <c r="G45" s="33"/>
      <c r="H45" s="34"/>
    </row>
    <row r="46" spans="1:8" ht="15.75" x14ac:dyDescent="0.25">
      <c r="A46" s="89">
        <v>12</v>
      </c>
      <c r="B46" s="78" t="s">
        <v>42</v>
      </c>
      <c r="C46" s="78"/>
      <c r="D46" s="78"/>
      <c r="E46" s="78"/>
      <c r="F46" s="78"/>
      <c r="G46" s="78"/>
      <c r="H46" s="82" t="s">
        <v>6</v>
      </c>
    </row>
    <row r="47" spans="1:8" x14ac:dyDescent="0.25">
      <c r="A47" s="89"/>
      <c r="B47" s="25" t="s">
        <v>26</v>
      </c>
      <c r="C47" s="26" t="s">
        <v>29</v>
      </c>
      <c r="D47" s="27"/>
      <c r="E47" s="27"/>
      <c r="F47" s="27"/>
      <c r="G47" s="27"/>
      <c r="H47" s="83"/>
    </row>
    <row r="48" spans="1:8" x14ac:dyDescent="0.25">
      <c r="A48" s="89"/>
      <c r="B48" s="28"/>
      <c r="C48" s="26" t="s">
        <v>28</v>
      </c>
      <c r="D48" s="27"/>
      <c r="E48" s="27"/>
      <c r="F48" s="27"/>
      <c r="G48" s="27"/>
      <c r="H48" s="83"/>
    </row>
    <row r="49" spans="1:8" ht="15.75" x14ac:dyDescent="0.25">
      <c r="A49" s="89"/>
      <c r="B49" s="85"/>
      <c r="C49" s="85"/>
      <c r="D49" s="85"/>
      <c r="E49" s="85"/>
      <c r="F49" s="85"/>
      <c r="G49" s="85"/>
      <c r="H49" s="83"/>
    </row>
    <row r="50" spans="1:8" x14ac:dyDescent="0.25">
      <c r="A50" s="89"/>
      <c r="B50" s="29" t="s">
        <v>24</v>
      </c>
      <c r="C50" s="20" t="s">
        <v>16</v>
      </c>
      <c r="D50" s="21" t="s">
        <v>17</v>
      </c>
      <c r="E50" s="22" t="s">
        <v>18</v>
      </c>
      <c r="F50" s="22" t="s">
        <v>25</v>
      </c>
      <c r="G50" s="22" t="s">
        <v>19</v>
      </c>
      <c r="H50" s="84"/>
    </row>
    <row r="51" spans="1:8" ht="15.75" x14ac:dyDescent="0.25">
      <c r="A51" s="89"/>
      <c r="B51" s="30" t="e">
        <f>SUM(#REF!)</f>
        <v>#REF!</v>
      </c>
      <c r="C51" s="31" t="e">
        <f>SUM(#REF!)</f>
        <v>#REF!</v>
      </c>
      <c r="D51" s="31" t="e">
        <f>SUM(#REF!)</f>
        <v>#REF!</v>
      </c>
      <c r="E51" s="31" t="e">
        <f>#REF!</f>
        <v>#REF!</v>
      </c>
      <c r="F51" s="31"/>
      <c r="G51" s="31" t="e">
        <f>SUM(#REF!)</f>
        <v>#REF!</v>
      </c>
      <c r="H51" s="23" t="e">
        <f>SUM(B51:G51)</f>
        <v>#REF!</v>
      </c>
    </row>
    <row r="52" spans="1:8" ht="15.75" x14ac:dyDescent="0.25">
      <c r="A52" s="39"/>
      <c r="B52" s="33"/>
      <c r="C52" s="33"/>
      <c r="D52" s="33"/>
      <c r="E52" s="33"/>
      <c r="F52" s="33"/>
      <c r="G52" s="33"/>
      <c r="H52" s="34"/>
    </row>
    <row r="53" spans="1:8" ht="15.75" x14ac:dyDescent="0.25">
      <c r="A53" s="39"/>
      <c r="B53" s="33"/>
      <c r="C53" s="33"/>
      <c r="D53" s="33"/>
      <c r="E53" s="33"/>
      <c r="F53" s="33"/>
      <c r="G53" s="33"/>
      <c r="H53" s="34"/>
    </row>
    <row r="54" spans="1:8" ht="15.75" x14ac:dyDescent="0.25">
      <c r="A54" s="89">
        <v>15</v>
      </c>
      <c r="B54" s="78" t="s">
        <v>48</v>
      </c>
      <c r="C54" s="78"/>
      <c r="D54" s="78"/>
      <c r="E54" s="78"/>
      <c r="F54" s="78"/>
      <c r="G54" s="78"/>
      <c r="H54" s="82" t="s">
        <v>6</v>
      </c>
    </row>
    <row r="55" spans="1:8" x14ac:dyDescent="0.25">
      <c r="A55" s="89"/>
      <c r="B55" s="25" t="s">
        <v>26</v>
      </c>
      <c r="C55" s="26" t="s">
        <v>29</v>
      </c>
      <c r="D55" s="27"/>
      <c r="E55" s="27"/>
      <c r="F55" s="27"/>
      <c r="G55" s="27"/>
      <c r="H55" s="83"/>
    </row>
    <row r="56" spans="1:8" x14ac:dyDescent="0.25">
      <c r="A56" s="89"/>
      <c r="B56" s="28"/>
      <c r="C56" s="26" t="s">
        <v>28</v>
      </c>
      <c r="D56" s="27"/>
      <c r="E56" s="27"/>
      <c r="F56" s="27"/>
      <c r="G56" s="27"/>
      <c r="H56" s="83"/>
    </row>
    <row r="57" spans="1:8" ht="15.75" x14ac:dyDescent="0.25">
      <c r="A57" s="89"/>
      <c r="B57" s="85"/>
      <c r="C57" s="85"/>
      <c r="D57" s="85"/>
      <c r="E57" s="85"/>
      <c r="F57" s="85"/>
      <c r="G57" s="85"/>
      <c r="H57" s="83"/>
    </row>
    <row r="58" spans="1:8" x14ac:dyDescent="0.25">
      <c r="A58" s="89"/>
      <c r="B58" s="29" t="s">
        <v>24</v>
      </c>
      <c r="C58" s="20" t="s">
        <v>16</v>
      </c>
      <c r="D58" s="21" t="s">
        <v>17</v>
      </c>
      <c r="E58" s="22" t="s">
        <v>18</v>
      </c>
      <c r="F58" s="22" t="s">
        <v>25</v>
      </c>
      <c r="G58" s="22" t="s">
        <v>19</v>
      </c>
      <c r="H58" s="84"/>
    </row>
    <row r="59" spans="1:8" ht="15.75" x14ac:dyDescent="0.25">
      <c r="A59" s="89"/>
      <c r="B59" s="30" t="e">
        <f>SUM(#REF!)</f>
        <v>#REF!</v>
      </c>
      <c r="C59" s="31" t="e">
        <f>SUM(#REF!)</f>
        <v>#REF!</v>
      </c>
      <c r="D59" s="31" t="e">
        <f>SUM(#REF!)</f>
        <v>#REF!</v>
      </c>
      <c r="E59" s="31" t="e">
        <f>SUM(#REF!)</f>
        <v>#REF!</v>
      </c>
      <c r="F59" s="31"/>
      <c r="G59" s="31" t="e">
        <f>SUM(#REF!)</f>
        <v>#REF!</v>
      </c>
      <c r="H59" s="23" t="e">
        <f>SUM(B59:G59)</f>
        <v>#REF!</v>
      </c>
    </row>
    <row r="60" spans="1:8" ht="15.75" x14ac:dyDescent="0.25">
      <c r="A60" s="39"/>
      <c r="B60" s="33"/>
      <c r="C60" s="33"/>
      <c r="D60" s="33"/>
      <c r="E60" s="33"/>
      <c r="F60" s="33"/>
      <c r="G60" s="33"/>
      <c r="H60" s="34"/>
    </row>
    <row r="61" spans="1:8" ht="15.75" x14ac:dyDescent="0.25">
      <c r="A61" s="39"/>
      <c r="B61" s="33"/>
      <c r="C61" s="33"/>
      <c r="D61" s="33"/>
      <c r="E61" s="33"/>
      <c r="F61" s="33"/>
      <c r="G61" s="33"/>
      <c r="H61" s="34"/>
    </row>
    <row r="62" spans="1:8" ht="15.75" x14ac:dyDescent="0.25">
      <c r="A62" s="89">
        <v>17</v>
      </c>
      <c r="B62" s="78" t="s">
        <v>47</v>
      </c>
      <c r="C62" s="78"/>
      <c r="D62" s="78"/>
      <c r="E62" s="78"/>
      <c r="F62" s="78"/>
      <c r="G62" s="78"/>
      <c r="H62" s="82" t="s">
        <v>6</v>
      </c>
    </row>
    <row r="63" spans="1:8" x14ac:dyDescent="0.25">
      <c r="A63" s="89"/>
      <c r="B63" s="25" t="s">
        <v>26</v>
      </c>
      <c r="C63" s="26" t="s">
        <v>29</v>
      </c>
      <c r="D63" s="27"/>
      <c r="E63" s="27"/>
      <c r="F63" s="27"/>
      <c r="G63" s="27"/>
      <c r="H63" s="83"/>
    </row>
    <row r="64" spans="1:8" x14ac:dyDescent="0.25">
      <c r="A64" s="89"/>
      <c r="B64" s="28"/>
      <c r="C64" s="26" t="s">
        <v>28</v>
      </c>
      <c r="D64" s="27"/>
      <c r="E64" s="27"/>
      <c r="F64" s="27"/>
      <c r="G64" s="27"/>
      <c r="H64" s="83"/>
    </row>
    <row r="65" spans="1:8" ht="15.75" x14ac:dyDescent="0.25">
      <c r="A65" s="89"/>
      <c r="B65" s="85"/>
      <c r="C65" s="85"/>
      <c r="D65" s="85"/>
      <c r="E65" s="85"/>
      <c r="F65" s="85"/>
      <c r="G65" s="85"/>
      <c r="H65" s="83"/>
    </row>
    <row r="66" spans="1:8" x14ac:dyDescent="0.25">
      <c r="A66" s="89"/>
      <c r="B66" s="29" t="s">
        <v>24</v>
      </c>
      <c r="C66" s="20" t="s">
        <v>16</v>
      </c>
      <c r="D66" s="21" t="s">
        <v>17</v>
      </c>
      <c r="E66" s="22" t="s">
        <v>18</v>
      </c>
      <c r="F66" s="22" t="s">
        <v>25</v>
      </c>
      <c r="G66" s="22" t="s">
        <v>19</v>
      </c>
      <c r="H66" s="84"/>
    </row>
    <row r="67" spans="1:8" ht="15.75" x14ac:dyDescent="0.25">
      <c r="A67" s="89"/>
      <c r="B67" s="30" t="e">
        <f>SUM(#REF!)</f>
        <v>#REF!</v>
      </c>
      <c r="C67" s="31" t="e">
        <f>SUM(#REF!)</f>
        <v>#REF!</v>
      </c>
      <c r="D67" s="31" t="e">
        <f>SUM(#REF!)</f>
        <v>#REF!</v>
      </c>
      <c r="E67" s="31" t="e">
        <f>SUM(#REF!)</f>
        <v>#REF!</v>
      </c>
      <c r="F67" s="31" t="e">
        <f>SUM(#REF!)</f>
        <v>#REF!</v>
      </c>
      <c r="G67" s="31"/>
      <c r="H67" s="23" t="e">
        <f>SUM(B67:G67)</f>
        <v>#REF!</v>
      </c>
    </row>
    <row r="68" spans="1:8" ht="15.75" x14ac:dyDescent="0.25">
      <c r="A68" s="39"/>
      <c r="B68" s="33"/>
      <c r="C68" s="33"/>
      <c r="D68" s="33"/>
      <c r="E68" s="33"/>
      <c r="F68" s="33"/>
      <c r="G68" s="33"/>
      <c r="H68" s="34"/>
    </row>
    <row r="69" spans="1:8" ht="15.75" x14ac:dyDescent="0.25">
      <c r="A69" s="38">
        <v>18</v>
      </c>
      <c r="B69" s="73" t="s">
        <v>20</v>
      </c>
      <c r="C69" s="73"/>
      <c r="D69" s="73"/>
      <c r="E69" s="73"/>
      <c r="F69" s="73"/>
      <c r="G69" s="73"/>
      <c r="H69" s="40" t="s">
        <v>6</v>
      </c>
    </row>
    <row r="70" spans="1:8" s="18" customFormat="1" ht="15.75" x14ac:dyDescent="0.25">
      <c r="A70" s="86" t="s">
        <v>6</v>
      </c>
      <c r="B70" s="87"/>
      <c r="C70" s="87"/>
      <c r="D70" s="87"/>
      <c r="E70" s="87"/>
      <c r="F70" s="87"/>
      <c r="G70" s="88"/>
      <c r="H70" s="23" t="e">
        <f>'Material Esportivo'!#REF!</f>
        <v>#REF!</v>
      </c>
    </row>
    <row r="71" spans="1:8" s="18" customFormat="1" ht="15.75" x14ac:dyDescent="0.25">
      <c r="A71" s="36"/>
      <c r="B71" s="35"/>
      <c r="C71" s="35"/>
      <c r="D71" s="35"/>
      <c r="E71" s="35"/>
      <c r="F71" s="35"/>
      <c r="G71" s="35"/>
      <c r="H71" s="37"/>
    </row>
    <row r="72" spans="1:8" ht="15.75" x14ac:dyDescent="0.25">
      <c r="A72" s="38">
        <v>19</v>
      </c>
      <c r="B72" s="73" t="s">
        <v>66</v>
      </c>
      <c r="C72" s="73"/>
      <c r="D72" s="73"/>
      <c r="E72" s="73"/>
      <c r="F72" s="73"/>
      <c r="G72" s="73"/>
      <c r="H72" s="40" t="s">
        <v>6</v>
      </c>
    </row>
    <row r="73" spans="1:8" s="18" customFormat="1" ht="15.75" x14ac:dyDescent="0.25">
      <c r="A73" s="86" t="s">
        <v>6</v>
      </c>
      <c r="B73" s="87"/>
      <c r="C73" s="87"/>
      <c r="D73" s="87"/>
      <c r="E73" s="87"/>
      <c r="F73" s="87"/>
      <c r="G73" s="88"/>
      <c r="H73" s="23" t="e">
        <f>SUM(#REF!)</f>
        <v>#REF!</v>
      </c>
    </row>
    <row r="74" spans="1:8" s="18" customFormat="1" ht="16.5" thickBot="1" x14ac:dyDescent="0.3">
      <c r="A74" s="36"/>
      <c r="B74" s="35"/>
      <c r="C74" s="35"/>
      <c r="D74" s="35"/>
      <c r="E74" s="35"/>
      <c r="F74" s="35"/>
      <c r="G74" s="35"/>
      <c r="H74" s="37"/>
    </row>
    <row r="75" spans="1:8" ht="30" customHeight="1" thickBot="1" x14ac:dyDescent="0.3">
      <c r="A75" s="91" t="s">
        <v>38</v>
      </c>
      <c r="B75" s="92"/>
      <c r="C75" s="92"/>
      <c r="D75" s="92"/>
      <c r="E75" s="92"/>
      <c r="F75" s="92"/>
      <c r="G75" s="93"/>
      <c r="H75" s="44" t="e">
        <f>H7+H14+H22+H29+H36+H43+H51+H59+H67+H70+H73</f>
        <v>#REF!</v>
      </c>
    </row>
    <row r="77" spans="1:8" x14ac:dyDescent="0.25">
      <c r="H77" s="17"/>
    </row>
    <row r="78" spans="1:8" x14ac:dyDescent="0.25">
      <c r="H78" s="17"/>
    </row>
  </sheetData>
  <mergeCells count="41">
    <mergeCell ref="A75:G75"/>
    <mergeCell ref="A17:A22"/>
    <mergeCell ref="B69:G69"/>
    <mergeCell ref="B17:G17"/>
    <mergeCell ref="B72:G72"/>
    <mergeCell ref="A38:A43"/>
    <mergeCell ref="B38:G38"/>
    <mergeCell ref="A73:G73"/>
    <mergeCell ref="A62:A67"/>
    <mergeCell ref="B62:G62"/>
    <mergeCell ref="B24:G24"/>
    <mergeCell ref="B2:G2"/>
    <mergeCell ref="H2:H6"/>
    <mergeCell ref="B5:G5"/>
    <mergeCell ref="A2:A7"/>
    <mergeCell ref="A9:A14"/>
    <mergeCell ref="B9:G9"/>
    <mergeCell ref="H9:H13"/>
    <mergeCell ref="B12:G12"/>
    <mergeCell ref="H24:H28"/>
    <mergeCell ref="B27:G27"/>
    <mergeCell ref="A31:A36"/>
    <mergeCell ref="B31:G31"/>
    <mergeCell ref="H31:H35"/>
    <mergeCell ref="B34:G34"/>
    <mergeCell ref="H62:H66"/>
    <mergeCell ref="B65:G65"/>
    <mergeCell ref="A70:G70"/>
    <mergeCell ref="H17:H21"/>
    <mergeCell ref="B20:G20"/>
    <mergeCell ref="A54:A59"/>
    <mergeCell ref="B54:G54"/>
    <mergeCell ref="H54:H58"/>
    <mergeCell ref="B57:G57"/>
    <mergeCell ref="A46:A51"/>
    <mergeCell ref="B46:G46"/>
    <mergeCell ref="H46:H50"/>
    <mergeCell ref="B49:G49"/>
    <mergeCell ref="H38:H42"/>
    <mergeCell ref="B41:G41"/>
    <mergeCell ref="A24:A29"/>
  </mergeCells>
  <pageMargins left="0.51181102362204722" right="0.51181102362204722" top="0.78740157480314965" bottom="0.78740157480314965" header="0.31496062992125984" footer="0.31496062992125984"/>
  <pageSetup paperSize="9" scale="52" orientation="portrait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90" zoomScaleNormal="90" zoomScalePageLayoutView="90" workbookViewId="0">
      <selection activeCell="B20" sqref="B20"/>
    </sheetView>
  </sheetViews>
  <sheetFormatPr defaultColWidth="8.85546875" defaultRowHeight="15" x14ac:dyDescent="0.25"/>
  <cols>
    <col min="1" max="1" width="6" customWidth="1"/>
    <col min="2" max="2" width="29.7109375" customWidth="1"/>
    <col min="3" max="3" width="26.85546875" customWidth="1"/>
    <col min="4" max="4" width="104.28515625" customWidth="1"/>
    <col min="5" max="5" width="6" bestFit="1" customWidth="1"/>
    <col min="6" max="6" width="26.140625" bestFit="1" customWidth="1"/>
  </cols>
  <sheetData>
    <row r="1" spans="1:6" ht="30" customHeight="1" x14ac:dyDescent="0.25">
      <c r="B1" s="98" t="s">
        <v>38</v>
      </c>
      <c r="C1" s="98"/>
      <c r="D1" s="98"/>
      <c r="E1" s="98"/>
      <c r="F1" s="58" t="e">
        <f>SUM(F2:F12)</f>
        <v>#REF!</v>
      </c>
    </row>
    <row r="2" spans="1:6" x14ac:dyDescent="0.25">
      <c r="A2">
        <v>2</v>
      </c>
      <c r="B2" s="59" t="s">
        <v>39</v>
      </c>
      <c r="C2" s="45" t="s">
        <v>37</v>
      </c>
      <c r="D2" s="46" t="s">
        <v>49</v>
      </c>
      <c r="E2" s="46" t="s">
        <v>35</v>
      </c>
      <c r="F2" s="47" t="e">
        <f>'TOTAL EVENTO'!H7</f>
        <v>#REF!</v>
      </c>
    </row>
    <row r="3" spans="1:6" x14ac:dyDescent="0.25">
      <c r="A3">
        <v>3</v>
      </c>
      <c r="B3" s="59" t="s">
        <v>39</v>
      </c>
      <c r="C3" s="45" t="s">
        <v>37</v>
      </c>
      <c r="D3" s="46" t="s">
        <v>50</v>
      </c>
      <c r="E3" s="46" t="s">
        <v>35</v>
      </c>
      <c r="F3" s="47" t="e">
        <f>'TOTAL EVENTO'!H14</f>
        <v>#REF!</v>
      </c>
    </row>
    <row r="4" spans="1:6" x14ac:dyDescent="0.25">
      <c r="A4">
        <v>7</v>
      </c>
      <c r="B4" s="59" t="s">
        <v>59</v>
      </c>
      <c r="C4" s="62" t="s">
        <v>52</v>
      </c>
      <c r="D4" s="63" t="s">
        <v>51</v>
      </c>
      <c r="E4" s="60" t="s">
        <v>35</v>
      </c>
      <c r="F4" s="61" t="e">
        <f>'TOTAL EVENTO'!H22</f>
        <v>#REF!</v>
      </c>
    </row>
    <row r="5" spans="1:6" x14ac:dyDescent="0.25">
      <c r="A5">
        <v>8</v>
      </c>
      <c r="B5" s="59" t="s">
        <v>60</v>
      </c>
      <c r="C5" s="45" t="s">
        <v>37</v>
      </c>
      <c r="D5" s="46" t="s">
        <v>53</v>
      </c>
      <c r="E5" s="46" t="s">
        <v>35</v>
      </c>
      <c r="F5" s="47" t="e">
        <f>'TOTAL EVENTO'!H29</f>
        <v>#REF!</v>
      </c>
    </row>
    <row r="6" spans="1:6" ht="30" x14ac:dyDescent="0.25">
      <c r="A6">
        <v>9</v>
      </c>
      <c r="B6" s="59" t="s">
        <v>61</v>
      </c>
      <c r="C6" s="62" t="s">
        <v>36</v>
      </c>
      <c r="D6" s="63" t="s">
        <v>54</v>
      </c>
      <c r="E6" s="60" t="s">
        <v>35</v>
      </c>
      <c r="F6" s="61" t="e">
        <f>'TOTAL EVENTO'!H36</f>
        <v>#REF!</v>
      </c>
    </row>
    <row r="7" spans="1:6" x14ac:dyDescent="0.25">
      <c r="A7">
        <v>10</v>
      </c>
      <c r="B7" s="59" t="s">
        <v>61</v>
      </c>
      <c r="C7" s="62" t="s">
        <v>37</v>
      </c>
      <c r="D7" s="46" t="s">
        <v>55</v>
      </c>
      <c r="E7" s="46" t="s">
        <v>35</v>
      </c>
      <c r="F7" s="47" t="e">
        <f>'TOTAL EVENTO'!H43</f>
        <v>#REF!</v>
      </c>
    </row>
    <row r="8" spans="1:6" x14ac:dyDescent="0.25">
      <c r="A8">
        <v>12</v>
      </c>
      <c r="B8" s="59" t="s">
        <v>62</v>
      </c>
      <c r="C8" s="45" t="s">
        <v>37</v>
      </c>
      <c r="D8" s="46" t="s">
        <v>56</v>
      </c>
      <c r="E8" s="46" t="s">
        <v>35</v>
      </c>
      <c r="F8" s="47" t="e">
        <f>'TOTAL EVENTO'!H51</f>
        <v>#REF!</v>
      </c>
    </row>
    <row r="9" spans="1:6" x14ac:dyDescent="0.25">
      <c r="A9">
        <v>15</v>
      </c>
      <c r="B9" s="59" t="s">
        <v>63</v>
      </c>
      <c r="C9" s="45" t="s">
        <v>37</v>
      </c>
      <c r="D9" s="46" t="s">
        <v>57</v>
      </c>
      <c r="E9" s="46" t="s">
        <v>35</v>
      </c>
      <c r="F9" s="47" t="e">
        <f>'TOTAL EVENTO'!H59</f>
        <v>#REF!</v>
      </c>
    </row>
    <row r="10" spans="1:6" ht="30" x14ac:dyDescent="0.25">
      <c r="A10">
        <v>17</v>
      </c>
      <c r="B10" s="59" t="s">
        <v>64</v>
      </c>
      <c r="C10" s="62" t="s">
        <v>65</v>
      </c>
      <c r="D10" s="63" t="s">
        <v>58</v>
      </c>
      <c r="E10" s="60" t="s">
        <v>35</v>
      </c>
      <c r="F10" s="61" t="e">
        <f>'TOTAL EVENTO'!H67</f>
        <v>#REF!</v>
      </c>
    </row>
    <row r="11" spans="1:6" x14ac:dyDescent="0.25">
      <c r="B11" s="95" t="s">
        <v>20</v>
      </c>
      <c r="C11" s="96"/>
      <c r="D11" s="97"/>
      <c r="E11" s="46" t="s">
        <v>35</v>
      </c>
      <c r="F11" s="47" t="e">
        <f>'Material Esportivo'!#REF!</f>
        <v>#REF!</v>
      </c>
    </row>
    <row r="12" spans="1:6" x14ac:dyDescent="0.25">
      <c r="B12" s="95" t="s">
        <v>66</v>
      </c>
      <c r="C12" s="96"/>
      <c r="D12" s="97"/>
      <c r="E12" s="46" t="s">
        <v>35</v>
      </c>
      <c r="F12" s="47" t="e">
        <f>SUM('TOTAL EVENTO'!H73)</f>
        <v>#REF!</v>
      </c>
    </row>
  </sheetData>
  <mergeCells count="3">
    <mergeCell ref="B11:D11"/>
    <mergeCell ref="B1:E1"/>
    <mergeCell ref="B12:D12"/>
  </mergeCells>
  <pageMargins left="0.51181102362204722" right="0.51181102362204722" top="0.78740157480314965" bottom="0.78740157480314965" header="0.31496062992125984" footer="0.31496062992125984"/>
  <pageSetup paperSize="9" scale="62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Material Esportivo</vt:lpstr>
      <vt:lpstr>TOTAL EVENTO</vt:lpstr>
      <vt:lpstr>RESUMO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detec</dc:creator>
  <cp:lastModifiedBy>Daniel Grota Romanello</cp:lastModifiedBy>
  <cp:lastPrinted>2014-08-06T16:12:53Z</cp:lastPrinted>
  <dcterms:created xsi:type="dcterms:W3CDTF">2012-01-12T12:23:27Z</dcterms:created>
  <dcterms:modified xsi:type="dcterms:W3CDTF">2014-08-06T18:24:12Z</dcterms:modified>
</cp:coreProperties>
</file>