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155"/>
  </bookViews>
  <sheets>
    <sheet name="Consolidado Geral - Preparação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Print_Area" localSheetId="0">'Consolidado Geral - Preparação '!$A$1:$N$36</definedName>
  </definedNames>
  <calcPr calcId="145621"/>
</workbook>
</file>

<file path=xl/calcChain.xml><?xml version="1.0" encoding="utf-8"?>
<calcChain xmlns="http://schemas.openxmlformats.org/spreadsheetml/2006/main">
  <c r="K12" i="1" l="1"/>
  <c r="J12" i="1"/>
  <c r="K11" i="1"/>
  <c r="J11" i="1"/>
  <c r="L23" i="1"/>
  <c r="K23" i="1"/>
  <c r="I23" i="1"/>
  <c r="L10" i="1"/>
  <c r="K10" i="1"/>
  <c r="I10" i="1"/>
  <c r="J17" i="1"/>
  <c r="J13" i="1"/>
  <c r="L28" i="1"/>
  <c r="K28" i="1"/>
  <c r="I28" i="1"/>
  <c r="L30" i="1"/>
  <c r="K30" i="1"/>
  <c r="K27" i="1"/>
  <c r="K18" i="1"/>
  <c r="K17" i="1"/>
  <c r="I17" i="1"/>
  <c r="L15" i="1"/>
  <c r="K15" i="1"/>
  <c r="K13" i="1"/>
  <c r="I13" i="1"/>
  <c r="L33" i="1"/>
  <c r="K33" i="1"/>
  <c r="L32" i="1"/>
  <c r="K32" i="1"/>
  <c r="L31" i="1"/>
  <c r="I31" i="1"/>
  <c r="L29" i="1"/>
  <c r="K29" i="1"/>
  <c r="K26" i="1"/>
  <c r="I26" i="1"/>
  <c r="K25" i="1"/>
  <c r="K24" i="1"/>
  <c r="L22" i="1"/>
  <c r="K22" i="1"/>
  <c r="I22" i="1"/>
  <c r="I21" i="1"/>
  <c r="L20" i="1"/>
  <c r="K20" i="1"/>
  <c r="I20" i="1"/>
  <c r="L19" i="1"/>
  <c r="K19" i="1"/>
  <c r="L16" i="1"/>
  <c r="K16" i="1"/>
  <c r="I16" i="1"/>
  <c r="L34" i="1"/>
  <c r="K14" i="1"/>
  <c r="M14" i="1"/>
  <c r="N30" i="1"/>
  <c r="N20" i="1"/>
  <c r="N15" i="1"/>
  <c r="N10" i="1"/>
  <c r="N23" i="1"/>
  <c r="M34" i="1"/>
  <c r="N12" i="1"/>
  <c r="N11" i="1"/>
  <c r="N29" i="1"/>
  <c r="N33" i="1"/>
  <c r="N22" i="1"/>
  <c r="N25" i="1"/>
  <c r="N32" i="1"/>
  <c r="N16" i="1"/>
  <c r="N21" i="1"/>
  <c r="C34" i="1"/>
  <c r="N26" i="1"/>
  <c r="J34" i="1"/>
  <c r="N31" i="1"/>
  <c r="N24" i="1"/>
  <c r="N18" i="1"/>
  <c r="N19" i="1"/>
  <c r="N14" i="1"/>
  <c r="N28" i="1"/>
  <c r="N27" i="1"/>
  <c r="N17" i="1"/>
  <c r="G34" i="1"/>
  <c r="F34" i="1"/>
  <c r="I34" i="1"/>
  <c r="H34" i="1"/>
  <c r="D34" i="1"/>
  <c r="E34" i="1"/>
  <c r="K34" i="1"/>
  <c r="N13" i="1"/>
  <c r="N35" i="1" s="1"/>
</calcChain>
</file>

<file path=xl/sharedStrings.xml><?xml version="1.0" encoding="utf-8"?>
<sst xmlns="http://schemas.openxmlformats.org/spreadsheetml/2006/main" count="40" uniqueCount="40">
  <si>
    <t>Atletismo</t>
  </si>
  <si>
    <t>Bocha</t>
  </si>
  <si>
    <t>Basquete Masculino</t>
  </si>
  <si>
    <t>Ciclismo</t>
  </si>
  <si>
    <t>Esgrima</t>
  </si>
  <si>
    <t>Futebol de 5</t>
  </si>
  <si>
    <t>Futebol de 7</t>
  </si>
  <si>
    <t>Hipismo</t>
  </si>
  <si>
    <t>Judô</t>
  </si>
  <si>
    <t>Remo</t>
  </si>
  <si>
    <t>Vela</t>
  </si>
  <si>
    <t>MODALIDADE</t>
  </si>
  <si>
    <t>PASSAGEM AÉREA NACIONAL</t>
  </si>
  <si>
    <t>PASSAGEM AÉREA INTERNACIONAL</t>
  </si>
  <si>
    <t>ALIMENTAÇÃO</t>
  </si>
  <si>
    <t>HOSPEDAGEM</t>
  </si>
  <si>
    <t>TRANSPORTE</t>
  </si>
  <si>
    <t>SEGURO VIAGEM</t>
  </si>
  <si>
    <t>PRÓ-LABORE</t>
  </si>
  <si>
    <t>TOTAL</t>
  </si>
  <si>
    <t>AQUISIÇÃO DE MATERIAL</t>
  </si>
  <si>
    <t>Halterofilismo</t>
  </si>
  <si>
    <t>Natação</t>
  </si>
  <si>
    <t>Basquete Feminino</t>
  </si>
  <si>
    <t>Goalball Masculino</t>
  </si>
  <si>
    <t>Goalball Feminino</t>
  </si>
  <si>
    <t>Paracanoagem</t>
  </si>
  <si>
    <t>Rugby</t>
  </si>
  <si>
    <t>RH MENSAL</t>
  </si>
  <si>
    <t>SOMA GERAL</t>
  </si>
  <si>
    <t>UNIFORMES</t>
  </si>
  <si>
    <t>Voleibol Feminino</t>
  </si>
  <si>
    <t>Voleibol Masculino</t>
  </si>
  <si>
    <t>seq.</t>
  </si>
  <si>
    <t>ParaTriathlon</t>
  </si>
  <si>
    <t>Tênis Cadeira de Rodas</t>
  </si>
  <si>
    <t>Soma por rubrica</t>
  </si>
  <si>
    <t>ESTRUTURA</t>
  </si>
  <si>
    <t>Tiro com Arco</t>
  </si>
  <si>
    <t>Tiro Esportivo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</si>
</sst>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[$R$ -416]* #,##0.00_);_([$R$ -416]* \(#,##0.00\);_([$R$ -416]* &quot;-&quot;??_);_(@_)"/>
    <numFmt numFmtId="167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indexed="22"/>
      </bottom>
      <diagonal/>
    </border>
  </borders>
  <cellStyleXfs count="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2" applyNumberFormat="0" applyFont="0" applyFill="0" applyAlignment="0" applyProtection="0"/>
    <xf numFmtId="0" fontId="3" fillId="0" borderId="0"/>
  </cellStyleXfs>
  <cellXfs count="24">
    <xf numFmtId="0" fontId="0" fillId="0" borderId="0" xfId="0"/>
    <xf numFmtId="0" fontId="7" fillId="0" borderId="0" xfId="0" applyFont="1"/>
    <xf numFmtId="166" fontId="8" fillId="5" borderId="1" xfId="0" applyNumberFormat="1" applyFont="1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10" fillId="6" borderId="1" xfId="0" applyNumberFormat="1" applyFont="1" applyFill="1" applyBorder="1"/>
    <xf numFmtId="0" fontId="0" fillId="0" borderId="0" xfId="0" applyNumberFormat="1" applyBorder="1"/>
    <xf numFmtId="0" fontId="7" fillId="0" borderId="0" xfId="0" applyFont="1" applyBorder="1"/>
    <xf numFmtId="0" fontId="0" fillId="0" borderId="0" xfId="0" applyBorder="1"/>
    <xf numFmtId="44" fontId="5" fillId="0" borderId="0" xfId="0" applyNumberFormat="1" applyFont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6" fontId="5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6">
    <cellStyle name="EvenBodyShade" xfId="4"/>
    <cellStyle name="Moeda 2" xfId="3"/>
    <cellStyle name="Normal" xfId="0" builtinId="0"/>
    <cellStyle name="Normal 2" xfId="1"/>
    <cellStyle name="Normal 3" xfId="5"/>
    <cellStyle name="Separador de milhares 2" xfId="2"/>
  </cellStyles>
  <dxfs count="0"/>
  <tableStyles count="0" defaultTableStyle="TableStyleMedium9" defaultPivotStyle="PivotStyleLight16"/>
  <colors>
    <mruColors>
      <color rgb="FFFF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28575</xdr:rowOff>
    </xdr:from>
    <xdr:to>
      <xdr:col>14</xdr:col>
      <xdr:colOff>0</xdr:colOff>
      <xdr:row>6</xdr:row>
      <xdr:rowOff>142875</xdr:rowOff>
    </xdr:to>
    <xdr:sp macro="" textlink="">
      <xdr:nvSpPr>
        <xdr:cNvPr id="2" name="CaixaDeTexto 1"/>
        <xdr:cNvSpPr txBox="1"/>
      </xdr:nvSpPr>
      <xdr:spPr>
        <a:xfrm>
          <a:off x="0" y="981075"/>
          <a:ext cx="14181666" cy="304800"/>
        </a:xfrm>
        <a:prstGeom prst="rect">
          <a:avLst/>
        </a:prstGeom>
        <a:solidFill>
          <a:srgbClr val="92D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/>
            <a:t>PROJETADO</a:t>
          </a:r>
        </a:p>
        <a:p>
          <a:endParaRPr lang="pt-BR" sz="1100"/>
        </a:p>
      </xdr:txBody>
    </xdr:sp>
    <xdr:clientData/>
  </xdr:twoCellAnchor>
  <xdr:twoCellAnchor>
    <xdr:from>
      <xdr:col>1</xdr:col>
      <xdr:colOff>409575</xdr:colOff>
      <xdr:row>0</xdr:row>
      <xdr:rowOff>76200</xdr:rowOff>
    </xdr:from>
    <xdr:to>
      <xdr:col>1</xdr:col>
      <xdr:colOff>1067869</xdr:colOff>
      <xdr:row>4</xdr:row>
      <xdr:rowOff>142876</xdr:rowOff>
    </xdr:to>
    <xdr:pic>
      <xdr:nvPicPr>
        <xdr:cNvPr id="4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76200"/>
          <a:ext cx="658294" cy="8286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819150</xdr:colOff>
      <xdr:row>0</xdr:row>
      <xdr:rowOff>76199</xdr:rowOff>
    </xdr:from>
    <xdr:to>
      <xdr:col>10</xdr:col>
      <xdr:colOff>466725</xdr:colOff>
      <xdr:row>4</xdr:row>
      <xdr:rowOff>142874</xdr:rowOff>
    </xdr:to>
    <xdr:sp macro="" textlink="">
      <xdr:nvSpPr>
        <xdr:cNvPr id="5" name="CaixaDeTexto 4"/>
        <xdr:cNvSpPr txBox="1"/>
      </xdr:nvSpPr>
      <xdr:spPr>
        <a:xfrm>
          <a:off x="2200275" y="76199"/>
          <a:ext cx="6400800" cy="828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000" b="1"/>
            <a:t>Consolidado Geral - Cronograma de Ações </a:t>
          </a:r>
        </a:p>
        <a:p>
          <a:pPr algn="ctr"/>
          <a:r>
            <a:rPr lang="pt-BR" sz="2000" b="1"/>
            <a:t>Outubro</a:t>
          </a:r>
          <a:r>
            <a:rPr lang="pt-BR" sz="2000" b="1" baseline="0"/>
            <a:t> </a:t>
          </a:r>
          <a:r>
            <a:rPr lang="pt-BR" sz="2000" b="1"/>
            <a:t>2014</a:t>
          </a:r>
          <a:r>
            <a:rPr lang="pt-BR" sz="2000" b="1" baseline="0"/>
            <a:t> a Dezembro </a:t>
          </a:r>
          <a:r>
            <a:rPr lang="pt-BR" sz="2000" b="1"/>
            <a:t>2015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letismo/ATLETISMO%20-%20vers&#227;o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Goalball%20Masculino/GOALBALL%20MASCULINO%20-%20vers&#227;o%20fina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alterofilismo/HALTEROFILISMO%20-%20vers&#227;o%20fi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ipismo/HIPISMO%20-%20vers&#227;o%20fin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Jud&#244;/JUD&#212;%20-%20vers&#227;o%20fina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ata&#231;&#227;o/NATA&#199;&#195;O%20-%20vers&#227;o%20fin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canoagem/PARACANOAGEM%20-%20vers&#227;o%20fin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araTriathlon/PARATRIATHLON%20-%20vers&#227;o%20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mo/REMO%20-%20vers&#227;o%20fina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ugby/RUGBY%20EM%20CADEIRA%20DE%20RODAS%20-%20Vers&#227;o%20fin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enis%20em%20Cadeira%20de%20Rodas/Te&#770;nis%20em%20CR%20-%20vers&#227;o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quete%20Feminino/BASQUETE%20FEMININO%20-%20vers&#227;o%20final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iro%20com%20Arco/TIRO%20COM%20ARCO%20-%20vers&#227;o%20fin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iro%20Esportivo/TIRO%20ESPORTIVO%20-%20vers&#227;o%20fin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Vela/VELA%20-%20vers&#227;o%20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Voleibol%20Feminino/VOLEIBOL%20FEMININO%20-%20vers&#227;o%20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Voleibol%20Masculino/VOLEIBOL%20MASCULINO%20-%20vers&#227;o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squete%20Masculino/BASQUETE%20MASCULINO%20-%20vers&#227;o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cha/BOCHA%20-%20vers&#227;o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iclismo/CICLISMO%20-%20vers&#227;o%20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sgrima/ESGRIMA%20-%20vers&#227;o%20fi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utebol%20de%20Cinco/FUTEBOL%20DE%20CINCO%20-%20vers&#227;o%20fin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utebol%20de%20Sete/FUTEBOL%20DE%20SETE%20-%20vers&#227;o%20fin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oalball%20Feminino/GOALBALL%20FEMININO%20-%20vers&#227;o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-Labore"/>
      <sheetName val="Seguro Viagem"/>
      <sheetName val="Material Esportivo"/>
      <sheetName val="Consolidado"/>
      <sheetName val="TOTAL EVENTO"/>
      <sheetName val="RESUMO"/>
    </sheetNames>
    <sheetDataSet>
      <sheetData sheetId="0">
        <row r="209">
          <cell r="D209">
            <v>500228</v>
          </cell>
        </row>
      </sheetData>
      <sheetData sheetId="1">
        <row r="135">
          <cell r="E135">
            <v>760590</v>
          </cell>
        </row>
      </sheetData>
      <sheetData sheetId="2">
        <row r="134">
          <cell r="E134">
            <v>536859</v>
          </cell>
        </row>
      </sheetData>
      <sheetData sheetId="3">
        <row r="131">
          <cell r="E131">
            <v>317150</v>
          </cell>
        </row>
      </sheetData>
      <sheetData sheetId="4">
        <row r="102">
          <cell r="E102">
            <v>63084</v>
          </cell>
        </row>
        <row r="112">
          <cell r="E112">
            <v>71636.058431999991</v>
          </cell>
        </row>
      </sheetData>
      <sheetData sheetId="5">
        <row r="41">
          <cell r="E41">
            <v>20236.8</v>
          </cell>
        </row>
      </sheetData>
      <sheetData sheetId="6">
        <row r="28">
          <cell r="D28">
            <v>206080</v>
          </cell>
        </row>
      </sheetData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 "/>
      <sheetName val="Pró Labore"/>
      <sheetName val="Consolidado Geral"/>
      <sheetName val="TOTAL EVENTO "/>
      <sheetName val="Plan1"/>
    </sheetNames>
    <sheetDataSet>
      <sheetData sheetId="0">
        <row r="135">
          <cell r="D135">
            <v>107602.95999999999</v>
          </cell>
        </row>
      </sheetData>
      <sheetData sheetId="1">
        <row r="95">
          <cell r="E95">
            <v>211240</v>
          </cell>
        </row>
      </sheetData>
      <sheetData sheetId="2">
        <row r="91">
          <cell r="E91">
            <v>136640</v>
          </cell>
        </row>
      </sheetData>
      <sheetData sheetId="3">
        <row r="96">
          <cell r="E96">
            <v>98700</v>
          </cell>
        </row>
      </sheetData>
      <sheetData sheetId="4">
        <row r="25">
          <cell r="E25">
            <v>2937.6000000000004</v>
          </cell>
        </row>
      </sheetData>
      <sheetData sheetId="5">
        <row r="97">
          <cell r="G97">
            <v>105768</v>
          </cell>
        </row>
        <row r="109">
          <cell r="G109">
            <v>322200</v>
          </cell>
        </row>
      </sheetData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Material Esportivo"/>
      <sheetName val="Consolidado"/>
      <sheetName val="TOTAL EVENTO"/>
      <sheetName val="Plan1"/>
    </sheetNames>
    <sheetDataSet>
      <sheetData sheetId="0">
        <row r="94">
          <cell r="D94">
            <v>158876.41999999998</v>
          </cell>
        </row>
      </sheetData>
      <sheetData sheetId="1">
        <row r="73">
          <cell r="E73">
            <v>120468</v>
          </cell>
        </row>
      </sheetData>
      <sheetData sheetId="2">
        <row r="64">
          <cell r="E64">
            <v>106918</v>
          </cell>
        </row>
      </sheetData>
      <sheetData sheetId="3">
        <row r="76">
          <cell r="E76">
            <v>72100</v>
          </cell>
        </row>
      </sheetData>
      <sheetData sheetId="4">
        <row r="19">
          <cell r="E19">
            <v>4800</v>
          </cell>
        </row>
      </sheetData>
      <sheetData sheetId="5">
        <row r="57">
          <cell r="G57">
            <v>9660</v>
          </cell>
        </row>
        <row r="65">
          <cell r="G65">
            <v>158400</v>
          </cell>
        </row>
      </sheetData>
      <sheetData sheetId="6">
        <row r="86">
          <cell r="D86">
            <v>1397274.5</v>
          </cell>
        </row>
      </sheetData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Material Esportivo"/>
      <sheetName val="Consolidado"/>
      <sheetName val="TOTAL EVENTO"/>
      <sheetName val="Plan1"/>
      <sheetName val="TAXA DE INSCRIÇÃO"/>
    </sheetNames>
    <sheetDataSet>
      <sheetData sheetId="0">
        <row r="101">
          <cell r="D101">
            <v>9176</v>
          </cell>
        </row>
      </sheetData>
      <sheetData sheetId="1">
        <row r="83">
          <cell r="E83">
            <v>240240</v>
          </cell>
        </row>
      </sheetData>
      <sheetData sheetId="2">
        <row r="73">
          <cell r="E73">
            <v>112880</v>
          </cell>
        </row>
      </sheetData>
      <sheetData sheetId="3">
        <row r="62">
          <cell r="E62">
            <v>185600</v>
          </cell>
        </row>
      </sheetData>
      <sheetData sheetId="4">
        <row r="58">
          <cell r="E58">
            <v>12240</v>
          </cell>
        </row>
      </sheetData>
      <sheetData sheetId="5">
        <row r="20">
          <cell r="D20">
            <v>450000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 "/>
      <sheetName val="Pró Labore"/>
      <sheetName val="MATERIAL ESPORTIVO"/>
      <sheetName val="Consolidado Geral"/>
      <sheetName val="TOTAL EVENTO "/>
      <sheetName val="Plan1"/>
    </sheetNames>
    <sheetDataSet>
      <sheetData sheetId="0">
        <row r="137">
          <cell r="D137">
            <v>118960.85999999999</v>
          </cell>
        </row>
      </sheetData>
      <sheetData sheetId="1">
        <row r="111">
          <cell r="E111">
            <v>384071</v>
          </cell>
        </row>
      </sheetData>
      <sheetData sheetId="2">
        <row r="102">
          <cell r="E102">
            <v>225560</v>
          </cell>
        </row>
      </sheetData>
      <sheetData sheetId="3">
        <row r="100">
          <cell r="E100">
            <v>95200</v>
          </cell>
        </row>
      </sheetData>
      <sheetData sheetId="4">
        <row r="25">
          <cell r="E25">
            <v>5385.6</v>
          </cell>
        </row>
      </sheetData>
      <sheetData sheetId="5">
        <row r="98">
          <cell r="G98">
            <v>61824</v>
          </cell>
        </row>
        <row r="108">
          <cell r="G108">
            <v>147600</v>
          </cell>
        </row>
      </sheetData>
      <sheetData sheetId="6">
        <row r="20">
          <cell r="D20">
            <v>108800</v>
          </cell>
        </row>
      </sheetData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-labore"/>
      <sheetName val="Material Esportivo"/>
      <sheetName val="Seguro Viagem"/>
      <sheetName val="Consolidado"/>
      <sheetName val="TOTAL EVENTO"/>
      <sheetName val="RESUMO"/>
      <sheetName val="PLANEJAMENTO"/>
    </sheetNames>
    <sheetDataSet>
      <sheetData sheetId="0">
        <row r="173">
          <cell r="D173">
            <v>180714</v>
          </cell>
        </row>
      </sheetData>
      <sheetData sheetId="1">
        <row r="123">
          <cell r="E123">
            <v>639006</v>
          </cell>
        </row>
      </sheetData>
      <sheetData sheetId="2">
        <row r="128">
          <cell r="E128">
            <v>485269</v>
          </cell>
        </row>
      </sheetData>
      <sheetData sheetId="3">
        <row r="128">
          <cell r="E128">
            <v>322550</v>
          </cell>
        </row>
      </sheetData>
      <sheetData sheetId="4">
        <row r="88">
          <cell r="E88">
            <v>69888</v>
          </cell>
        </row>
        <row r="98">
          <cell r="E98">
            <v>143272.11686399998</v>
          </cell>
        </row>
      </sheetData>
      <sheetData sheetId="5">
        <row r="37">
          <cell r="D37">
            <v>70336.7</v>
          </cell>
        </row>
      </sheetData>
      <sheetData sheetId="6">
        <row r="46">
          <cell r="E46">
            <v>33598.800000000003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58">
          <cell r="D58">
            <v>33269.56</v>
          </cell>
        </row>
      </sheetData>
      <sheetData sheetId="1">
        <row r="60">
          <cell r="E60">
            <v>291708</v>
          </cell>
        </row>
      </sheetData>
      <sheetData sheetId="2">
        <row r="56">
          <cell r="E56">
            <v>262376</v>
          </cell>
        </row>
      </sheetData>
      <sheetData sheetId="3">
        <row r="58">
          <cell r="E58">
            <v>165700</v>
          </cell>
        </row>
      </sheetData>
      <sheetData sheetId="4">
        <row r="38">
          <cell r="E38">
            <v>10689.400000000001</v>
          </cell>
        </row>
      </sheetData>
      <sheetData sheetId="5">
        <row r="35">
          <cell r="G35">
            <v>26676</v>
          </cell>
        </row>
      </sheetData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179">
          <cell r="D179">
            <v>114755.8</v>
          </cell>
        </row>
      </sheetData>
      <sheetData sheetId="1">
        <row r="123">
          <cell r="E123">
            <v>193243</v>
          </cell>
        </row>
      </sheetData>
      <sheetData sheetId="2">
        <row r="114">
          <cell r="E114">
            <v>126634.8</v>
          </cell>
        </row>
      </sheetData>
      <sheetData sheetId="3">
        <row r="122">
          <cell r="E122">
            <v>72260</v>
          </cell>
        </row>
      </sheetData>
      <sheetData sheetId="4">
        <row r="58">
          <cell r="E58">
            <v>19778.8</v>
          </cell>
        </row>
      </sheetData>
      <sheetData sheetId="5">
        <row r="91">
          <cell r="G91">
            <v>33912</v>
          </cell>
        </row>
      </sheetData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Material Esportivo"/>
      <sheetName val="Consolidado"/>
      <sheetName val="TOTAL EVENTO"/>
      <sheetName val="Plan1"/>
    </sheetNames>
    <sheetDataSet>
      <sheetData sheetId="0">
        <row r="142">
          <cell r="D142">
            <v>72148.200000000012</v>
          </cell>
        </row>
      </sheetData>
      <sheetData sheetId="1">
        <row r="110">
          <cell r="E110">
            <v>227526</v>
          </cell>
        </row>
      </sheetData>
      <sheetData sheetId="2">
        <row r="105">
          <cell r="E105">
            <v>158688</v>
          </cell>
        </row>
      </sheetData>
      <sheetData sheetId="3">
        <row r="98">
          <cell r="E98">
            <v>75200</v>
          </cell>
        </row>
      </sheetData>
      <sheetData sheetId="4">
        <row r="58">
          <cell r="E58">
            <v>9928.7999999999993</v>
          </cell>
        </row>
      </sheetData>
      <sheetData sheetId="5">
        <row r="101">
          <cell r="G101">
            <v>70500</v>
          </cell>
        </row>
      </sheetData>
      <sheetData sheetId="6">
        <row r="37">
          <cell r="D37">
            <v>808420</v>
          </cell>
        </row>
      </sheetData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140">
          <cell r="D140">
            <v>99414.82</v>
          </cell>
        </row>
      </sheetData>
      <sheetData sheetId="1">
        <row r="98">
          <cell r="E98">
            <v>262872</v>
          </cell>
        </row>
      </sheetData>
      <sheetData sheetId="2">
        <row r="84">
          <cell r="E84">
            <v>194736</v>
          </cell>
        </row>
      </sheetData>
      <sheetData sheetId="3">
        <row r="98">
          <cell r="E98">
            <v>43600</v>
          </cell>
        </row>
      </sheetData>
      <sheetData sheetId="4">
        <row r="47">
          <cell r="E47">
            <v>17625.600000000002</v>
          </cell>
        </row>
      </sheetData>
      <sheetData sheetId="5">
        <row r="103">
          <cell r="G103">
            <v>101332</v>
          </cell>
        </row>
      </sheetData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Material Esportivo"/>
      <sheetName val="Consolidado"/>
      <sheetName val="TOTAL EVENTO"/>
      <sheetName val="Plan1"/>
    </sheetNames>
    <sheetDataSet>
      <sheetData sheetId="0">
        <row r="217">
          <cell r="D217">
            <v>129398.94000000002</v>
          </cell>
        </row>
      </sheetData>
      <sheetData sheetId="1">
        <row r="176">
          <cell r="E176">
            <v>181910</v>
          </cell>
        </row>
      </sheetData>
      <sheetData sheetId="2">
        <row r="151">
          <cell r="E151">
            <v>119412</v>
          </cell>
        </row>
      </sheetData>
      <sheetData sheetId="3">
        <row r="51">
          <cell r="E51">
            <v>54600</v>
          </cell>
        </row>
      </sheetData>
      <sheetData sheetId="4">
        <row r="107">
          <cell r="E107">
            <v>9621.2000000000007</v>
          </cell>
        </row>
      </sheetData>
      <sheetData sheetId="5">
        <row r="67">
          <cell r="G67">
            <v>76608</v>
          </cell>
        </row>
        <row r="78">
          <cell r="G78">
            <v>102600</v>
          </cell>
        </row>
      </sheetData>
      <sheetData sheetId="6">
        <row r="26">
          <cell r="D26">
            <v>207020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ns"/>
      <sheetName val="Hospedagem"/>
      <sheetName val="Alimentação"/>
      <sheetName val="Transporte"/>
      <sheetName val="Seguro Viagem"/>
      <sheetName val="Pró Labore (RH)"/>
      <sheetName val="UNIFORMES"/>
      <sheetName val="Consolidado Geral - Bas. Femin"/>
      <sheetName val="Total Evento"/>
      <sheetName val="Plan2"/>
    </sheetNames>
    <sheetDataSet>
      <sheetData sheetId="0">
        <row r="100">
          <cell r="D100">
            <v>125732.7</v>
          </cell>
        </row>
      </sheetData>
      <sheetData sheetId="1">
        <row r="70">
          <cell r="E70">
            <v>278629</v>
          </cell>
        </row>
      </sheetData>
      <sheetData sheetId="2">
        <row r="67">
          <cell r="E67">
            <v>217959</v>
          </cell>
        </row>
      </sheetData>
      <sheetData sheetId="3">
        <row r="51">
          <cell r="E51">
            <v>134550</v>
          </cell>
        </row>
      </sheetData>
      <sheetData sheetId="4">
        <row r="25">
          <cell r="E25">
            <v>5814</v>
          </cell>
        </row>
      </sheetData>
      <sheetData sheetId="5">
        <row r="63">
          <cell r="G63">
            <v>71928</v>
          </cell>
        </row>
      </sheetData>
      <sheetData sheetId="6">
        <row r="35">
          <cell r="D35">
            <v>19633</v>
          </cell>
        </row>
      </sheetData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121">
          <cell r="D121">
            <v>108485.94</v>
          </cell>
        </row>
      </sheetData>
      <sheetData sheetId="1">
        <row r="115">
          <cell r="E115">
            <v>178570</v>
          </cell>
        </row>
      </sheetData>
      <sheetData sheetId="2">
        <row r="77">
          <cell r="E77">
            <v>115848</v>
          </cell>
        </row>
      </sheetData>
      <sheetData sheetId="3">
        <row r="103">
          <cell r="E103">
            <v>78720</v>
          </cell>
        </row>
      </sheetData>
      <sheetData sheetId="4">
        <row r="47">
          <cell r="E47">
            <v>12792</v>
          </cell>
        </row>
      </sheetData>
      <sheetData sheetId="5">
        <row r="54">
          <cell r="G54">
            <v>46224</v>
          </cell>
        </row>
        <row r="66">
          <cell r="G66">
            <v>111600</v>
          </cell>
        </row>
      </sheetData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166">
          <cell r="D166">
            <v>138415.68000000002</v>
          </cell>
        </row>
      </sheetData>
      <sheetData sheetId="1">
        <row r="117">
          <cell r="E117">
            <v>412222</v>
          </cell>
        </row>
      </sheetData>
      <sheetData sheetId="2">
        <row r="90">
          <cell r="E90">
            <v>289480</v>
          </cell>
        </row>
      </sheetData>
      <sheetData sheetId="3">
        <row r="110">
          <cell r="E110">
            <v>139440</v>
          </cell>
        </row>
      </sheetData>
      <sheetData sheetId="4">
        <row r="36">
          <cell r="E36">
            <v>15912</v>
          </cell>
        </row>
      </sheetData>
      <sheetData sheetId="5">
        <row r="79">
          <cell r="G79">
            <v>40536</v>
          </cell>
        </row>
        <row r="87">
          <cell r="G87">
            <v>54000</v>
          </cell>
        </row>
      </sheetData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Material Esportivo"/>
      <sheetName val="Consolidado"/>
      <sheetName val="TOTAL EVENTO"/>
      <sheetName val="Plan1"/>
    </sheetNames>
    <sheetDataSet>
      <sheetData sheetId="0">
        <row r="96">
          <cell r="D96">
            <v>22237.119999999999</v>
          </cell>
        </row>
      </sheetData>
      <sheetData sheetId="1">
        <row r="59">
          <cell r="E59">
            <v>202116</v>
          </cell>
        </row>
      </sheetData>
      <sheetData sheetId="2">
        <row r="54">
          <cell r="E54">
            <v>0</v>
          </cell>
        </row>
      </sheetData>
      <sheetData sheetId="3">
        <row r="59">
          <cell r="E59">
            <v>113850</v>
          </cell>
        </row>
      </sheetData>
      <sheetData sheetId="4">
        <row r="55">
          <cell r="E55">
            <v>15524.400000000001</v>
          </cell>
        </row>
      </sheetData>
      <sheetData sheetId="5">
        <row r="33">
          <cell r="G33">
            <v>669600</v>
          </cell>
        </row>
      </sheetData>
      <sheetData sheetId="6">
        <row r="43">
          <cell r="D43">
            <v>906547.48</v>
          </cell>
        </row>
      </sheetData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95">
          <cell r="E95">
            <v>73348</v>
          </cell>
        </row>
      </sheetData>
      <sheetData sheetId="1">
        <row r="67">
          <cell r="E67">
            <v>248480</v>
          </cell>
        </row>
      </sheetData>
      <sheetData sheetId="2">
        <row r="64">
          <cell r="E64">
            <v>193880</v>
          </cell>
        </row>
      </sheetData>
      <sheetData sheetId="3">
        <row r="69">
          <cell r="E69">
            <v>118500</v>
          </cell>
        </row>
      </sheetData>
      <sheetData sheetId="4">
        <row r="34">
          <cell r="E34">
            <v>9792</v>
          </cell>
        </row>
      </sheetData>
      <sheetData sheetId="5">
        <row r="49">
          <cell r="G49">
            <v>29880</v>
          </cell>
        </row>
        <row r="62">
          <cell r="G62">
            <v>360000</v>
          </cell>
        </row>
      </sheetData>
      <sheetData sheetId="6"/>
      <sheetData sheetId="7"/>
      <sheetData sheetId="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85">
          <cell r="D85">
            <v>40653.699999999997</v>
          </cell>
        </row>
      </sheetData>
      <sheetData sheetId="1">
        <row r="69">
          <cell r="E69">
            <v>318880</v>
          </cell>
        </row>
      </sheetData>
      <sheetData sheetId="2">
        <row r="64">
          <cell r="E64">
            <v>184720</v>
          </cell>
        </row>
      </sheetData>
      <sheetData sheetId="3">
        <row r="69">
          <cell r="E69">
            <v>128000</v>
          </cell>
        </row>
      </sheetData>
      <sheetData sheetId="4">
        <row r="24">
          <cell r="E24">
            <v>4896</v>
          </cell>
        </row>
      </sheetData>
      <sheetData sheetId="5">
        <row r="63">
          <cell r="G63">
            <v>54000</v>
          </cell>
        </row>
        <row r="75">
          <cell r="G75">
            <v>297000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s"/>
      <sheetName val="Hospedagem"/>
      <sheetName val="Alimentação"/>
      <sheetName val="Transporte"/>
      <sheetName val="Uniformes"/>
      <sheetName val="Seguro Viagem"/>
      <sheetName val="Pró Labore"/>
      <sheetName val="Consolidado Geral"/>
      <sheetName val="TOTAL EVENTO"/>
      <sheetName val="Plan1"/>
    </sheetNames>
    <sheetDataSet>
      <sheetData sheetId="0">
        <row r="104">
          <cell r="D104">
            <v>130452</v>
          </cell>
        </row>
      </sheetData>
      <sheetData sheetId="1">
        <row r="84">
          <cell r="E84">
            <v>383587</v>
          </cell>
        </row>
      </sheetData>
      <sheetData sheetId="2">
        <row r="67">
          <cell r="E67">
            <v>294779</v>
          </cell>
        </row>
      </sheetData>
      <sheetData sheetId="3">
        <row r="63">
          <cell r="E63">
            <v>144000</v>
          </cell>
        </row>
      </sheetData>
      <sheetData sheetId="4">
        <row r="28">
          <cell r="D28">
            <v>18158</v>
          </cell>
        </row>
      </sheetData>
      <sheetData sheetId="5">
        <row r="22">
          <cell r="E22">
            <v>6120</v>
          </cell>
        </row>
      </sheetData>
      <sheetData sheetId="6">
        <row r="90">
          <cell r="G90">
            <v>115272</v>
          </cell>
        </row>
      </sheetData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Material Esportivo"/>
      <sheetName val="Uniformes"/>
      <sheetName val="Consolidado"/>
      <sheetName val="TOTAL EVENTO"/>
      <sheetName val="Plan1"/>
    </sheetNames>
    <sheetDataSet>
      <sheetData sheetId="0">
        <row r="139">
          <cell r="D139">
            <v>204105</v>
          </cell>
        </row>
      </sheetData>
      <sheetData sheetId="1">
        <row r="124">
          <cell r="E124">
            <v>248451</v>
          </cell>
        </row>
      </sheetData>
      <sheetData sheetId="2">
        <row r="113">
          <cell r="E113">
            <v>245280</v>
          </cell>
        </row>
      </sheetData>
      <sheetData sheetId="3">
        <row r="123">
          <cell r="E123">
            <v>165000</v>
          </cell>
        </row>
      </sheetData>
      <sheetData sheetId="4">
        <row r="19">
          <cell r="E19">
            <v>6364.8</v>
          </cell>
        </row>
      </sheetData>
      <sheetData sheetId="5">
        <row r="144">
          <cell r="E144">
            <v>216000</v>
          </cell>
        </row>
      </sheetData>
      <sheetData sheetId="6">
        <row r="46">
          <cell r="D46">
            <v>44720.4</v>
          </cell>
        </row>
      </sheetData>
      <sheetData sheetId="7">
        <row r="33">
          <cell r="D33">
            <v>62986</v>
          </cell>
        </row>
      </sheetData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 "/>
      <sheetName val="Hospedagem"/>
      <sheetName val="Alimentação"/>
      <sheetName val="Transporte"/>
      <sheetName val="Seguro Viagem"/>
      <sheetName val="Pró-labore"/>
      <sheetName val="Material Esportivo"/>
      <sheetName val="Consolidado Geral"/>
      <sheetName val="Total Evento"/>
      <sheetName val="Plan1"/>
    </sheetNames>
    <sheetDataSet>
      <sheetData sheetId="0">
        <row r="169">
          <cell r="E169">
            <v>94070.62</v>
          </cell>
        </row>
      </sheetData>
      <sheetData sheetId="1">
        <row r="124">
          <cell r="G124">
            <v>498960</v>
          </cell>
        </row>
      </sheetData>
      <sheetData sheetId="2">
        <row r="145">
          <cell r="G145">
            <v>319100</v>
          </cell>
        </row>
      </sheetData>
      <sheetData sheetId="3">
        <row r="131">
          <cell r="F131">
            <v>286250</v>
          </cell>
        </row>
      </sheetData>
      <sheetData sheetId="4">
        <row r="45">
          <cell r="F45">
            <v>10752</v>
          </cell>
        </row>
      </sheetData>
      <sheetData sheetId="5">
        <row r="100">
          <cell r="G100">
            <v>40320</v>
          </cell>
        </row>
      </sheetData>
      <sheetData sheetId="6">
        <row r="129">
          <cell r="E129">
            <v>88242.3</v>
          </cell>
        </row>
      </sheetData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203">
          <cell r="D203">
            <v>229605.66</v>
          </cell>
        </row>
      </sheetData>
      <sheetData sheetId="1">
        <row r="171">
          <cell r="E171">
            <v>340260</v>
          </cell>
        </row>
      </sheetData>
      <sheetData sheetId="2">
        <row r="134">
          <cell r="E134">
            <v>305160</v>
          </cell>
        </row>
      </sheetData>
      <sheetData sheetId="3">
        <row r="160">
          <cell r="E160">
            <v>145960</v>
          </cell>
        </row>
      </sheetData>
      <sheetData sheetId="4">
        <row r="73">
          <cell r="E73">
            <v>17441.2</v>
          </cell>
        </row>
      </sheetData>
      <sheetData sheetId="5">
        <row r="109">
          <cell r="G109">
            <v>79776</v>
          </cell>
        </row>
        <row r="118">
          <cell r="G118">
            <v>93600</v>
          </cell>
        </row>
      </sheetData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 Labore"/>
      <sheetName val="Seguro Viagem "/>
      <sheetName val="MATERIAL ESPORTIVO"/>
      <sheetName val="Consolidado Geral"/>
      <sheetName val="TOTAL EVENTO"/>
      <sheetName val="Plan1"/>
    </sheetNames>
    <sheetDataSet>
      <sheetData sheetId="0">
        <row r="182">
          <cell r="D182">
            <v>194643.98</v>
          </cell>
        </row>
      </sheetData>
      <sheetData sheetId="1">
        <row r="104">
          <cell r="E104">
            <v>294940</v>
          </cell>
        </row>
      </sheetData>
      <sheetData sheetId="2">
        <row r="109">
          <cell r="E109">
            <v>250752</v>
          </cell>
        </row>
      </sheetData>
      <sheetData sheetId="3">
        <row r="106">
          <cell r="E106">
            <v>136800</v>
          </cell>
        </row>
      </sheetData>
      <sheetData sheetId="4">
        <row r="117">
          <cell r="G117">
            <v>87936</v>
          </cell>
        </row>
        <row r="129">
          <cell r="G129">
            <v>282600</v>
          </cell>
        </row>
      </sheetData>
      <sheetData sheetId="5">
        <row r="25">
          <cell r="E25">
            <v>8527.2000000000007</v>
          </cell>
        </row>
      </sheetData>
      <sheetData sheetId="6">
        <row r="21">
          <cell r="D21">
            <v>58056.18</v>
          </cell>
        </row>
      </sheetData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-labore"/>
      <sheetName val="Seguro Viagem"/>
      <sheetName val="Uniformes"/>
      <sheetName val="Material Esportivo"/>
      <sheetName val="Consolidado"/>
      <sheetName val="TOTAL EVENTO"/>
      <sheetName val="Plan1"/>
    </sheetNames>
    <sheetDataSet>
      <sheetData sheetId="0">
        <row r="66">
          <cell r="D66">
            <v>50496</v>
          </cell>
        </row>
      </sheetData>
      <sheetData sheetId="1">
        <row r="64">
          <cell r="E64">
            <v>218460</v>
          </cell>
        </row>
      </sheetData>
      <sheetData sheetId="2">
        <row r="55">
          <cell r="E55">
            <v>149140</v>
          </cell>
        </row>
      </sheetData>
      <sheetData sheetId="3">
        <row r="61">
          <cell r="E61">
            <v>67800</v>
          </cell>
        </row>
      </sheetData>
      <sheetData sheetId="4">
        <row r="79">
          <cell r="E79">
            <v>101232</v>
          </cell>
        </row>
      </sheetData>
      <sheetData sheetId="5">
        <row r="20">
          <cell r="E20">
            <v>7650</v>
          </cell>
        </row>
      </sheetData>
      <sheetData sheetId="6">
        <row r="45">
          <cell r="D45">
            <v>98758</v>
          </cell>
        </row>
      </sheetData>
      <sheetData sheetId="7">
        <row r="42">
          <cell r="D42">
            <v>27103.4</v>
          </cell>
        </row>
      </sheetData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 Labore"/>
      <sheetName val="Consolidado Geral"/>
      <sheetName val="TOTAL EVENTO"/>
      <sheetName val="Plan1"/>
    </sheetNames>
    <sheetDataSet>
      <sheetData sheetId="0">
        <row r="154">
          <cell r="D154">
            <v>116827.92000000001</v>
          </cell>
        </row>
      </sheetData>
      <sheetData sheetId="1">
        <row r="106">
          <cell r="E106">
            <v>219160</v>
          </cell>
        </row>
      </sheetData>
      <sheetData sheetId="2">
        <row r="101">
          <cell r="E101">
            <v>186240</v>
          </cell>
        </row>
      </sheetData>
      <sheetData sheetId="3">
        <row r="110">
          <cell r="E110">
            <v>105200</v>
          </cell>
        </row>
      </sheetData>
      <sheetData sheetId="4">
        <row r="25">
          <cell r="E25">
            <v>2937.6000000000004</v>
          </cell>
        </row>
      </sheetData>
      <sheetData sheetId="5">
        <row r="124">
          <cell r="G124">
            <v>121056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40"/>
  <sheetViews>
    <sheetView showGridLines="0" tabSelected="1" zoomScale="80" zoomScaleNormal="80" workbookViewId="0">
      <selection activeCell="M34" sqref="M34"/>
    </sheetView>
  </sheetViews>
  <sheetFormatPr defaultRowHeight="15.75" x14ac:dyDescent="0.25"/>
  <cols>
    <col min="1" max="1" width="4.42578125" customWidth="1"/>
    <col min="2" max="2" width="20.7109375" bestFit="1" customWidth="1"/>
    <col min="3" max="3" width="19.5703125" bestFit="1" customWidth="1"/>
    <col min="4" max="4" width="20.7109375" bestFit="1" customWidth="1"/>
    <col min="5" max="5" width="19.85546875" customWidth="1"/>
    <col min="6" max="7" width="17" bestFit="1" customWidth="1"/>
    <col min="8" max="8" width="15.85546875" customWidth="1"/>
    <col min="9" max="9" width="17" bestFit="1" customWidth="1"/>
    <col min="10" max="10" width="15" customWidth="1"/>
    <col min="11" max="12" width="17" bestFit="1" customWidth="1"/>
    <col min="13" max="13" width="15.28515625" customWidth="1"/>
    <col min="14" max="14" width="21" style="1" customWidth="1"/>
  </cols>
  <sheetData>
    <row r="8" spans="1:14" ht="25.5" customHeight="1" x14ac:dyDescent="0.25">
      <c r="A8" s="21" t="s">
        <v>33</v>
      </c>
      <c r="B8" s="21" t="s">
        <v>11</v>
      </c>
      <c r="C8" s="19" t="s">
        <v>12</v>
      </c>
      <c r="D8" s="19" t="s">
        <v>13</v>
      </c>
      <c r="E8" s="19" t="s">
        <v>15</v>
      </c>
      <c r="F8" s="19" t="s">
        <v>16</v>
      </c>
      <c r="G8" s="19" t="s">
        <v>14</v>
      </c>
      <c r="H8" s="19" t="s">
        <v>17</v>
      </c>
      <c r="I8" s="19" t="s">
        <v>20</v>
      </c>
      <c r="J8" s="19" t="s">
        <v>30</v>
      </c>
      <c r="K8" s="19" t="s">
        <v>18</v>
      </c>
      <c r="L8" s="19" t="s">
        <v>28</v>
      </c>
      <c r="M8" s="19" t="s">
        <v>37</v>
      </c>
      <c r="N8" s="18" t="s">
        <v>19</v>
      </c>
    </row>
    <row r="9" spans="1:14" ht="9" customHeight="1" x14ac:dyDescent="0.25">
      <c r="A9" s="21"/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8"/>
    </row>
    <row r="10" spans="1:14" s="13" customFormat="1" ht="27.95" customHeight="1" x14ac:dyDescent="0.25">
      <c r="A10" s="10">
        <v>1</v>
      </c>
      <c r="B10" s="11" t="s">
        <v>0</v>
      </c>
      <c r="C10" s="16"/>
      <c r="D10" s="16"/>
      <c r="E10" s="16"/>
      <c r="F10" s="16"/>
      <c r="G10" s="16"/>
      <c r="H10" s="16"/>
      <c r="I10" s="16">
        <f>'[1]Material Esportivo'!$D$28</f>
        <v>206080</v>
      </c>
      <c r="J10" s="17"/>
      <c r="K10" s="16">
        <f>'[1]Pró-Labore'!$E$102</f>
        <v>63084</v>
      </c>
      <c r="L10" s="16">
        <f>'[1]Pró-Labore'!$E$112</f>
        <v>71636.058431999991</v>
      </c>
      <c r="M10" s="17"/>
      <c r="N10" s="12">
        <f t="shared" ref="N10:N33" si="0">SUM(C10:M10)</f>
        <v>340800.05843199999</v>
      </c>
    </row>
    <row r="11" spans="1:14" s="13" customFormat="1" ht="27.95" customHeight="1" x14ac:dyDescent="0.25">
      <c r="A11" s="23">
        <v>2</v>
      </c>
      <c r="B11" s="11" t="s">
        <v>23</v>
      </c>
      <c r="C11" s="16"/>
      <c r="D11" s="16"/>
      <c r="E11" s="16"/>
      <c r="F11" s="16"/>
      <c r="G11" s="16"/>
      <c r="H11" s="16"/>
      <c r="I11" s="17"/>
      <c r="J11" s="16">
        <f>[2]UNIFORMES!$D$35</f>
        <v>19633</v>
      </c>
      <c r="K11" s="16">
        <f>'[2]Pró Labore (RH)'!$G$63</f>
        <v>71928</v>
      </c>
      <c r="L11" s="17"/>
      <c r="M11" s="17"/>
      <c r="N11" s="12">
        <f t="shared" si="0"/>
        <v>91561</v>
      </c>
    </row>
    <row r="12" spans="1:14" s="13" customFormat="1" ht="27.95" customHeight="1" x14ac:dyDescent="0.25">
      <c r="A12" s="23"/>
      <c r="B12" s="11" t="s">
        <v>2</v>
      </c>
      <c r="C12" s="16"/>
      <c r="D12" s="16"/>
      <c r="E12" s="16"/>
      <c r="F12" s="16"/>
      <c r="G12" s="16"/>
      <c r="H12" s="16"/>
      <c r="I12" s="17"/>
      <c r="J12" s="16">
        <f>[3]Uniformes!$D$28</f>
        <v>18158</v>
      </c>
      <c r="K12" s="16">
        <f>'[3]Pró Labore'!$G$90</f>
        <v>115272</v>
      </c>
      <c r="L12" s="17"/>
      <c r="M12" s="17"/>
      <c r="N12" s="12">
        <f t="shared" si="0"/>
        <v>133430</v>
      </c>
    </row>
    <row r="13" spans="1:14" s="13" customFormat="1" ht="27.95" customHeight="1" x14ac:dyDescent="0.25">
      <c r="A13" s="10">
        <v>3</v>
      </c>
      <c r="B13" s="11" t="s">
        <v>1</v>
      </c>
      <c r="C13" s="16"/>
      <c r="D13" s="16"/>
      <c r="E13" s="16"/>
      <c r="F13" s="16"/>
      <c r="G13" s="16"/>
      <c r="H13" s="16"/>
      <c r="I13" s="16">
        <f>'[4]Material Esportivo'!$D$46</f>
        <v>44720.4</v>
      </c>
      <c r="J13" s="16">
        <f>[4]Uniformes!$D$33</f>
        <v>62986</v>
      </c>
      <c r="K13" s="16">
        <f>'[4]Pró-labore'!$E$144</f>
        <v>216000</v>
      </c>
      <c r="L13" s="17"/>
      <c r="M13" s="17"/>
      <c r="N13" s="14">
        <f t="shared" si="0"/>
        <v>323706.40000000002</v>
      </c>
    </row>
    <row r="14" spans="1:14" s="13" customFormat="1" ht="27.95" customHeight="1" x14ac:dyDescent="0.25">
      <c r="A14" s="10">
        <v>4</v>
      </c>
      <c r="B14" s="11" t="s">
        <v>3</v>
      </c>
      <c r="C14" s="16"/>
      <c r="D14" s="16"/>
      <c r="E14" s="16"/>
      <c r="F14" s="16"/>
      <c r="G14" s="16"/>
      <c r="H14" s="16"/>
      <c r="I14" s="17"/>
      <c r="J14" s="17"/>
      <c r="K14" s="16">
        <f>'[5]Pró-labore'!$G$100</f>
        <v>40320</v>
      </c>
      <c r="L14" s="17"/>
      <c r="M14" s="16">
        <f>'[5]Material Esportivo'!$E$129</f>
        <v>88242.3</v>
      </c>
      <c r="N14" s="14">
        <f t="shared" si="0"/>
        <v>128562.3</v>
      </c>
    </row>
    <row r="15" spans="1:14" s="13" customFormat="1" ht="27.95" customHeight="1" x14ac:dyDescent="0.25">
      <c r="A15" s="10">
        <v>5</v>
      </c>
      <c r="B15" s="11" t="s">
        <v>4</v>
      </c>
      <c r="C15" s="16"/>
      <c r="D15" s="16"/>
      <c r="E15" s="16"/>
      <c r="F15" s="16"/>
      <c r="G15" s="16"/>
      <c r="H15" s="16"/>
      <c r="I15" s="17"/>
      <c r="J15" s="17"/>
      <c r="K15" s="16">
        <f>'[6]Pró-labore'!$G$109</f>
        <v>79776</v>
      </c>
      <c r="L15" s="16">
        <f>'[6]Pró-labore'!$G$118</f>
        <v>93600</v>
      </c>
      <c r="M15" s="17"/>
      <c r="N15" s="14">
        <f t="shared" si="0"/>
        <v>173376</v>
      </c>
    </row>
    <row r="16" spans="1:14" s="13" customFormat="1" ht="27.95" customHeight="1" x14ac:dyDescent="0.25">
      <c r="A16" s="10">
        <v>6</v>
      </c>
      <c r="B16" s="11" t="s">
        <v>5</v>
      </c>
      <c r="C16" s="16"/>
      <c r="D16" s="16"/>
      <c r="E16" s="16"/>
      <c r="F16" s="16"/>
      <c r="G16" s="16"/>
      <c r="H16" s="16"/>
      <c r="I16" s="16">
        <f>'[7]MATERIAL ESPORTIVO'!$D$21</f>
        <v>58056.18</v>
      </c>
      <c r="J16" s="17"/>
      <c r="K16" s="16">
        <f>'[7]Pró Labore'!$G$117</f>
        <v>87936</v>
      </c>
      <c r="L16" s="16">
        <f>'[7]Pró Labore'!$G$129</f>
        <v>282600</v>
      </c>
      <c r="M16" s="17"/>
      <c r="N16" s="14">
        <f t="shared" si="0"/>
        <v>428592.18</v>
      </c>
    </row>
    <row r="17" spans="1:14" s="13" customFormat="1" ht="27.95" customHeight="1" x14ac:dyDescent="0.25">
      <c r="A17" s="10">
        <v>7</v>
      </c>
      <c r="B17" s="11" t="s">
        <v>6</v>
      </c>
      <c r="C17" s="16"/>
      <c r="D17" s="16"/>
      <c r="E17" s="16"/>
      <c r="F17" s="16"/>
      <c r="G17" s="16"/>
      <c r="H17" s="16"/>
      <c r="I17" s="16">
        <f>'[8]Material Esportivo'!$D$42</f>
        <v>27103.4</v>
      </c>
      <c r="J17" s="16">
        <f>[8]Uniformes!$D$45</f>
        <v>98758</v>
      </c>
      <c r="K17" s="16">
        <f>'[8]Pró-labore'!$E$79</f>
        <v>101232</v>
      </c>
      <c r="L17" s="17"/>
      <c r="M17" s="17"/>
      <c r="N17" s="14">
        <f t="shared" si="0"/>
        <v>227093.4</v>
      </c>
    </row>
    <row r="18" spans="1:14" s="13" customFormat="1" ht="27.95" customHeight="1" x14ac:dyDescent="0.25">
      <c r="A18" s="23">
        <v>8</v>
      </c>
      <c r="B18" s="11" t="s">
        <v>25</v>
      </c>
      <c r="C18" s="16"/>
      <c r="D18" s="16"/>
      <c r="E18" s="16"/>
      <c r="F18" s="16"/>
      <c r="G18" s="16"/>
      <c r="H18" s="16"/>
      <c r="I18" s="17"/>
      <c r="J18" s="17"/>
      <c r="K18" s="16">
        <f>'[9]Pró Labore'!$G$124</f>
        <v>121056</v>
      </c>
      <c r="L18" s="17"/>
      <c r="M18" s="17"/>
      <c r="N18" s="14">
        <f t="shared" si="0"/>
        <v>121056</v>
      </c>
    </row>
    <row r="19" spans="1:14" s="13" customFormat="1" ht="27.95" customHeight="1" x14ac:dyDescent="0.25">
      <c r="A19" s="23"/>
      <c r="B19" s="11" t="s">
        <v>24</v>
      </c>
      <c r="C19" s="16"/>
      <c r="D19" s="16"/>
      <c r="E19" s="16"/>
      <c r="F19" s="16"/>
      <c r="G19" s="16"/>
      <c r="H19" s="16"/>
      <c r="I19" s="17"/>
      <c r="J19" s="17"/>
      <c r="K19" s="16">
        <f>'[10]Pró Labore'!$G$97</f>
        <v>105768</v>
      </c>
      <c r="L19" s="16">
        <f>'[10]Pró Labore'!$G$109</f>
        <v>322200</v>
      </c>
      <c r="M19" s="17"/>
      <c r="N19" s="15">
        <f t="shared" si="0"/>
        <v>427968</v>
      </c>
    </row>
    <row r="20" spans="1:14" s="13" customFormat="1" ht="27.95" customHeight="1" x14ac:dyDescent="0.25">
      <c r="A20" s="10">
        <v>9</v>
      </c>
      <c r="B20" s="11" t="s">
        <v>21</v>
      </c>
      <c r="C20" s="16"/>
      <c r="D20" s="16"/>
      <c r="E20" s="16"/>
      <c r="F20" s="16"/>
      <c r="G20" s="16"/>
      <c r="H20" s="16"/>
      <c r="I20" s="16">
        <f>'[11]Material Esportivo'!$D$86</f>
        <v>1397274.5</v>
      </c>
      <c r="J20" s="17"/>
      <c r="K20" s="16">
        <f>'[11]Pró-labore'!$G$57</f>
        <v>9660</v>
      </c>
      <c r="L20" s="16">
        <f>'[11]Pró-labore'!$G$65</f>
        <v>158400</v>
      </c>
      <c r="M20" s="17"/>
      <c r="N20" s="15">
        <f t="shared" si="0"/>
        <v>1565334.5</v>
      </c>
    </row>
    <row r="21" spans="1:14" s="13" customFormat="1" ht="27.95" customHeight="1" x14ac:dyDescent="0.25">
      <c r="A21" s="10">
        <v>10</v>
      </c>
      <c r="B21" s="11" t="s">
        <v>7</v>
      </c>
      <c r="C21" s="16"/>
      <c r="D21" s="16"/>
      <c r="E21" s="16"/>
      <c r="F21" s="16"/>
      <c r="G21" s="16"/>
      <c r="H21" s="16"/>
      <c r="I21" s="16">
        <f>'[12]Material Esportivo'!$D$20</f>
        <v>450000</v>
      </c>
      <c r="J21" s="17"/>
      <c r="K21" s="17"/>
      <c r="L21" s="17"/>
      <c r="M21" s="17"/>
      <c r="N21" s="15">
        <f t="shared" si="0"/>
        <v>450000</v>
      </c>
    </row>
    <row r="22" spans="1:14" s="13" customFormat="1" ht="27.95" customHeight="1" x14ac:dyDescent="0.25">
      <c r="A22" s="10">
        <v>11</v>
      </c>
      <c r="B22" s="11" t="s">
        <v>8</v>
      </c>
      <c r="C22" s="16"/>
      <c r="D22" s="16"/>
      <c r="E22" s="16"/>
      <c r="F22" s="16"/>
      <c r="G22" s="16"/>
      <c r="H22" s="16"/>
      <c r="I22" s="16">
        <f>'[13]MATERIAL ESPORTIVO'!$D$20</f>
        <v>108800</v>
      </c>
      <c r="J22" s="17"/>
      <c r="K22" s="16">
        <f>'[13]Pró Labore'!$G$98</f>
        <v>61824</v>
      </c>
      <c r="L22" s="16">
        <f>'[13]Pró Labore'!$G$108</f>
        <v>147600</v>
      </c>
      <c r="M22" s="17"/>
      <c r="N22" s="14">
        <f t="shared" si="0"/>
        <v>318224</v>
      </c>
    </row>
    <row r="23" spans="1:14" s="13" customFormat="1" ht="27.95" customHeight="1" x14ac:dyDescent="0.25">
      <c r="A23" s="10">
        <v>12</v>
      </c>
      <c r="B23" s="11" t="s">
        <v>22</v>
      </c>
      <c r="C23" s="16"/>
      <c r="D23" s="16"/>
      <c r="E23" s="16"/>
      <c r="F23" s="16"/>
      <c r="G23" s="16"/>
      <c r="H23" s="16"/>
      <c r="I23" s="16">
        <f>'[14]Material Esportivo'!$D$37</f>
        <v>70336.7</v>
      </c>
      <c r="J23" s="17"/>
      <c r="K23" s="16">
        <f>'[14]Pró-labore'!$E$88</f>
        <v>69888</v>
      </c>
      <c r="L23" s="16">
        <f>'[14]Pró-labore'!$E$98</f>
        <v>143272.11686399998</v>
      </c>
      <c r="M23" s="17"/>
      <c r="N23" s="12">
        <f t="shared" si="0"/>
        <v>283496.81686399999</v>
      </c>
    </row>
    <row r="24" spans="1:14" s="13" customFormat="1" ht="27.95" customHeight="1" x14ac:dyDescent="0.25">
      <c r="A24" s="10">
        <v>13</v>
      </c>
      <c r="B24" s="11" t="s">
        <v>26</v>
      </c>
      <c r="C24" s="16"/>
      <c r="D24" s="16"/>
      <c r="E24" s="16"/>
      <c r="F24" s="16"/>
      <c r="G24" s="16"/>
      <c r="H24" s="16"/>
      <c r="I24" s="17"/>
      <c r="J24" s="17"/>
      <c r="K24" s="16">
        <f>'[15]Pró-labore'!$G$35</f>
        <v>26676</v>
      </c>
      <c r="L24" s="17"/>
      <c r="M24" s="17"/>
      <c r="N24" s="14">
        <f t="shared" si="0"/>
        <v>26676</v>
      </c>
    </row>
    <row r="25" spans="1:14" s="13" customFormat="1" ht="27.95" customHeight="1" x14ac:dyDescent="0.25">
      <c r="A25" s="10">
        <v>14</v>
      </c>
      <c r="B25" s="11" t="s">
        <v>34</v>
      </c>
      <c r="C25" s="16"/>
      <c r="D25" s="16"/>
      <c r="E25" s="16"/>
      <c r="F25" s="16"/>
      <c r="G25" s="16"/>
      <c r="H25" s="16"/>
      <c r="I25" s="17"/>
      <c r="J25" s="17"/>
      <c r="K25" s="16">
        <f>'[16]Pró-labore'!$G$91</f>
        <v>33912</v>
      </c>
      <c r="L25" s="17"/>
      <c r="M25" s="17"/>
      <c r="N25" s="14">
        <f t="shared" si="0"/>
        <v>33912</v>
      </c>
    </row>
    <row r="26" spans="1:14" s="13" customFormat="1" ht="27.95" customHeight="1" x14ac:dyDescent="0.25">
      <c r="A26" s="10">
        <v>15</v>
      </c>
      <c r="B26" s="11" t="s">
        <v>9</v>
      </c>
      <c r="C26" s="16"/>
      <c r="D26" s="16"/>
      <c r="E26" s="16"/>
      <c r="F26" s="16"/>
      <c r="G26" s="16"/>
      <c r="H26" s="16"/>
      <c r="I26" s="16">
        <f>'[17]Material Esportivo'!$D$37</f>
        <v>808420</v>
      </c>
      <c r="J26" s="17"/>
      <c r="K26" s="16">
        <f>'[17]Pró-labore'!$G$101</f>
        <v>70500</v>
      </c>
      <c r="L26" s="17"/>
      <c r="M26" s="17"/>
      <c r="N26" s="14">
        <f t="shared" si="0"/>
        <v>878920</v>
      </c>
    </row>
    <row r="27" spans="1:14" s="13" customFormat="1" ht="27.95" customHeight="1" x14ac:dyDescent="0.25">
      <c r="A27" s="10">
        <v>16</v>
      </c>
      <c r="B27" s="11" t="s">
        <v>27</v>
      </c>
      <c r="C27" s="16"/>
      <c r="D27" s="16"/>
      <c r="E27" s="16"/>
      <c r="F27" s="16"/>
      <c r="G27" s="16"/>
      <c r="H27" s="16"/>
      <c r="I27" s="17"/>
      <c r="J27" s="17"/>
      <c r="K27" s="16">
        <f>'[18]Pró-labore'!$G$103</f>
        <v>101332</v>
      </c>
      <c r="L27" s="17"/>
      <c r="M27" s="17"/>
      <c r="N27" s="14">
        <f t="shared" si="0"/>
        <v>101332</v>
      </c>
    </row>
    <row r="28" spans="1:14" s="13" customFormat="1" ht="27.95" customHeight="1" x14ac:dyDescent="0.25">
      <c r="A28" s="10">
        <v>17</v>
      </c>
      <c r="B28" s="11" t="s">
        <v>35</v>
      </c>
      <c r="C28" s="16"/>
      <c r="D28" s="16"/>
      <c r="E28" s="16"/>
      <c r="F28" s="16"/>
      <c r="G28" s="16"/>
      <c r="H28" s="16"/>
      <c r="I28" s="16">
        <f>'[19]Material Esportivo'!$D$26</f>
        <v>207020</v>
      </c>
      <c r="J28" s="17"/>
      <c r="K28" s="16">
        <f>'[19]Pró-labore'!$G$67</f>
        <v>76608</v>
      </c>
      <c r="L28" s="16">
        <f>'[19]Pró-labore'!$G$78</f>
        <v>102600</v>
      </c>
      <c r="M28" s="17"/>
      <c r="N28" s="14">
        <f t="shared" si="0"/>
        <v>386228</v>
      </c>
    </row>
    <row r="29" spans="1:14" s="13" customFormat="1" ht="27.95" customHeight="1" x14ac:dyDescent="0.25">
      <c r="A29" s="10">
        <v>18</v>
      </c>
      <c r="B29" s="11" t="s">
        <v>38</v>
      </c>
      <c r="C29" s="16"/>
      <c r="D29" s="16"/>
      <c r="E29" s="16"/>
      <c r="F29" s="16"/>
      <c r="G29" s="16"/>
      <c r="H29" s="16"/>
      <c r="I29" s="17"/>
      <c r="J29" s="17"/>
      <c r="K29" s="16">
        <f>'[20]Pró-labore'!$G$54</f>
        <v>46224</v>
      </c>
      <c r="L29" s="16">
        <f>'[20]Pró-labore'!$G$66</f>
        <v>111600</v>
      </c>
      <c r="M29" s="17"/>
      <c r="N29" s="14">
        <f t="shared" si="0"/>
        <v>157824</v>
      </c>
    </row>
    <row r="30" spans="1:14" s="13" customFormat="1" ht="27.95" customHeight="1" x14ac:dyDescent="0.25">
      <c r="A30" s="10">
        <v>19</v>
      </c>
      <c r="B30" s="11" t="s">
        <v>39</v>
      </c>
      <c r="C30" s="16"/>
      <c r="D30" s="16"/>
      <c r="E30" s="16"/>
      <c r="F30" s="16"/>
      <c r="G30" s="16"/>
      <c r="H30" s="16"/>
      <c r="I30" s="17"/>
      <c r="J30" s="17"/>
      <c r="K30" s="16">
        <f>'[21]Pró-labore'!$G$79</f>
        <v>40536</v>
      </c>
      <c r="L30" s="16">
        <f>'[21]Pró-labore'!$G$87</f>
        <v>54000</v>
      </c>
      <c r="M30" s="17"/>
      <c r="N30" s="12">
        <f t="shared" si="0"/>
        <v>94536</v>
      </c>
    </row>
    <row r="31" spans="1:14" s="13" customFormat="1" ht="27.95" customHeight="1" x14ac:dyDescent="0.25">
      <c r="A31" s="10">
        <v>20</v>
      </c>
      <c r="B31" s="11" t="s">
        <v>10</v>
      </c>
      <c r="C31" s="16"/>
      <c r="D31" s="16"/>
      <c r="E31" s="16"/>
      <c r="F31" s="16"/>
      <c r="G31" s="17"/>
      <c r="H31" s="16"/>
      <c r="I31" s="16">
        <f>'[22]Material Esportivo'!$D$43</f>
        <v>906547.48</v>
      </c>
      <c r="J31" s="17"/>
      <c r="K31" s="17"/>
      <c r="L31" s="16">
        <f>'[22]Pró-labore'!$G$33</f>
        <v>669600</v>
      </c>
      <c r="M31" s="17"/>
      <c r="N31" s="14">
        <f t="shared" si="0"/>
        <v>1576147.48</v>
      </c>
    </row>
    <row r="32" spans="1:14" s="13" customFormat="1" ht="27.95" customHeight="1" x14ac:dyDescent="0.25">
      <c r="A32" s="23">
        <v>21</v>
      </c>
      <c r="B32" s="11" t="s">
        <v>31</v>
      </c>
      <c r="C32" s="16"/>
      <c r="D32" s="16"/>
      <c r="E32" s="16"/>
      <c r="F32" s="16"/>
      <c r="G32" s="16"/>
      <c r="H32" s="16"/>
      <c r="I32" s="17"/>
      <c r="J32" s="17"/>
      <c r="K32" s="16">
        <f>'[23]Pró-labore'!$G$49</f>
        <v>29880</v>
      </c>
      <c r="L32" s="16">
        <f>'[23]Pró-labore'!$G$62</f>
        <v>360000</v>
      </c>
      <c r="M32" s="17"/>
      <c r="N32" s="15">
        <f t="shared" si="0"/>
        <v>389880</v>
      </c>
    </row>
    <row r="33" spans="1:14" s="13" customFormat="1" ht="27.95" customHeight="1" x14ac:dyDescent="0.25">
      <c r="A33" s="23"/>
      <c r="B33" s="11" t="s">
        <v>32</v>
      </c>
      <c r="C33" s="16"/>
      <c r="D33" s="16"/>
      <c r="E33" s="16"/>
      <c r="F33" s="16"/>
      <c r="G33" s="16"/>
      <c r="H33" s="16"/>
      <c r="I33" s="17"/>
      <c r="J33" s="17"/>
      <c r="K33" s="16">
        <f>'[24]Pró-labore'!$G$63</f>
        <v>54000</v>
      </c>
      <c r="L33" s="16">
        <f>'[24]Pró-labore'!$G$75</f>
        <v>297000</v>
      </c>
      <c r="M33" s="17"/>
      <c r="N33" s="15">
        <f t="shared" si="0"/>
        <v>351000</v>
      </c>
    </row>
    <row r="34" spans="1:14" ht="27.95" customHeight="1" x14ac:dyDescent="0.25">
      <c r="A34" s="22" t="s">
        <v>36</v>
      </c>
      <c r="B34" s="22"/>
      <c r="C34" s="5">
        <f t="shared" ref="C34:K34" si="1">SUM(C10:C33)</f>
        <v>0</v>
      </c>
      <c r="D34" s="5">
        <f t="shared" si="1"/>
        <v>0</v>
      </c>
      <c r="E34" s="5">
        <f t="shared" si="1"/>
        <v>0</v>
      </c>
      <c r="F34" s="5">
        <f t="shared" si="1"/>
        <v>0</v>
      </c>
      <c r="G34" s="5">
        <f t="shared" si="1"/>
        <v>0</v>
      </c>
      <c r="H34" s="5">
        <f t="shared" si="1"/>
        <v>0</v>
      </c>
      <c r="I34" s="5">
        <f t="shared" si="1"/>
        <v>4284358.66</v>
      </c>
      <c r="J34" s="5">
        <f t="shared" si="1"/>
        <v>199535</v>
      </c>
      <c r="K34" s="5">
        <f t="shared" si="1"/>
        <v>1623412</v>
      </c>
      <c r="L34" s="5">
        <f>SUM(L10:L33)</f>
        <v>2814108.1752960002</v>
      </c>
      <c r="M34" s="5">
        <f t="shared" ref="M34" si="2">SUM(M10:M33)</f>
        <v>88242.3</v>
      </c>
      <c r="N34" s="5"/>
    </row>
    <row r="35" spans="1:14" ht="27.95" customHeight="1" x14ac:dyDescent="0.35">
      <c r="A35" s="4"/>
      <c r="B35" s="20" t="s">
        <v>29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">
        <f>SUM(N10:N34)</f>
        <v>9009656.1352960002</v>
      </c>
    </row>
    <row r="36" spans="1:14" x14ac:dyDescent="0.25">
      <c r="A36" s="3"/>
      <c r="N36" s="9"/>
    </row>
    <row r="37" spans="1:14" x14ac:dyDescent="0.25">
      <c r="M37" s="6"/>
      <c r="N37" s="7"/>
    </row>
    <row r="38" spans="1:14" x14ac:dyDescent="0.25">
      <c r="M38" s="8"/>
      <c r="N38" s="7"/>
    </row>
    <row r="39" spans="1:14" x14ac:dyDescent="0.25">
      <c r="M39" s="8"/>
      <c r="N39" s="7"/>
    </row>
    <row r="40" spans="1:14" x14ac:dyDescent="0.25">
      <c r="M40" s="8"/>
      <c r="N40" s="7"/>
    </row>
  </sheetData>
  <sortState ref="B4:B21">
    <sortCondition ref="B4"/>
  </sortState>
  <mergeCells count="19">
    <mergeCell ref="J8:J9"/>
    <mergeCell ref="L8:L9"/>
    <mergeCell ref="F8:F9"/>
    <mergeCell ref="N8:N9"/>
    <mergeCell ref="I8:I9"/>
    <mergeCell ref="G8:G9"/>
    <mergeCell ref="M8:M9"/>
    <mergeCell ref="B35:M35"/>
    <mergeCell ref="H8:H9"/>
    <mergeCell ref="K8:K9"/>
    <mergeCell ref="B8:B9"/>
    <mergeCell ref="C8:C9"/>
    <mergeCell ref="D8:D9"/>
    <mergeCell ref="E8:E9"/>
    <mergeCell ref="A34:B34"/>
    <mergeCell ref="A11:A12"/>
    <mergeCell ref="A18:A19"/>
    <mergeCell ref="A32:A33"/>
    <mergeCell ref="A8:A9"/>
  </mergeCells>
  <pageMargins left="0.19685039370078741" right="0.19685039370078741" top="0.23622047244094491" bottom="0.78740157480314965" header="0.31496062992125984" footer="0.31496062992125984"/>
  <pageSetup scale="56" orientation="landscape" r:id="rId1"/>
  <ignoredErrors>
    <ignoredError sqref="N2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Consolidado Geral - Preparação </vt:lpstr>
      <vt:lpstr>'Consolidado Geral - Preparação 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PARTELLI</dc:creator>
  <cp:lastModifiedBy>Daniel Grota Romanello</cp:lastModifiedBy>
  <cp:lastPrinted>2014-08-06T15:10:16Z</cp:lastPrinted>
  <dcterms:created xsi:type="dcterms:W3CDTF">2012-03-23T20:38:56Z</dcterms:created>
  <dcterms:modified xsi:type="dcterms:W3CDTF">2014-08-06T15:53:45Z</dcterms:modified>
</cp:coreProperties>
</file>