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155" tabRatio="881" activeTab="3"/>
  </bookViews>
  <sheets>
    <sheet name="Passagem Aérea" sheetId="1" r:id="rId1"/>
    <sheet name="Hospedagem" sheetId="2" r:id="rId2"/>
    <sheet name="Alimentação" sheetId="3" r:id="rId3"/>
    <sheet name="Transporte" sheetId="4" r:id="rId4"/>
    <sheet name="Seguro Viagem" sheetId="9" r:id="rId5"/>
    <sheet name="Pró-labore" sheetId="5" r:id="rId6"/>
    <sheet name="Material Esportivo" sheetId="14" r:id="rId7"/>
    <sheet name="Uniformes" sheetId="13" r:id="rId8"/>
    <sheet name="Consolidado" sheetId="8" r:id="rId9"/>
    <sheet name="TOTAL EVENTO" sheetId="11" r:id="rId10"/>
    <sheet name="Plan1" sheetId="15" r:id="rId11"/>
  </sheets>
  <definedNames>
    <definedName name="_xlnm.Print_Area" localSheetId="9">'TOTAL EVENTO'!$A$1:$H$80</definedName>
  </definedNames>
  <calcPr calcId="145621"/>
  <customWorkbookViews>
    <customWorkbookView name="rejane.lima - Modo de exibição pessoal" guid="{6B2C8637-78CC-4CB6-97F7-DEE04A596283}" mergeInterval="0" personalView="1" maximized="1" xWindow="1" yWindow="1" windowWidth="1020" windowHeight="576" tabRatio="785" activeSheetId="7"/>
  </customWorkbookViews>
</workbook>
</file>

<file path=xl/calcChain.xml><?xml version="1.0" encoding="utf-8"?>
<calcChain xmlns="http://schemas.openxmlformats.org/spreadsheetml/2006/main">
  <c r="H131" i="1" l="1"/>
  <c r="H132" i="1"/>
  <c r="H133" i="1"/>
  <c r="H134" i="1"/>
  <c r="H130" i="1"/>
  <c r="H118" i="1"/>
  <c r="H119" i="1"/>
  <c r="H120" i="1"/>
  <c r="H121" i="1"/>
  <c r="H117" i="1"/>
  <c r="H107" i="1"/>
  <c r="H95" i="1"/>
  <c r="H96" i="1"/>
  <c r="H97" i="1"/>
  <c r="H98" i="1"/>
  <c r="H94" i="1"/>
  <c r="H82" i="1"/>
  <c r="H83" i="1"/>
  <c r="H84" i="1"/>
  <c r="H85" i="1"/>
  <c r="H81" i="1"/>
  <c r="H69" i="1"/>
  <c r="H70" i="1"/>
  <c r="H71" i="1"/>
  <c r="H72" i="1"/>
  <c r="H68" i="1"/>
  <c r="H56" i="1"/>
  <c r="H57" i="1"/>
  <c r="H58" i="1"/>
  <c r="H59" i="1"/>
  <c r="H55" i="1"/>
  <c r="H43" i="1"/>
  <c r="H44" i="1"/>
  <c r="H45" i="1"/>
  <c r="H46" i="1"/>
  <c r="H42" i="1"/>
  <c r="H32" i="1"/>
  <c r="H29" i="1"/>
  <c r="H30" i="1"/>
  <c r="H31" i="1"/>
  <c r="H28" i="1"/>
  <c r="H15" i="1"/>
  <c r="H16" i="1"/>
  <c r="H17" i="1"/>
  <c r="H18" i="1"/>
  <c r="H19" i="1"/>
  <c r="H14" i="1"/>
  <c r="D28" i="13" l="1"/>
  <c r="E133" i="5"/>
  <c r="C133" i="5"/>
  <c r="E119" i="5"/>
  <c r="C119" i="5"/>
  <c r="E105" i="5"/>
  <c r="C105" i="5"/>
  <c r="E91" i="5"/>
  <c r="C91" i="5"/>
  <c r="E77" i="5"/>
  <c r="C77" i="5"/>
  <c r="E63" i="5"/>
  <c r="C63" i="5"/>
  <c r="E49" i="5"/>
  <c r="C49" i="5"/>
  <c r="E34" i="5"/>
  <c r="C34" i="5"/>
  <c r="E19" i="5"/>
  <c r="C19" i="5"/>
  <c r="E13" i="9"/>
  <c r="F115" i="4"/>
  <c r="F104" i="4"/>
  <c r="F94" i="4"/>
  <c r="F83" i="4"/>
  <c r="F72" i="4"/>
  <c r="F61" i="4"/>
  <c r="F50" i="4"/>
  <c r="F39" i="4"/>
  <c r="F27" i="4"/>
  <c r="F15" i="4"/>
  <c r="F116" i="2"/>
  <c r="F105" i="2"/>
  <c r="F93" i="2"/>
  <c r="F82" i="2"/>
  <c r="F71" i="2"/>
  <c r="F60" i="2"/>
  <c r="F49" i="2"/>
  <c r="F38" i="2"/>
  <c r="F27" i="2"/>
  <c r="F16" i="2"/>
  <c r="F15" i="2"/>
  <c r="D152" i="5" l="1"/>
  <c r="D149" i="5"/>
  <c r="E99" i="1"/>
  <c r="E33" i="1"/>
  <c r="E20" i="1"/>
  <c r="M19" i="5" l="1"/>
  <c r="D17" i="5"/>
  <c r="G17" i="5" s="1"/>
  <c r="D16" i="5"/>
  <c r="G16" i="5" s="1"/>
  <c r="D15" i="5"/>
  <c r="G15" i="5" s="1"/>
  <c r="D14" i="5"/>
  <c r="G14" i="5" s="1"/>
  <c r="D13" i="5"/>
  <c r="G13" i="5" s="1"/>
  <c r="O20" i="1"/>
  <c r="K20" i="1"/>
  <c r="H20" i="1" l="1"/>
  <c r="G19" i="5"/>
  <c r="G7" i="11" s="1"/>
  <c r="I12" i="8" l="1"/>
  <c r="I18" i="8" l="1"/>
  <c r="I17" i="8"/>
  <c r="I16" i="8"/>
  <c r="D14" i="13"/>
  <c r="D38" i="14" l="1"/>
  <c r="D39" i="14"/>
  <c r="D40" i="14"/>
  <c r="D41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I42" i="14" l="1"/>
  <c r="I45" i="14" s="1"/>
  <c r="D13" i="14"/>
  <c r="D42" i="14" s="1"/>
  <c r="I7" i="14"/>
  <c r="D45" i="14" l="1"/>
  <c r="D17" i="8" s="1"/>
  <c r="M133" i="5"/>
  <c r="D131" i="5"/>
  <c r="G131" i="5" s="1"/>
  <c r="D130" i="5"/>
  <c r="G130" i="5" s="1"/>
  <c r="D129" i="5"/>
  <c r="G129" i="5" s="1"/>
  <c r="D128" i="5"/>
  <c r="G128" i="5" s="1"/>
  <c r="D127" i="5"/>
  <c r="G127" i="5" s="1"/>
  <c r="D126" i="5"/>
  <c r="G126" i="5" s="1"/>
  <c r="M119" i="5"/>
  <c r="D117" i="5"/>
  <c r="G117" i="5" s="1"/>
  <c r="D116" i="5"/>
  <c r="G116" i="5" s="1"/>
  <c r="D115" i="5"/>
  <c r="G115" i="5" s="1"/>
  <c r="D114" i="5"/>
  <c r="G114" i="5" s="1"/>
  <c r="D113" i="5"/>
  <c r="G113" i="5" s="1"/>
  <c r="D112" i="5"/>
  <c r="G112" i="5" s="1"/>
  <c r="M118" i="4"/>
  <c r="L115" i="4"/>
  <c r="F118" i="4"/>
  <c r="M107" i="4"/>
  <c r="L104" i="4"/>
  <c r="F107" i="4"/>
  <c r="E63" i="11" s="1"/>
  <c r="M109" i="3"/>
  <c r="L106" i="3"/>
  <c r="F106" i="3"/>
  <c r="F109" i="3" s="1"/>
  <c r="M99" i="3"/>
  <c r="L96" i="3"/>
  <c r="F96" i="3"/>
  <c r="F99" i="3" s="1"/>
  <c r="D63" i="11" s="1"/>
  <c r="M119" i="2"/>
  <c r="L116" i="2"/>
  <c r="F119" i="2"/>
  <c r="M108" i="2"/>
  <c r="L105" i="2"/>
  <c r="F108" i="2"/>
  <c r="C63" i="11" s="1"/>
  <c r="O135" i="1"/>
  <c r="K135" i="1"/>
  <c r="E135" i="1"/>
  <c r="O122" i="1"/>
  <c r="K122" i="1"/>
  <c r="E122" i="1"/>
  <c r="M105" i="5"/>
  <c r="D103" i="5"/>
  <c r="G103" i="5" s="1"/>
  <c r="D102" i="5"/>
  <c r="G102" i="5" s="1"/>
  <c r="D101" i="5"/>
  <c r="G101" i="5" s="1"/>
  <c r="D100" i="5"/>
  <c r="G100" i="5" s="1"/>
  <c r="D99" i="5"/>
  <c r="G99" i="5" s="1"/>
  <c r="D98" i="5"/>
  <c r="G98" i="5" s="1"/>
  <c r="L16" i="9"/>
  <c r="K13" i="9"/>
  <c r="E16" i="9"/>
  <c r="M96" i="4"/>
  <c r="L94" i="4"/>
  <c r="F96" i="4"/>
  <c r="M86" i="4"/>
  <c r="L83" i="4"/>
  <c r="F86" i="4"/>
  <c r="E49" i="11" s="1"/>
  <c r="M89" i="3"/>
  <c r="L86" i="3"/>
  <c r="F86" i="3"/>
  <c r="F89" i="3" s="1"/>
  <c r="F113" i="3" s="1"/>
  <c r="M79" i="3"/>
  <c r="L76" i="3"/>
  <c r="F76" i="3"/>
  <c r="F79" i="3" s="1"/>
  <c r="D49" i="11" s="1"/>
  <c r="M96" i="2"/>
  <c r="F94" i="2"/>
  <c r="L93" i="2"/>
  <c r="M85" i="2"/>
  <c r="L82" i="2"/>
  <c r="F85" i="2"/>
  <c r="C49" i="11" s="1"/>
  <c r="O99" i="1"/>
  <c r="K99" i="1"/>
  <c r="O108" i="1"/>
  <c r="K108" i="1"/>
  <c r="H108" i="1"/>
  <c r="D23" i="13"/>
  <c r="D18" i="13"/>
  <c r="M91" i="5"/>
  <c r="D89" i="5"/>
  <c r="G89" i="5" s="1"/>
  <c r="D88" i="5"/>
  <c r="G88" i="5" s="1"/>
  <c r="D87" i="5"/>
  <c r="G87" i="5" s="1"/>
  <c r="D86" i="5"/>
  <c r="G86" i="5" s="1"/>
  <c r="D85" i="5"/>
  <c r="G85" i="5" s="1"/>
  <c r="D84" i="5"/>
  <c r="G84" i="5" s="1"/>
  <c r="M77" i="5"/>
  <c r="D75" i="5"/>
  <c r="G75" i="5" s="1"/>
  <c r="D74" i="5"/>
  <c r="G74" i="5" s="1"/>
  <c r="D73" i="5"/>
  <c r="G73" i="5" s="1"/>
  <c r="D72" i="5"/>
  <c r="G72" i="5" s="1"/>
  <c r="D71" i="5"/>
  <c r="G71" i="5" s="1"/>
  <c r="D70" i="5"/>
  <c r="G70" i="5" s="1"/>
  <c r="M75" i="4"/>
  <c r="L72" i="4"/>
  <c r="F75" i="4"/>
  <c r="E42" i="11" s="1"/>
  <c r="M64" i="4"/>
  <c r="L61" i="4"/>
  <c r="F64" i="4"/>
  <c r="E35" i="11" s="1"/>
  <c r="M69" i="3"/>
  <c r="L66" i="3"/>
  <c r="F66" i="3"/>
  <c r="F69" i="3" s="1"/>
  <c r="D42" i="11" s="1"/>
  <c r="M59" i="3"/>
  <c r="L56" i="3"/>
  <c r="F56" i="3"/>
  <c r="F59" i="3" s="1"/>
  <c r="D35" i="11" s="1"/>
  <c r="M74" i="2"/>
  <c r="L71" i="2"/>
  <c r="F74" i="2"/>
  <c r="C42" i="11" s="1"/>
  <c r="M63" i="2"/>
  <c r="L60" i="2"/>
  <c r="F63" i="2"/>
  <c r="C35" i="11" s="1"/>
  <c r="O86" i="1"/>
  <c r="K86" i="1"/>
  <c r="E86" i="1"/>
  <c r="O73" i="1"/>
  <c r="K73" i="1"/>
  <c r="E73" i="1"/>
  <c r="D26" i="13"/>
  <c r="D27" i="13"/>
  <c r="D25" i="13"/>
  <c r="D17" i="13"/>
  <c r="D24" i="13"/>
  <c r="D22" i="13"/>
  <c r="D21" i="13"/>
  <c r="G43" i="5"/>
  <c r="M34" i="5"/>
  <c r="D32" i="5"/>
  <c r="G32" i="5" s="1"/>
  <c r="D31" i="5"/>
  <c r="G31" i="5" s="1"/>
  <c r="D30" i="5"/>
  <c r="G30" i="5" s="1"/>
  <c r="D29" i="5"/>
  <c r="G29" i="5" s="1"/>
  <c r="D28" i="5"/>
  <c r="G28" i="5" s="1"/>
  <c r="D27" i="5"/>
  <c r="G27" i="5" s="1"/>
  <c r="D70" i="11" l="1"/>
  <c r="E56" i="11"/>
  <c r="F123" i="4"/>
  <c r="C70" i="11"/>
  <c r="E70" i="11"/>
  <c r="F56" i="11"/>
  <c r="E19" i="9"/>
  <c r="D16" i="8" s="1"/>
  <c r="B56" i="11"/>
  <c r="H140" i="1"/>
  <c r="D56" i="11"/>
  <c r="G133" i="5"/>
  <c r="G70" i="11" s="1"/>
  <c r="H135" i="1"/>
  <c r="B70" i="11" s="1"/>
  <c r="H86" i="1"/>
  <c r="B42" i="11" s="1"/>
  <c r="G34" i="5"/>
  <c r="G14" i="11" s="1"/>
  <c r="G119" i="5"/>
  <c r="G63" i="11" s="1"/>
  <c r="G91" i="5"/>
  <c r="G42" i="11" s="1"/>
  <c r="H99" i="1"/>
  <c r="B49" i="11" s="1"/>
  <c r="F96" i="2"/>
  <c r="F124" i="2" s="1"/>
  <c r="G105" i="5"/>
  <c r="G49" i="11" s="1"/>
  <c r="H73" i="1"/>
  <c r="B35" i="11" s="1"/>
  <c r="G77" i="5"/>
  <c r="G35" i="11" s="1"/>
  <c r="H122" i="1"/>
  <c r="B63" i="11" s="1"/>
  <c r="C56" i="11" l="1"/>
  <c r="H56" i="11" s="1"/>
  <c r="E9" i="15" s="1"/>
  <c r="H49" i="11"/>
  <c r="E8" i="15" s="1"/>
  <c r="H70" i="11"/>
  <c r="E11" i="15" s="1"/>
  <c r="H42" i="11"/>
  <c r="E7" i="15" s="1"/>
  <c r="H35" i="11"/>
  <c r="E6" i="15" s="1"/>
  <c r="H63" i="11"/>
  <c r="E10" i="15" s="1"/>
  <c r="H74" i="11"/>
  <c r="F46" i="3"/>
  <c r="F36" i="3"/>
  <c r="F25" i="3"/>
  <c r="F14" i="3"/>
  <c r="E12" i="15" l="1"/>
  <c r="F52" i="2"/>
  <c r="F41" i="2"/>
  <c r="C21" i="11" s="1"/>
  <c r="F30" i="2"/>
  <c r="C14" i="11" s="1"/>
  <c r="C28" i="11" l="1"/>
  <c r="M63" i="5"/>
  <c r="D61" i="5"/>
  <c r="G61" i="5" s="1"/>
  <c r="D60" i="5"/>
  <c r="G60" i="5" s="1"/>
  <c r="D59" i="5"/>
  <c r="G59" i="5" s="1"/>
  <c r="D58" i="5"/>
  <c r="G58" i="5" s="1"/>
  <c r="D57" i="5"/>
  <c r="G57" i="5" s="1"/>
  <c r="G138" i="5" s="1"/>
  <c r="D56" i="5"/>
  <c r="G56" i="5" s="1"/>
  <c r="M49" i="5"/>
  <c r="D47" i="5"/>
  <c r="G47" i="5" s="1"/>
  <c r="D46" i="5"/>
  <c r="G46" i="5" s="1"/>
  <c r="G141" i="5" s="1"/>
  <c r="D45" i="5"/>
  <c r="G45" i="5" s="1"/>
  <c r="D44" i="5"/>
  <c r="G44" i="5" s="1"/>
  <c r="D42" i="5"/>
  <c r="G42" i="5" s="1"/>
  <c r="M53" i="4"/>
  <c r="L50" i="4"/>
  <c r="F53" i="4"/>
  <c r="M42" i="4"/>
  <c r="L39" i="4"/>
  <c r="F42" i="4"/>
  <c r="E21" i="11" s="1"/>
  <c r="M30" i="4"/>
  <c r="L27" i="4"/>
  <c r="F30" i="4"/>
  <c r="E14" i="11" s="1"/>
  <c r="M49" i="3"/>
  <c r="L46" i="3"/>
  <c r="F49" i="3"/>
  <c r="M39" i="3"/>
  <c r="L36" i="3"/>
  <c r="F39" i="3"/>
  <c r="D21" i="11" s="1"/>
  <c r="M28" i="3"/>
  <c r="L25" i="3"/>
  <c r="F28" i="3"/>
  <c r="D14" i="11" s="1"/>
  <c r="M52" i="2"/>
  <c r="L49" i="2"/>
  <c r="M41" i="2"/>
  <c r="L38" i="2"/>
  <c r="M30" i="2"/>
  <c r="L27" i="2"/>
  <c r="O60" i="1"/>
  <c r="K60" i="1"/>
  <c r="E60" i="1"/>
  <c r="O47" i="1"/>
  <c r="K47" i="1"/>
  <c r="E47" i="1"/>
  <c r="O33" i="1"/>
  <c r="K33" i="1"/>
  <c r="G140" i="5" l="1"/>
  <c r="G142" i="5"/>
  <c r="G139" i="5"/>
  <c r="G137" i="5"/>
  <c r="E28" i="11"/>
  <c r="D28" i="11"/>
  <c r="G49" i="5"/>
  <c r="G21" i="11" s="1"/>
  <c r="G63" i="5"/>
  <c r="G28" i="11" s="1"/>
  <c r="H47" i="1"/>
  <c r="B21" i="11" s="1"/>
  <c r="H60" i="1"/>
  <c r="B28" i="11" s="1"/>
  <c r="H33" i="1"/>
  <c r="D20" i="13"/>
  <c r="D19" i="13"/>
  <c r="D16" i="13"/>
  <c r="D15" i="13"/>
  <c r="D13" i="13"/>
  <c r="I7" i="13"/>
  <c r="I29" i="13"/>
  <c r="I33" i="13" s="1"/>
  <c r="H139" i="1" l="1"/>
  <c r="B14" i="11"/>
  <c r="G143" i="5"/>
  <c r="D15" i="8" s="1"/>
  <c r="H21" i="11"/>
  <c r="E4" i="15" s="1"/>
  <c r="D29" i="13"/>
  <c r="D33" i="13" s="1"/>
  <c r="D18" i="8" s="1"/>
  <c r="B7" i="11"/>
  <c r="L7" i="9"/>
  <c r="M18" i="4"/>
  <c r="L15" i="4"/>
  <c r="M17" i="3"/>
  <c r="L14" i="3"/>
  <c r="I11" i="8"/>
  <c r="J7" i="8"/>
  <c r="I15" i="8"/>
  <c r="M7" i="5"/>
  <c r="I14" i="8"/>
  <c r="M7" i="4"/>
  <c r="I13" i="8"/>
  <c r="M7" i="3"/>
  <c r="M18" i="2"/>
  <c r="F18" i="2"/>
  <c r="F123" i="2" s="1"/>
  <c r="M7" i="2"/>
  <c r="O7" i="1"/>
  <c r="C7" i="11" l="1"/>
  <c r="F125" i="2"/>
  <c r="D12" i="8" s="1"/>
  <c r="H141" i="1"/>
  <c r="D11" i="8" s="1"/>
  <c r="H78" i="11"/>
  <c r="F18" i="4"/>
  <c r="F122" i="4" s="1"/>
  <c r="F17" i="3"/>
  <c r="F112" i="3" s="1"/>
  <c r="I19" i="8"/>
  <c r="E13" i="15" l="1"/>
  <c r="E7" i="11"/>
  <c r="F124" i="4"/>
  <c r="D14" i="8" s="1"/>
  <c r="D7" i="11"/>
  <c r="F114" i="3"/>
  <c r="D13" i="8" s="1"/>
  <c r="H14" i="11"/>
  <c r="E3" i="15" s="1"/>
  <c r="H28" i="11"/>
  <c r="E5" i="15" s="1"/>
  <c r="H7" i="11" l="1"/>
  <c r="E2" i="15" s="1"/>
  <c r="D19" i="8"/>
  <c r="H80" i="11" l="1"/>
  <c r="E1" i="15"/>
</calcChain>
</file>

<file path=xl/sharedStrings.xml><?xml version="1.0" encoding="utf-8"?>
<sst xmlns="http://schemas.openxmlformats.org/spreadsheetml/2006/main" count="1979" uniqueCount="216">
  <si>
    <t>PROJETADO</t>
  </si>
  <si>
    <t>ITINERÁRIO</t>
  </si>
  <si>
    <t>PAX</t>
  </si>
  <si>
    <t>CUSTO POR TRECHO</t>
  </si>
  <si>
    <t xml:space="preserve">CONSOLIDADO </t>
  </si>
  <si>
    <t>NACIONAL</t>
  </si>
  <si>
    <t>INTERNACIONAL</t>
  </si>
  <si>
    <t>RECIFE/SP/RECIFE</t>
  </si>
  <si>
    <t>RJ/SP/RJ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</si>
  <si>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</si>
  <si>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</si>
  <si>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</si>
  <si>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REALIZADO</t>
  </si>
  <si>
    <t>TOTAL</t>
  </si>
  <si>
    <t>Diferença</t>
  </si>
  <si>
    <t>Aéreo Nacional</t>
  </si>
  <si>
    <t>Aéreo Internacional</t>
  </si>
  <si>
    <t xml:space="preserve">DESCONTO </t>
  </si>
  <si>
    <t>TX DE EMBARQUE</t>
  </si>
  <si>
    <t>CONSOLIDADO GERAL - PROJETADO</t>
  </si>
  <si>
    <t>CONSOLIDADO GERAL - REALIZADO</t>
  </si>
  <si>
    <t>DIÁRIA</t>
  </si>
  <si>
    <t>Hospedagem</t>
  </si>
  <si>
    <t>ISS</t>
  </si>
  <si>
    <t>TIPO</t>
  </si>
  <si>
    <t>QUANTIDADE</t>
  </si>
  <si>
    <t>DUPLO</t>
  </si>
  <si>
    <t>Almoço e Jantar</t>
  </si>
  <si>
    <t>Refeição</t>
  </si>
  <si>
    <t>Locação Van</t>
  </si>
  <si>
    <t>Atualizado:</t>
  </si>
  <si>
    <t>COORDENADOR MODALIDADE</t>
  </si>
  <si>
    <t>TÉCNICO</t>
  </si>
  <si>
    <t>FISIOTERAPEUTA</t>
  </si>
  <si>
    <t>MÉDICO</t>
  </si>
  <si>
    <t>VALOR</t>
  </si>
  <si>
    <t>FUNÇÃO</t>
  </si>
  <si>
    <t>QTS</t>
  </si>
  <si>
    <t>Dias:</t>
  </si>
  <si>
    <t>Pró-labore</t>
  </si>
  <si>
    <t>PATRONAL</t>
  </si>
  <si>
    <t>Material Esportivo</t>
  </si>
  <si>
    <t xml:space="preserve">MATERIAL ESPORTIVO </t>
  </si>
  <si>
    <t>PASSAGEM AÉREA</t>
  </si>
  <si>
    <t>HOSPEDAGEM</t>
  </si>
  <si>
    <t>ALIMENTAÇÃO</t>
  </si>
  <si>
    <t>TRANSPORTE</t>
  </si>
  <si>
    <t>PRÓ-LABORE</t>
  </si>
  <si>
    <t>ITENS</t>
  </si>
  <si>
    <t>TOTAL GERAL</t>
  </si>
  <si>
    <t>STAFF TECNICO</t>
  </si>
  <si>
    <t>Seguro Viagem</t>
  </si>
  <si>
    <t>SEGURO-VIAGEM</t>
  </si>
  <si>
    <t>AEREOS</t>
  </si>
  <si>
    <t>SEGURO VIAGEM</t>
  </si>
  <si>
    <t>CURITIBA/SP/CURITIBA</t>
  </si>
  <si>
    <t>UBERABA/SP/UBERABA</t>
  </si>
  <si>
    <r>
      <t>Local:</t>
    </r>
    <r>
      <rPr>
        <sz val="11"/>
        <color theme="1"/>
        <rFont val="Calibri"/>
        <family val="2"/>
        <scheme val="minor"/>
      </rPr>
      <t xml:space="preserve"> SÃO PAULO - SP</t>
    </r>
  </si>
  <si>
    <t>UBERLÂNDIA/SP/UBERLÂNDIA</t>
  </si>
  <si>
    <r>
      <t>Local:</t>
    </r>
    <r>
      <rPr>
        <sz val="11"/>
        <color theme="1"/>
        <rFont val="Calibri"/>
        <family val="2"/>
        <scheme val="minor"/>
      </rPr>
      <t xml:space="preserve"> SEUL/CORÉIA DO SUL</t>
    </r>
  </si>
  <si>
    <t>SÃO PAULO/SP</t>
  </si>
  <si>
    <t>SEUL/CORÉIA DO SUL</t>
  </si>
  <si>
    <t>Período Realizado:</t>
  </si>
  <si>
    <t xml:space="preserve">          CONSOLIDADO GERAL - PROJETADO</t>
  </si>
  <si>
    <t xml:space="preserve">                                CONSOLIDADO GERAL - REALIZADO</t>
  </si>
  <si>
    <t>CONSOLIDADO DAS AÇÕES - BOCHA</t>
  </si>
  <si>
    <t>DIRETOR TECNICO</t>
  </si>
  <si>
    <t xml:space="preserve">Mala Viagem - (Logo ANDE – CAIXA) </t>
  </si>
  <si>
    <t xml:space="preserve">Mochila - (Logo ANDE – CAIXA) </t>
  </si>
  <si>
    <t>Calça Tactel (Logo ANDE - CAIXA)</t>
  </si>
  <si>
    <t xml:space="preserve">Aéreo Nacional </t>
  </si>
  <si>
    <t xml:space="preserve">Dias: </t>
  </si>
  <si>
    <t>UNIFORMES</t>
  </si>
  <si>
    <r>
      <t>Dias:</t>
    </r>
    <r>
      <rPr>
        <sz val="11"/>
        <rFont val="Calibri"/>
        <family val="2"/>
      </rPr>
      <t xml:space="preserve"> 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</si>
  <si>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</t>
    </r>
  </si>
  <si>
    <t xml:space="preserve">Período Previsto: </t>
  </si>
  <si>
    <r>
      <t>Dias:</t>
    </r>
    <r>
      <rPr>
        <sz val="11"/>
        <color theme="1"/>
        <rFont val="Calibri"/>
        <family val="2"/>
        <scheme val="minor"/>
      </rPr>
      <t xml:space="preserve"> 6</t>
    </r>
  </si>
  <si>
    <r>
      <t>Dias:</t>
    </r>
    <r>
      <rPr>
        <sz val="11"/>
        <color theme="1"/>
        <rFont val="Calibri"/>
        <family val="2"/>
        <scheme val="minor"/>
      </rPr>
      <t xml:space="preserve"> 10</t>
    </r>
  </si>
  <si>
    <t>Local: ÁGUAS DE LINDÓIA - SP</t>
  </si>
  <si>
    <t>Período Previsto: 11 A 16 DE NOVEMBRO DE 2014</t>
  </si>
  <si>
    <t>Período Previsto: 27 DE JANEIRO A 01 DE FEVEREIRO DE 2015</t>
  </si>
  <si>
    <t>Período Previsto: 24 DE FEVEREIRO A 01 DE MARÇO DE 2015</t>
  </si>
  <si>
    <t>Período Previsto: 24 A 29 DE MARÇO DE 2015</t>
  </si>
  <si>
    <t>ÁGUAS DE LINDÓIA - SP</t>
  </si>
  <si>
    <t>Tênis Branco</t>
  </si>
  <si>
    <t>Camisa de Malha de Manga Longa (Logo ANDE - CAIXA)</t>
  </si>
  <si>
    <t>Conjunto de Moleton Flanelado (Logo ANDE - CAIXA)</t>
  </si>
  <si>
    <t>Boné em Tactel (Logo Ande - CAIXA)</t>
  </si>
  <si>
    <t>Meia Branca</t>
  </si>
  <si>
    <t>Período Previsto: 28 DE ABRIL A 03 DE MAIO DE 2015</t>
  </si>
  <si>
    <t>Período Previsto: 26 A 31 DE MAIO DE 2015</t>
  </si>
  <si>
    <t>TOTAL GERAL BOCHA 2014-2015</t>
  </si>
  <si>
    <t>Camisa Polo Representação - (Logo ANDE – CAIXA)</t>
  </si>
  <si>
    <t>Camisa de Malha Representação (Logo ANDE - CAIXA)</t>
  </si>
  <si>
    <t>Camisa de Malha Treino (Logo ANDE - CAIXA)</t>
  </si>
  <si>
    <t>Camisa Dry Fit (Logo ANDE – CAIXA)</t>
  </si>
  <si>
    <t>Bermuda Representação (Logo ANDE - CAIXA)</t>
  </si>
  <si>
    <t>Bermuda Treino (Logo ANDE - CAIXA)</t>
  </si>
  <si>
    <t>Local: LISBOA - PORTUGAL</t>
  </si>
  <si>
    <t>Período Previsto: 16 A 21 DE JUNHO DE 2015</t>
  </si>
  <si>
    <t>Período Previsto: 21 A 30 DE JUNHO DE 2015</t>
  </si>
  <si>
    <t>SÃO PAULO/LISBOA - POR/SÃO PAULO</t>
  </si>
  <si>
    <t>LISBOA - PORTUGAL</t>
  </si>
  <si>
    <t>Período Previsto: 21 A 26 DE JULHO DE 2015</t>
  </si>
  <si>
    <t>Período Previsto: 17 A 23 DE AGOSTO DE 2015</t>
  </si>
  <si>
    <t>FASES DE TREINAMENTO E COMPETIÇÕES - BOCHA</t>
  </si>
  <si>
    <t>CAIXAS PORTA-BOLAS DE BOCHA – HANDILIFE</t>
  </si>
  <si>
    <t>KITS DE BOCHA BOCCAS</t>
  </si>
  <si>
    <t>FREQUENCÍMETROS POLAR RS400</t>
  </si>
  <si>
    <t>BOLA DE FISIOTERAPIA 55 CM</t>
  </si>
  <si>
    <t>BOLA DE FISIOTERAPIA 65 CM</t>
  </si>
  <si>
    <t>MATERIAL ESPORTIVO</t>
  </si>
  <si>
    <t>RESPIRON</t>
  </si>
  <si>
    <t>NIVEL LASER - MIRA PARA CALHA</t>
  </si>
  <si>
    <t>BOMBA PARA ENCHER PNEU DE PÉ</t>
  </si>
  <si>
    <t>KIT PARA REPARO DE PNEUS DE CADEIRA DE RODAS</t>
  </si>
  <si>
    <t>TRENA DE 30 M</t>
  </si>
  <si>
    <t>PRANCHETAS</t>
  </si>
  <si>
    <t>CRONÔMETROS COM PLACAR</t>
  </si>
  <si>
    <t>COLCHÕES INFLÁVEIS DE SOLTEIRO</t>
  </si>
  <si>
    <t>EXTENSÃO ELÉTRICA DE 7 M</t>
  </si>
  <si>
    <t>EXTENSÃO ELÉTRICA DE 20 M</t>
  </si>
  <si>
    <t>RÉGUA PARA TOMADAS</t>
  </si>
  <si>
    <t>FITAS TERAPÊUTICAS - KINESIOTAPE</t>
  </si>
  <si>
    <t>KIT DE ARBITRAGEM DE BOCHA</t>
  </si>
  <si>
    <t>ROLOS DE FITA PLÁSTICA DEMARCATÓRIA</t>
  </si>
  <si>
    <t>CRONÔMETROS DE MÃO</t>
  </si>
  <si>
    <t>APARELHO TENS PORTÁTIL</t>
  </si>
  <si>
    <t>AFERIDORES DE PRESSÃO COM ESTETOSCÓPIO</t>
  </si>
  <si>
    <t>BALANÇA DE PRECISÃO PARA PESAR AS BOLAS</t>
  </si>
  <si>
    <t>AFERIDOR DE BOLAS DA HANDLIFE E BOCCAS</t>
  </si>
  <si>
    <t>MINI IMPRESSORA PORTÁTIL</t>
  </si>
  <si>
    <t>EXTENSORES</t>
  </si>
  <si>
    <t>ELÁSTICOS/TERABAND</t>
  </si>
  <si>
    <t>Camisa Polo para Classificadores - (Logo ANDE – CAIXA)</t>
  </si>
  <si>
    <t xml:space="preserve">Conjunto de Agasalho (Calça e Casaco) (Logo ANDE – CAIXA) </t>
  </si>
  <si>
    <t>CAIXA DE AGULHAS PARA ACUPUNTURA</t>
  </si>
  <si>
    <t>KIT PARA MANUTENÇÃO DE CADEIRAS DE RODAS (ALICATE DE PRESSÃO, ALICATE DE CORTE, CHAVE DE BOCA REGULÁVEL, JOGO DE CHAVE DE FENDA E PHILIPS, PARAFUSADEIRA, CHAVE INGLESA, LIMA REDONDA)</t>
  </si>
  <si>
    <t>valor:</t>
  </si>
  <si>
    <t>Local : ÁGUAS DE LINDÓIA - SP</t>
  </si>
  <si>
    <t>Evento: INTERCÂMBIO DE TREINAMENTO - LISBOA / PORTUGAL</t>
  </si>
  <si>
    <t>Evento: FASE ESPECIAL DE TREINAMENTO DE BOCHA COM SELEÇÃO DA ARGENTINA</t>
  </si>
  <si>
    <t>Evento: VII FASE DE TREINAMENTO - SELEÇÃO PERMANENTE  DE BOCHA</t>
  </si>
  <si>
    <t xml:space="preserve">Evento: VI FASE DE TREINAMENTO - SELEÇÃO PERMANENTE  DE BOCHA </t>
  </si>
  <si>
    <t xml:space="preserve">Evento: V FASE DE TREINAMENTO - SELEÇÃO PERMANENTE  DE BOCHA </t>
  </si>
  <si>
    <t xml:space="preserve">Evento: IV FASE DE TREINAMENTO - SELEÇÃO PERMANENTE  DE BOCHA </t>
  </si>
  <si>
    <t>Evento: III FASE DE TREINAMENTO - SELEÇÃO PERMANENTE  DE BOCHA</t>
  </si>
  <si>
    <t>Evento: II FASE DE TREINAMENTO - SELEÇÃO PERMANENTE  DE BOCHA</t>
  </si>
  <si>
    <t>Evento: I FASE DE TREINAMENTO - SELEÇÃO PERMANENTE  DE BOCHA</t>
  </si>
  <si>
    <t>Data:11 A 16/11 DE 2014</t>
  </si>
  <si>
    <t>Evento: VI FASE DE TREINAMENTO - SELEÇÃO PERMANENTE  DE BOCHA</t>
  </si>
  <si>
    <t>Data:27/01 A 01/02 DE 2015</t>
  </si>
  <si>
    <t>Data:24/02 A 01/03 DE 2015</t>
  </si>
  <si>
    <t>Data: 24 A 29/03 DE 2015</t>
  </si>
  <si>
    <t>Data:28/04 A 03/05 DE 2015</t>
  </si>
  <si>
    <t>Data:26 A 31/05 DE 2015</t>
  </si>
  <si>
    <t>Data:16 A 21/06 DE 2015</t>
  </si>
  <si>
    <t>Data:21 A 30/06 DE 2015</t>
  </si>
  <si>
    <t>Data:17 A 23/08 DE 2015</t>
  </si>
  <si>
    <t xml:space="preserve">3 - VI FASE DE TREINAMENTO - SELEÇÃO PERMANENTE  DE BOCHA PARALÍMPICA </t>
  </si>
  <si>
    <t xml:space="preserve">5 -  I FASE DE TREINAMENTO - SELEÇÃO PERMANENTE  DE BOCHA PARALÍMPICA </t>
  </si>
  <si>
    <t xml:space="preserve">6 -  II FASE DE TREINAMENTO - SELEÇÃO PERMANENTE  DE BOCHA PARALÍMPICA </t>
  </si>
  <si>
    <t xml:space="preserve">7 -  III FASE DE TREINAMENTO - SELEÇÃO PERMANENTE  DE BOCHA PARALÍMPICA </t>
  </si>
  <si>
    <t xml:space="preserve">8 -  IV FASE DE TREINAMENTO - SELEÇÃO PERMANENTE  DE BOCHA PARALÍMPICA </t>
  </si>
  <si>
    <t xml:space="preserve">9 -  V FASE DE TREINAMENTO - SELEÇÃO PERMANENTE  DE BOCHA PARALÍMPICA </t>
  </si>
  <si>
    <t xml:space="preserve">10 -  VI FASE DE TREINAMENTO - SELEÇÃO PERMANENTE  DE BOCHA PARALÍMPICA </t>
  </si>
  <si>
    <t xml:space="preserve">11 - INTERCÂMBIO DE TREINAMENTO - LISBOA / PORTUGAL </t>
  </si>
  <si>
    <t xml:space="preserve">12 -  VII FASE DE TREINAMENTO - SELEÇÃO PERMANENTE  DE BOCHA PARALÍMPICA </t>
  </si>
  <si>
    <t>13 -  FASE ESPECIAL DE TREINAMENTO - SELEÇÃO PERMANENTE  DE BOCHA PARALÍMPICA  COM SELEÇÃO DA ARGENTINA</t>
  </si>
  <si>
    <t>11 - INTERCÂMBIO DE TREINAMENTO - LISBOA / PORTUGAL</t>
  </si>
  <si>
    <t xml:space="preserve">7 - III FASE DE TREINAMENTO - SELEÇÃO PERMANENTE  DE BOCHA PARALÍMPICA </t>
  </si>
  <si>
    <t xml:space="preserve">8 - IV FASE DE TREINAMENTO - SELEÇÃO PERMANENTE  DE BOCHA PARALÍMPICA </t>
  </si>
  <si>
    <t xml:space="preserve">9 - V FASE DE TREINAMENTO - SELEÇÃO PERMANENTE  DE BOCHA PARALÍMPICA </t>
  </si>
  <si>
    <t xml:space="preserve">10 - VI FASE DE TREINAMENTO - SELEÇÃO PERMANENTE  DE BOCHA PARALÍMPICA </t>
  </si>
  <si>
    <t xml:space="preserve">12 - VII FASE DE TREINAMENTO - SELEÇÃO PERMANENTE  DE BOCHA PARALÍMPICA 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</si>
  <si>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Abril 2015</t>
    </r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</si>
  <si>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 Abril 2015</t>
    </r>
  </si>
  <si>
    <t>Uniformes</t>
  </si>
  <si>
    <t>Local:</t>
  </si>
  <si>
    <t>VITORIA/SP/VITÓRIA</t>
  </si>
  <si>
    <r>
      <t>Dias:</t>
    </r>
    <r>
      <rPr>
        <sz val="11"/>
        <color theme="1"/>
        <rFont val="Calibri"/>
        <family val="2"/>
        <scheme val="minor"/>
      </rPr>
      <t xml:space="preserve"> 7</t>
    </r>
  </si>
  <si>
    <t>Data:21 A 26/07 DE 2015</t>
  </si>
  <si>
    <t>Cotação de Algarve/Portugal</t>
  </si>
  <si>
    <t>COORDENADOR DE EVENTO</t>
  </si>
  <si>
    <t>CUSTO POR TRECHO I</t>
  </si>
  <si>
    <t>CUSTO POR TRECHO II</t>
  </si>
  <si>
    <t>HOSPEDAGEM - NACIONAL</t>
  </si>
  <si>
    <t>HOSPEDAGEM - INTERNACIONAL</t>
  </si>
  <si>
    <t>Almoço e Jantar - Nacional</t>
  </si>
  <si>
    <t>Almoço e Jantar - Internacional</t>
  </si>
  <si>
    <t>Locação de Van - Nacional</t>
  </si>
  <si>
    <t>Locação de Van - Internacional</t>
  </si>
  <si>
    <t>PERÍODO</t>
  </si>
  <si>
    <t>BOLSA (s/ patronal)</t>
  </si>
  <si>
    <t>Encargos</t>
  </si>
  <si>
    <t>PAGAMENTOS -  PRÓ LABORE</t>
  </si>
  <si>
    <t>Pontual</t>
  </si>
  <si>
    <t>Permanente</t>
  </si>
  <si>
    <t>PAGAMENTOS -  TRIBUTOS</t>
  </si>
  <si>
    <t>RESUMO DETALHADO - BOCHA</t>
  </si>
  <si>
    <t>ORIGEM</t>
  </si>
  <si>
    <t>DESTINO</t>
  </si>
  <si>
    <t>São Paulo</t>
  </si>
  <si>
    <t>Uberlândia</t>
  </si>
  <si>
    <t>Recife</t>
  </si>
  <si>
    <t>Rio de Janeiro</t>
  </si>
  <si>
    <t>Uberaba</t>
  </si>
  <si>
    <t>Curitiba</t>
  </si>
  <si>
    <t>Vitória</t>
  </si>
  <si>
    <t>ida e volta</t>
  </si>
  <si>
    <t>SP</t>
  </si>
  <si>
    <t>LISBOA (PORTUGAL)</t>
  </si>
  <si>
    <t>LOCAL</t>
  </si>
  <si>
    <t>ÁGUAS DE LINDÓIA (SP)</t>
  </si>
  <si>
    <t>VAN</t>
  </si>
  <si>
    <t>Águas de Lindóia (SP)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</si>
</sst>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&quot;\ #,##0.00"/>
    <numFmt numFmtId="166" formatCode="_([$R$ -416]* #,##0.00_);_([$R$ -416]* \(#,##0.00\);_([$R$ -416]* &quot;-&quot;??_);_(@_)"/>
    <numFmt numFmtId="167" formatCode="&quot;R$ &quot;#,##0.00"/>
    <numFmt numFmtId="168" formatCode="_-[$R$-416]\ * #,##0.00_-;\-[$R$-416]\ * #,##0.00_-;_-[$R$-416]\ * &quot;-&quot;??_-;_-@_-"/>
  </numFmts>
  <fonts count="4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name val="Arial Narrow"/>
      <family val="2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"/>
      <name val="Calibri"/>
      <family val="2"/>
    </font>
    <font>
      <b/>
      <sz val="12"/>
      <color indexed="9"/>
      <name val="Calibri"/>
      <family val="2"/>
    </font>
    <font>
      <b/>
      <sz val="12"/>
      <color indexed="8"/>
      <name val="Calibri"/>
      <family val="2"/>
    </font>
    <font>
      <i/>
      <sz val="11"/>
      <color indexed="8"/>
      <name val="Calibri"/>
      <family val="2"/>
    </font>
    <font>
      <sz val="12"/>
      <color indexed="9"/>
      <name val="Calibri"/>
      <family val="2"/>
    </font>
    <font>
      <b/>
      <sz val="9"/>
      <color indexed="8"/>
      <name val="Arial Narrow"/>
      <family val="2"/>
    </font>
    <font>
      <b/>
      <sz val="12"/>
      <color indexed="8"/>
      <name val="Arial Narrow"/>
      <family val="2"/>
    </font>
    <font>
      <i/>
      <sz val="11"/>
      <color indexed="10"/>
      <name val="Calibri"/>
      <family val="2"/>
    </font>
    <font>
      <sz val="10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0" fontId="9" fillId="0" borderId="0"/>
  </cellStyleXfs>
  <cellXfs count="265">
    <xf numFmtId="0" fontId="0" fillId="0" borderId="0" xfId="0"/>
    <xf numFmtId="0" fontId="0" fillId="2" borderId="0" xfId="0" applyFill="1"/>
    <xf numFmtId="0" fontId="10" fillId="2" borderId="0" xfId="0" applyFont="1" applyFill="1"/>
    <xf numFmtId="0" fontId="11" fillId="3" borderId="1" xfId="0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/>
    </xf>
    <xf numFmtId="44" fontId="13" fillId="0" borderId="1" xfId="1" applyNumberFormat="1" applyFont="1" applyFill="1" applyBorder="1" applyAlignment="1">
      <alignment horizontal="center"/>
    </xf>
    <xf numFmtId="165" fontId="12" fillId="4" borderId="1" xfId="0" applyNumberFormat="1" applyFont="1" applyFill="1" applyBorder="1"/>
    <xf numFmtId="0" fontId="11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right" vertical="center"/>
    </xf>
    <xf numFmtId="0" fontId="11" fillId="2" borderId="0" xfId="0" applyFont="1" applyFill="1"/>
    <xf numFmtId="0" fontId="17" fillId="4" borderId="2" xfId="0" applyFont="1" applyFill="1" applyBorder="1" applyAlignment="1">
      <alignment horizontal="center" vertical="center"/>
    </xf>
    <xf numFmtId="165" fontId="17" fillId="4" borderId="2" xfId="0" applyNumberFormat="1" applyFont="1" applyFill="1" applyBorder="1" applyAlignment="1">
      <alignment horizontal="center" vertical="center" wrapText="1"/>
    </xf>
    <xf numFmtId="165" fontId="17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 wrapText="1"/>
    </xf>
    <xf numFmtId="165" fontId="4" fillId="4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18" fillId="0" borderId="0" xfId="0" applyFont="1" applyBorder="1" applyAlignment="1">
      <alignment horizontal="center"/>
    </xf>
    <xf numFmtId="0" fontId="0" fillId="0" borderId="0" xfId="0" applyBorder="1"/>
    <xf numFmtId="0" fontId="19" fillId="2" borderId="0" xfId="0" applyFont="1" applyFill="1"/>
    <xf numFmtId="165" fontId="15" fillId="3" borderId="4" xfId="0" applyNumberFormat="1" applyFont="1" applyFill="1" applyBorder="1" applyAlignment="1">
      <alignment horizontal="right" vertical="center"/>
    </xf>
    <xf numFmtId="165" fontId="4" fillId="4" borderId="5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4" fontId="10" fillId="5" borderId="0" xfId="0" applyNumberFormat="1" applyFont="1" applyFill="1"/>
    <xf numFmtId="0" fontId="0" fillId="2" borderId="0" xfId="0" applyFill="1" applyAlignment="1">
      <alignment horizontal="left"/>
    </xf>
    <xf numFmtId="165" fontId="12" fillId="0" borderId="6" xfId="0" applyNumberFormat="1" applyFont="1" applyFill="1" applyBorder="1"/>
    <xf numFmtId="0" fontId="20" fillId="0" borderId="0" xfId="0" applyFont="1"/>
    <xf numFmtId="22" fontId="20" fillId="0" borderId="0" xfId="0" applyNumberFormat="1" applyFont="1"/>
    <xf numFmtId="0" fontId="21" fillId="3" borderId="1" xfId="0" applyFont="1" applyFill="1" applyBorder="1" applyAlignment="1">
      <alignment vertical="center"/>
    </xf>
    <xf numFmtId="167" fontId="11" fillId="3" borderId="1" xfId="2" applyNumberFormat="1" applyFont="1" applyFill="1" applyBorder="1" applyAlignment="1">
      <alignment vertical="center"/>
    </xf>
    <xf numFmtId="165" fontId="11" fillId="3" borderId="1" xfId="0" applyNumberFormat="1" applyFont="1" applyFill="1" applyBorder="1" applyAlignment="1">
      <alignment vertical="center"/>
    </xf>
    <xf numFmtId="4" fontId="10" fillId="5" borderId="0" xfId="0" applyNumberFormat="1" applyFont="1" applyFill="1" applyAlignment="1">
      <alignment horizontal="center"/>
    </xf>
    <xf numFmtId="0" fontId="11" fillId="3" borderId="1" xfId="0" applyFont="1" applyFill="1" applyBorder="1" applyAlignment="1">
      <alignment horizontal="left" vertical="center"/>
    </xf>
    <xf numFmtId="4" fontId="0" fillId="0" borderId="0" xfId="0" applyNumberFormat="1"/>
    <xf numFmtId="0" fontId="0" fillId="5" borderId="0" xfId="0" applyFill="1"/>
    <xf numFmtId="165" fontId="0" fillId="0" borderId="0" xfId="0" applyNumberFormat="1"/>
    <xf numFmtId="167" fontId="0" fillId="5" borderId="0" xfId="0" applyNumberFormat="1" applyFill="1"/>
    <xf numFmtId="166" fontId="10" fillId="0" borderId="0" xfId="0" applyNumberFormat="1" applyFont="1" applyFill="1" applyAlignment="1">
      <alignment horizontal="center"/>
    </xf>
    <xf numFmtId="0" fontId="10" fillId="5" borderId="0" xfId="0" applyFont="1" applyFill="1" applyAlignment="1"/>
    <xf numFmtId="166" fontId="10" fillId="5" borderId="0" xfId="0" applyNumberFormat="1" applyFont="1" applyFill="1" applyAlignment="1"/>
    <xf numFmtId="166" fontId="0" fillId="0" borderId="7" xfId="0" applyNumberFormat="1" applyBorder="1"/>
    <xf numFmtId="166" fontId="10" fillId="5" borderId="0" xfId="0" applyNumberFormat="1" applyFont="1" applyFill="1"/>
    <xf numFmtId="4" fontId="11" fillId="0" borderId="0" xfId="0" applyNumberFormat="1" applyFont="1"/>
    <xf numFmtId="165" fontId="11" fillId="0" borderId="0" xfId="0" applyNumberFormat="1" applyFont="1"/>
    <xf numFmtId="165" fontId="4" fillId="4" borderId="8" xfId="0" applyNumberFormat="1" applyFont="1" applyFill="1" applyBorder="1" applyAlignment="1">
      <alignment horizontal="center" vertical="center" wrapText="1"/>
    </xf>
    <xf numFmtId="165" fontId="22" fillId="0" borderId="1" xfId="0" applyNumberFormat="1" applyFont="1" applyFill="1" applyBorder="1" applyAlignment="1">
      <alignment horizontal="center" vertical="center" wrapText="1"/>
    </xf>
    <xf numFmtId="165" fontId="22" fillId="0" borderId="1" xfId="0" applyNumberFormat="1" applyFont="1" applyFill="1" applyBorder="1" applyAlignment="1">
      <alignment horizontal="center" vertical="center"/>
    </xf>
    <xf numFmtId="0" fontId="10" fillId="4" borderId="10" xfId="0" applyFont="1" applyFill="1" applyBorder="1" applyAlignment="1"/>
    <xf numFmtId="0" fontId="10" fillId="4" borderId="3" xfId="0" applyFont="1" applyFill="1" applyBorder="1" applyAlignment="1"/>
    <xf numFmtId="1" fontId="10" fillId="4" borderId="9" xfId="0" applyNumberFormat="1" applyFont="1" applyFill="1" applyBorder="1" applyAlignment="1">
      <alignment horizontal="center"/>
    </xf>
    <xf numFmtId="165" fontId="11" fillId="3" borderId="4" xfId="0" applyNumberFormat="1" applyFont="1" applyFill="1" applyBorder="1" applyAlignment="1">
      <alignment horizontal="right" vertical="center"/>
    </xf>
    <xf numFmtId="0" fontId="10" fillId="4" borderId="3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0" fillId="3" borderId="0" xfId="0" applyFill="1"/>
    <xf numFmtId="0" fontId="10" fillId="0" borderId="0" xfId="0" applyFont="1" applyFill="1" applyBorder="1" applyAlignment="1">
      <alignment horizontal="center"/>
    </xf>
    <xf numFmtId="165" fontId="12" fillId="0" borderId="0" xfId="0" applyNumberFormat="1" applyFont="1" applyFill="1" applyBorder="1"/>
    <xf numFmtId="0" fontId="18" fillId="0" borderId="1" xfId="0" applyFont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21" fillId="3" borderId="11" xfId="0" applyFont="1" applyFill="1" applyBorder="1" applyAlignment="1">
      <alignment vertical="center"/>
    </xf>
    <xf numFmtId="165" fontId="11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10" fillId="5" borderId="0" xfId="0" applyNumberFormat="1" applyFont="1" applyFill="1"/>
    <xf numFmtId="165" fontId="10" fillId="5" borderId="0" xfId="0" applyNumberFormat="1" applyFont="1" applyFill="1"/>
    <xf numFmtId="0" fontId="0" fillId="0" borderId="0" xfId="0" applyAlignment="1">
      <alignment horizontal="center"/>
    </xf>
    <xf numFmtId="4" fontId="11" fillId="3" borderId="1" xfId="0" applyNumberFormat="1" applyFont="1" applyFill="1" applyBorder="1" applyAlignment="1">
      <alignment horizontal="right" vertical="center"/>
    </xf>
    <xf numFmtId="165" fontId="22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/>
    <xf numFmtId="165" fontId="24" fillId="6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5" fontId="26" fillId="8" borderId="1" xfId="0" applyNumberFormat="1" applyFont="1" applyFill="1" applyBorder="1" applyAlignment="1">
      <alignment horizontal="center" vertical="center"/>
    </xf>
    <xf numFmtId="0" fontId="27" fillId="2" borderId="0" xfId="0" applyFont="1" applyFill="1"/>
    <xf numFmtId="0" fontId="28" fillId="2" borderId="0" xfId="0" applyFont="1" applyFill="1"/>
    <xf numFmtId="0" fontId="29" fillId="2" borderId="0" xfId="0" applyFont="1" applyFill="1"/>
    <xf numFmtId="0" fontId="30" fillId="2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165" fontId="23" fillId="3" borderId="3" xfId="0" applyNumberFormat="1" applyFont="1" applyFill="1" applyBorder="1" applyAlignment="1">
      <alignment horizontal="center" vertical="center"/>
    </xf>
    <xf numFmtId="165" fontId="23" fillId="3" borderId="1" xfId="0" applyNumberFormat="1" applyFont="1" applyFill="1" applyBorder="1" applyAlignment="1">
      <alignment horizontal="center" vertical="center"/>
    </xf>
    <xf numFmtId="0" fontId="29" fillId="0" borderId="0" xfId="0" applyFont="1"/>
    <xf numFmtId="0" fontId="3" fillId="2" borderId="0" xfId="0" applyFont="1" applyFill="1"/>
    <xf numFmtId="0" fontId="1" fillId="2" borderId="0" xfId="0" applyFont="1" applyFill="1"/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3" fillId="7" borderId="0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0" fillId="5" borderId="0" xfId="0" applyFont="1" applyFill="1" applyAlignment="1">
      <alignment horizontal="left"/>
    </xf>
    <xf numFmtId="0" fontId="26" fillId="3" borderId="0" xfId="0" applyFont="1" applyFill="1" applyAlignment="1">
      <alignment horizontal="left"/>
    </xf>
    <xf numFmtId="165" fontId="4" fillId="4" borderId="10" xfId="0" applyNumberFormat="1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18" fillId="0" borderId="1" xfId="0" applyFont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3" fillId="7" borderId="0" xfId="0" applyFont="1" applyFill="1" applyBorder="1" applyAlignment="1">
      <alignment horizontal="center"/>
    </xf>
    <xf numFmtId="165" fontId="11" fillId="3" borderId="1" xfId="0" quotePrefix="1" applyNumberFormat="1" applyFont="1" applyFill="1" applyBorder="1" applyAlignment="1">
      <alignment horizontal="right" vertical="center"/>
    </xf>
    <xf numFmtId="0" fontId="10" fillId="0" borderId="11" xfId="0" applyFont="1" applyBorder="1" applyAlignment="1">
      <alignment vertical="center"/>
    </xf>
    <xf numFmtId="0" fontId="25" fillId="7" borderId="12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166" fontId="0" fillId="0" borderId="0" xfId="0" applyNumberFormat="1"/>
    <xf numFmtId="4" fontId="10" fillId="5" borderId="0" xfId="0" applyNumberFormat="1" applyFont="1" applyFill="1"/>
    <xf numFmtId="0" fontId="16" fillId="2" borderId="0" xfId="0" applyFont="1" applyFill="1" applyAlignment="1">
      <alignment horizontal="center"/>
    </xf>
    <xf numFmtId="0" fontId="23" fillId="7" borderId="0" xfId="0" applyFont="1" applyFill="1" applyBorder="1" applyAlignment="1">
      <alignment horizontal="center"/>
    </xf>
    <xf numFmtId="165" fontId="23" fillId="3" borderId="3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10" fillId="3" borderId="0" xfId="0" applyFont="1" applyFill="1" applyBorder="1" applyAlignment="1">
      <alignment horizontal="center"/>
    </xf>
    <xf numFmtId="165" fontId="12" fillId="3" borderId="0" xfId="0" applyNumberFormat="1" applyFont="1" applyFill="1" applyBorder="1"/>
    <xf numFmtId="165" fontId="23" fillId="3" borderId="0" xfId="0" applyNumberFormat="1" applyFont="1" applyFill="1" applyBorder="1" applyAlignment="1">
      <alignment horizontal="center" vertical="center"/>
    </xf>
    <xf numFmtId="165" fontId="24" fillId="6" borderId="0" xfId="0" applyNumberFormat="1" applyFont="1" applyFill="1" applyBorder="1" applyAlignment="1">
      <alignment horizontal="center" vertical="center"/>
    </xf>
    <xf numFmtId="165" fontId="24" fillId="3" borderId="0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/>
    <xf numFmtId="1" fontId="10" fillId="3" borderId="0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22" fontId="32" fillId="0" borderId="0" xfId="0" applyNumberFormat="1" applyFont="1"/>
    <xf numFmtId="0" fontId="3" fillId="13" borderId="0" xfId="0" applyFont="1" applyFill="1"/>
    <xf numFmtId="0" fontId="1" fillId="13" borderId="0" xfId="0" applyFont="1" applyFill="1"/>
    <xf numFmtId="0" fontId="0" fillId="13" borderId="0" xfId="0" applyFill="1" applyAlignment="1">
      <alignment horizontal="left"/>
    </xf>
    <xf numFmtId="0" fontId="0" fillId="13" borderId="0" xfId="0" applyFill="1"/>
    <xf numFmtId="0" fontId="35" fillId="13" borderId="0" xfId="0" applyFont="1" applyFill="1" applyAlignment="1">
      <alignment horizontal="center"/>
    </xf>
    <xf numFmtId="0" fontId="3" fillId="14" borderId="1" xfId="0" applyFont="1" applyFill="1" applyBorder="1" applyAlignment="1">
      <alignment horizontal="left" vertical="center"/>
    </xf>
    <xf numFmtId="165" fontId="6" fillId="0" borderId="1" xfId="0" applyNumberFormat="1" applyFont="1" applyBorder="1" applyAlignment="1">
      <alignment horizontal="center" vertical="center"/>
    </xf>
    <xf numFmtId="4" fontId="3" fillId="14" borderId="1" xfId="0" applyNumberFormat="1" applyFont="1" applyFill="1" applyBorder="1" applyAlignment="1">
      <alignment horizontal="right" vertical="center"/>
    </xf>
    <xf numFmtId="165" fontId="3" fillId="14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vertical="center"/>
    </xf>
    <xf numFmtId="0" fontId="3" fillId="14" borderId="1" xfId="0" applyFont="1" applyFill="1" applyBorder="1" applyAlignment="1">
      <alignment vertical="center" wrapText="1"/>
    </xf>
    <xf numFmtId="0" fontId="10" fillId="0" borderId="13" xfId="0" applyFont="1" applyBorder="1" applyAlignment="1">
      <alignment horizontal="center" vertical="center"/>
    </xf>
    <xf numFmtId="4" fontId="1" fillId="5" borderId="0" xfId="0" applyNumberFormat="1" applyFont="1" applyFill="1" applyAlignment="1">
      <alignment horizontal="center"/>
    </xf>
    <xf numFmtId="168" fontId="10" fillId="0" borderId="0" xfId="0" applyNumberFormat="1" applyFont="1"/>
    <xf numFmtId="0" fontId="27" fillId="3" borderId="1" xfId="0" applyFont="1" applyFill="1" applyBorder="1"/>
    <xf numFmtId="0" fontId="28" fillId="3" borderId="1" xfId="0" applyFont="1" applyFill="1" applyBorder="1"/>
    <xf numFmtId="0" fontId="29" fillId="3" borderId="1" xfId="0" applyFont="1" applyFill="1" applyBorder="1"/>
    <xf numFmtId="168" fontId="10" fillId="3" borderId="1" xfId="0" applyNumberFormat="1" applyFont="1" applyFill="1" applyBorder="1"/>
    <xf numFmtId="168" fontId="10" fillId="3" borderId="1" xfId="0" applyNumberFormat="1" applyFont="1" applyFill="1" applyBorder="1" applyAlignment="1">
      <alignment horizontal="center" vertical="center"/>
    </xf>
    <xf numFmtId="168" fontId="31" fillId="6" borderId="20" xfId="0" applyNumberFormat="1" applyFont="1" applyFill="1" applyBorder="1" applyAlignment="1">
      <alignment vertical="center"/>
    </xf>
    <xf numFmtId="4" fontId="10" fillId="5" borderId="0" xfId="0" applyNumberFormat="1" applyFont="1" applyFill="1"/>
    <xf numFmtId="168" fontId="10" fillId="0" borderId="0" xfId="0" applyNumberFormat="1" applyFont="1" applyFill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/>
    </xf>
    <xf numFmtId="165" fontId="12" fillId="16" borderId="1" xfId="0" applyNumberFormat="1" applyFont="1" applyFill="1" applyBorder="1"/>
    <xf numFmtId="164" fontId="11" fillId="0" borderId="0" xfId="1" applyFont="1"/>
    <xf numFmtId="164" fontId="10" fillId="5" borderId="0" xfId="1" applyFont="1" applyFill="1"/>
    <xf numFmtId="164" fontId="0" fillId="0" borderId="0" xfId="1" applyFont="1"/>
    <xf numFmtId="0" fontId="10" fillId="4" borderId="9" xfId="0" applyFont="1" applyFill="1" applyBorder="1" applyAlignment="1"/>
    <xf numFmtId="0" fontId="17" fillId="17" borderId="2" xfId="0" applyFont="1" applyFill="1" applyBorder="1" applyAlignment="1">
      <alignment horizontal="center" vertical="center"/>
    </xf>
    <xf numFmtId="167" fontId="10" fillId="17" borderId="1" xfId="0" applyNumberFormat="1" applyFont="1" applyFill="1" applyBorder="1" applyAlignment="1"/>
    <xf numFmtId="0" fontId="26" fillId="0" borderId="0" xfId="0" applyFont="1" applyFill="1" applyAlignment="1">
      <alignment horizontal="center"/>
    </xf>
    <xf numFmtId="164" fontId="10" fillId="3" borderId="7" xfId="1" applyFont="1" applyFill="1" applyBorder="1" applyAlignment="1">
      <alignment horizontal="center"/>
    </xf>
    <xf numFmtId="164" fontId="10" fillId="5" borderId="0" xfId="1" applyFont="1" applyFill="1" applyAlignment="1">
      <alignment horizontal="center"/>
    </xf>
    <xf numFmtId="164" fontId="0" fillId="0" borderId="0" xfId="1" applyNumberFormat="1" applyFont="1" applyAlignment="1"/>
    <xf numFmtId="0" fontId="37" fillId="18" borderId="2" xfId="0" applyFont="1" applyFill="1" applyBorder="1" applyAlignment="1">
      <alignment horizontal="center" vertical="center"/>
    </xf>
    <xf numFmtId="165" fontId="37" fillId="18" borderId="2" xfId="0" applyNumberFormat="1" applyFont="1" applyFill="1" applyBorder="1" applyAlignment="1">
      <alignment horizontal="center" vertical="center" wrapText="1"/>
    </xf>
    <xf numFmtId="165" fontId="37" fillId="18" borderId="2" xfId="0" applyNumberFormat="1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165" fontId="37" fillId="18" borderId="1" xfId="0" applyNumberFormat="1" applyFont="1" applyFill="1" applyBorder="1" applyAlignment="1">
      <alignment horizontal="center" vertical="center" wrapText="1"/>
    </xf>
    <xf numFmtId="165" fontId="37" fillId="18" borderId="1" xfId="0" applyNumberFormat="1" applyFont="1" applyFill="1" applyBorder="1" applyAlignment="1">
      <alignment horizontal="center" vertical="center"/>
    </xf>
    <xf numFmtId="0" fontId="11" fillId="0" borderId="1" xfId="0" applyFont="1" applyBorder="1"/>
    <xf numFmtId="0" fontId="40" fillId="0" borderId="1" xfId="0" applyFont="1" applyBorder="1" applyAlignment="1">
      <alignment vertical="center"/>
    </xf>
    <xf numFmtId="165" fontId="38" fillId="18" borderId="1" xfId="0" applyNumberFormat="1" applyFont="1" applyFill="1" applyBorder="1"/>
    <xf numFmtId="164" fontId="1" fillId="0" borderId="7" xfId="1" applyFont="1" applyFill="1" applyBorder="1" applyAlignment="1">
      <alignment horizontal="center"/>
    </xf>
    <xf numFmtId="168" fontId="10" fillId="0" borderId="7" xfId="0" applyNumberFormat="1" applyFont="1" applyBorder="1" applyAlignment="1">
      <alignment horizontal="center"/>
    </xf>
    <xf numFmtId="168" fontId="10" fillId="5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25" fillId="7" borderId="12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6" fillId="1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4" fontId="10" fillId="5" borderId="0" xfId="0" applyNumberFormat="1" applyFont="1" applyFill="1"/>
    <xf numFmtId="0" fontId="18" fillId="0" borderId="1" xfId="0" applyFont="1" applyBorder="1" applyAlignment="1">
      <alignment horizontal="center"/>
    </xf>
    <xf numFmtId="0" fontId="12" fillId="11" borderId="10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5" fillId="7" borderId="0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25" fillId="7" borderId="14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41" fillId="10" borderId="0" xfId="0" applyFont="1" applyFill="1" applyAlignment="1">
      <alignment horizontal="center"/>
    </xf>
    <xf numFmtId="0" fontId="42" fillId="9" borderId="0" xfId="0" applyFont="1" applyFill="1" applyAlignment="1">
      <alignment horizontal="center"/>
    </xf>
    <xf numFmtId="0" fontId="21" fillId="3" borderId="17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3" fillId="14" borderId="17" xfId="0" applyFont="1" applyFill="1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/>
    </xf>
    <xf numFmtId="0" fontId="33" fillId="12" borderId="0" xfId="0" applyFont="1" applyFill="1" applyAlignment="1">
      <alignment horizontal="center"/>
    </xf>
    <xf numFmtId="0" fontId="34" fillId="12" borderId="0" xfId="0" applyFont="1" applyFill="1" applyAlignment="1">
      <alignment horizontal="center"/>
    </xf>
    <xf numFmtId="0" fontId="36" fillId="12" borderId="0" xfId="0" applyFont="1" applyFill="1" applyBorder="1" applyAlignment="1">
      <alignment horizontal="center"/>
    </xf>
    <xf numFmtId="0" fontId="36" fillId="12" borderId="12" xfId="0" applyFont="1" applyFill="1" applyBorder="1" applyAlignment="1">
      <alignment horizontal="center"/>
    </xf>
    <xf numFmtId="0" fontId="1" fillId="18" borderId="10" xfId="0" applyFont="1" applyFill="1" applyBorder="1" applyAlignment="1">
      <alignment horizontal="center"/>
    </xf>
    <xf numFmtId="0" fontId="1" fillId="18" borderId="9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26" fillId="7" borderId="0" xfId="0" applyFont="1" applyFill="1" applyAlignment="1">
      <alignment horizontal="center"/>
    </xf>
    <xf numFmtId="0" fontId="24" fillId="7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3" fillId="7" borderId="0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6" borderId="9" xfId="0" applyFont="1" applyFill="1" applyBorder="1" applyAlignment="1">
      <alignment horizontal="center" vertical="center"/>
    </xf>
    <xf numFmtId="0" fontId="31" fillId="6" borderId="3" xfId="0" applyFont="1" applyFill="1" applyBorder="1" applyAlignment="1">
      <alignment horizontal="center" vertical="center"/>
    </xf>
    <xf numFmtId="0" fontId="26" fillId="7" borderId="18" xfId="0" applyFont="1" applyFill="1" applyBorder="1" applyAlignment="1">
      <alignment horizontal="center"/>
    </xf>
    <xf numFmtId="0" fontId="26" fillId="7" borderId="19" xfId="0" applyFont="1" applyFill="1" applyBorder="1" applyAlignment="1">
      <alignment horizontal="center"/>
    </xf>
    <xf numFmtId="0" fontId="23" fillId="7" borderId="15" xfId="0" applyFont="1" applyFill="1" applyBorder="1" applyAlignment="1">
      <alignment horizontal="center"/>
    </xf>
    <xf numFmtId="0" fontId="23" fillId="7" borderId="14" xfId="0" applyFont="1" applyFill="1" applyBorder="1" applyAlignment="1">
      <alignment horizontal="center"/>
    </xf>
    <xf numFmtId="0" fontId="23" fillId="7" borderId="16" xfId="0" applyFont="1" applyFill="1" applyBorder="1" applyAlignment="1">
      <alignment horizontal="center"/>
    </xf>
    <xf numFmtId="165" fontId="23" fillId="3" borderId="10" xfId="0" applyNumberFormat="1" applyFont="1" applyFill="1" applyBorder="1" applyAlignment="1">
      <alignment horizontal="center" vertical="center"/>
    </xf>
    <xf numFmtId="165" fontId="23" fillId="3" borderId="9" xfId="0" applyNumberFormat="1" applyFont="1" applyFill="1" applyBorder="1" applyAlignment="1">
      <alignment horizontal="center" vertical="center"/>
    </xf>
    <xf numFmtId="165" fontId="23" fillId="3" borderId="3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19" xfId="0" applyFill="1" applyBorder="1" applyAlignment="1">
      <alignment horizontal="center"/>
    </xf>
    <xf numFmtId="0" fontId="31" fillId="6" borderId="21" xfId="0" applyFont="1" applyFill="1" applyBorder="1" applyAlignment="1">
      <alignment horizontal="center" vertical="center"/>
    </xf>
    <xf numFmtId="0" fontId="31" fillId="6" borderId="22" xfId="0" applyFont="1" applyFill="1" applyBorder="1" applyAlignment="1">
      <alignment horizontal="center" vertical="center"/>
    </xf>
    <xf numFmtId="0" fontId="31" fillId="6" borderId="23" xfId="0" applyFont="1" applyFill="1" applyBorder="1" applyAlignment="1">
      <alignment horizontal="center" vertical="center"/>
    </xf>
    <xf numFmtId="0" fontId="29" fillId="3" borderId="10" xfId="0" applyFont="1" applyFill="1" applyBorder="1" applyAlignment="1">
      <alignment horizontal="left"/>
    </xf>
    <xf numFmtId="0" fontId="29" fillId="3" borderId="9" xfId="0" applyFont="1" applyFill="1" applyBorder="1" applyAlignment="1">
      <alignment horizontal="left"/>
    </xf>
    <xf numFmtId="0" fontId="29" fillId="3" borderId="3" xfId="0" applyFont="1" applyFill="1" applyBorder="1" applyAlignment="1">
      <alignment horizontal="left"/>
    </xf>
  </cellXfs>
  <cellStyles count="3">
    <cellStyle name="Moeda" xfId="1" builtinId="4"/>
    <cellStyle name="Normal" xfId="0" builtinId="0"/>
    <cellStyle name="Normal 3" xfId="2"/>
  </cellStyles>
  <dxfs count="0"/>
  <tableStyles count="0" defaultTableStyle="TableStyleMedium9" defaultPivotStyle="PivotStyleLight16"/>
  <colors>
    <mruColors>
      <color rgb="FF002060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1189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1314450</xdr:colOff>
      <xdr:row>1</xdr:row>
      <xdr:rowOff>47625</xdr:rowOff>
    </xdr:from>
    <xdr:to>
      <xdr:col>11</xdr:col>
      <xdr:colOff>581025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314450" y="238125"/>
          <a:ext cx="68008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PASSAGEM AÉREA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/>
            <a:t>- BOCHA PARALÍMPICA 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21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447675</xdr:colOff>
      <xdr:row>1</xdr:row>
      <xdr:rowOff>47625</xdr:rowOff>
    </xdr:from>
    <xdr:to>
      <xdr:col>11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562100" y="238125"/>
          <a:ext cx="66103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HOSPEDAGEM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BOCHA PARALÍMPICA</a:t>
          </a:r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3237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1076325</xdr:colOff>
      <xdr:row>1</xdr:row>
      <xdr:rowOff>47625</xdr:rowOff>
    </xdr:from>
    <xdr:to>
      <xdr:col>12</xdr:col>
      <xdr:colOff>295276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190750" y="238125"/>
          <a:ext cx="65436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ALIMENTAÇÃO</a:t>
          </a:r>
        </a:p>
        <a:p>
          <a:pPr algn="ctr"/>
          <a:r>
            <a:rPr lang="pt-BR" sz="1400" b="1" baseline="0"/>
            <a:t>PREPARAÇÃO DAS SELEÇÕES PARALÍMPICA PERMANENTES -  2014/2015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/>
            <a:t>- BOCHA PARALÍMPICA </a:t>
          </a:r>
          <a:endParaRPr lang="pt-BR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4261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981075</xdr:colOff>
      <xdr:row>1</xdr:row>
      <xdr:rowOff>47625</xdr:rowOff>
    </xdr:from>
    <xdr:to>
      <xdr:col>11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95500" y="238125"/>
          <a:ext cx="63150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TRANSPORTE TERRESTRE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/>
            <a:t>- BOCHA PARALÍMPICA</a:t>
          </a:r>
          <a:endParaRPr lang="pt-BR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5285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6667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981075</xdr:colOff>
      <xdr:row>1</xdr:row>
      <xdr:rowOff>47625</xdr:rowOff>
    </xdr:from>
    <xdr:to>
      <xdr:col>10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66925" y="238125"/>
          <a:ext cx="659130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/>
            <a:t>- BOCHA PARALÍMPICA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400" b="1" baseline="0"/>
        </a:p>
        <a:p>
          <a:pPr algn="ctr"/>
          <a:r>
            <a:rPr lang="pt-BR" sz="1400" b="1" baseline="0"/>
            <a:t> - 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6309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2752724</xdr:colOff>
      <xdr:row>1</xdr:row>
      <xdr:rowOff>47625</xdr:rowOff>
    </xdr:from>
    <xdr:to>
      <xdr:col>11</xdr:col>
      <xdr:colOff>590550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752724" y="238125"/>
          <a:ext cx="771525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PRÓ-LABORE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/>
            <a:t>-BOCHA PARALÍMPICA- PLANEJAMENTO SICONV</a:t>
          </a:r>
          <a:endParaRPr lang="pt-BR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1933575</xdr:colOff>
      <xdr:row>1</xdr:row>
      <xdr:rowOff>47625</xdr:rowOff>
    </xdr:from>
    <xdr:to>
      <xdr:col>8</xdr:col>
      <xdr:colOff>238125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933575" y="238125"/>
          <a:ext cx="80200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1933575</xdr:colOff>
      <xdr:row>1</xdr:row>
      <xdr:rowOff>47625</xdr:rowOff>
    </xdr:from>
    <xdr:to>
      <xdr:col>9</xdr:col>
      <xdr:colOff>134408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1933575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pt-BR" sz="1400" b="1" i="0" u="none" strike="noStrike" baseline="0">
              <a:solidFill>
                <a:srgbClr val="000000"/>
              </a:solidFill>
              <a:latin typeface="Calibri"/>
            </a:rPr>
            <a:t>PROJETADO E REALIZADO - MATERIAL ESPORTIVO</a:t>
          </a:r>
        </a:p>
        <a:p>
          <a:pPr algn="ctr" rtl="0">
            <a:defRPr sz="1000"/>
          </a:pPr>
          <a:r>
            <a:rPr lang="pt-BR" sz="1400" b="1" i="0" u="none" strike="noStrike" baseline="0">
              <a:solidFill>
                <a:srgbClr val="000000"/>
              </a:solidFill>
              <a:latin typeface="Calibri"/>
            </a:rPr>
            <a:t>PREPARAÇÃO DAS SELEÇÕES PARALÍMPICA PERMANENTES - 2014/2015</a:t>
          </a:r>
        </a:p>
        <a:p>
          <a:pPr algn="ctr" rtl="0">
            <a:defRPr sz="1000"/>
          </a:pPr>
          <a:r>
            <a:rPr lang="pt-BR" sz="1400" b="1" i="0" u="none" strike="noStrike" baseline="0">
              <a:solidFill>
                <a:srgbClr val="000000"/>
              </a:solidFill>
              <a:latin typeface="Calibri"/>
            </a:rPr>
            <a:t> MODALIDADE:  BOCHA PARALÍMPICA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161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1933575</xdr:colOff>
      <xdr:row>1</xdr:row>
      <xdr:rowOff>47625</xdr:rowOff>
    </xdr:from>
    <xdr:to>
      <xdr:col>8</xdr:col>
      <xdr:colOff>238125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609600" y="238125"/>
          <a:ext cx="4505325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UNIFORMES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/>
            <a:t>- BOCHA PARALÍMPICA</a:t>
          </a:r>
          <a:endParaRPr lang="pt-BR" sz="14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9381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1466850</xdr:colOff>
      <xdr:row>1</xdr:row>
      <xdr:rowOff>47625</xdr:rowOff>
    </xdr:from>
    <xdr:to>
      <xdr:col>7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466850" y="238125"/>
          <a:ext cx="7477125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CONSOLIDADO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/>
            <a:t>- BOCHA PARALÍMPICA </a:t>
          </a:r>
          <a:endParaRPr lang="pt-BR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P141"/>
  <sheetViews>
    <sheetView showGridLines="0" topLeftCell="A130" zoomScale="90" zoomScaleNormal="90" workbookViewId="0">
      <selection activeCell="H130" sqref="H130:H134"/>
    </sheetView>
  </sheetViews>
  <sheetFormatPr defaultRowHeight="15" x14ac:dyDescent="0.25"/>
  <cols>
    <col min="1" max="1" width="51" bestFit="1" customWidth="1"/>
    <col min="2" max="2" width="16.140625" customWidth="1"/>
    <col min="3" max="3" width="18.7109375" customWidth="1"/>
    <col min="4" max="4" width="12.140625" customWidth="1"/>
    <col min="5" max="5" width="10.7109375" bestFit="1" customWidth="1"/>
    <col min="6" max="6" width="10.7109375" customWidth="1"/>
    <col min="7" max="7" width="13.7109375" bestFit="1" customWidth="1"/>
    <col min="8" max="8" width="12.85546875" bestFit="1" customWidth="1"/>
    <col min="9" max="9" width="2.7109375" customWidth="1"/>
    <col min="10" max="10" width="34.7109375" customWidth="1"/>
    <col min="11" max="11" width="10.7109375" bestFit="1" customWidth="1"/>
    <col min="12" max="12" width="10.7109375" customWidth="1"/>
    <col min="13" max="14" width="9.7109375" customWidth="1"/>
    <col min="15" max="15" width="14" bestFit="1" customWidth="1"/>
    <col min="16" max="16" width="9.140625" style="64"/>
  </cols>
  <sheetData>
    <row r="7" spans="1:15" x14ac:dyDescent="0.25">
      <c r="N7" s="34" t="s">
        <v>30</v>
      </c>
      <c r="O7" s="35">
        <f ca="1">NOW()</f>
        <v>41864.699271990743</v>
      </c>
    </row>
    <row r="8" spans="1:15" ht="15.75" x14ac:dyDescent="0.25">
      <c r="A8" s="200" t="s">
        <v>159</v>
      </c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</row>
    <row r="9" spans="1:15" x14ac:dyDescent="0.25">
      <c r="A9" s="27" t="s">
        <v>79</v>
      </c>
      <c r="B9" s="27"/>
      <c r="C9" s="27"/>
      <c r="D9" s="27"/>
      <c r="E9" s="2" t="s">
        <v>76</v>
      </c>
      <c r="F9" s="2"/>
      <c r="G9" s="1"/>
      <c r="H9" s="1"/>
      <c r="J9" s="96" t="s">
        <v>62</v>
      </c>
      <c r="K9" s="2" t="s">
        <v>11</v>
      </c>
      <c r="L9" s="1"/>
      <c r="M9" s="1"/>
      <c r="N9" s="1"/>
      <c r="O9" s="1"/>
    </row>
    <row r="10" spans="1:15" x14ac:dyDescent="0.25">
      <c r="A10" s="165" t="s">
        <v>70</v>
      </c>
      <c r="B10" s="192"/>
      <c r="C10" s="192"/>
      <c r="D10" s="192"/>
      <c r="E10" s="2" t="s">
        <v>78</v>
      </c>
      <c r="F10" s="2"/>
      <c r="G10" s="1"/>
      <c r="H10" s="1"/>
      <c r="J10" s="168" t="s">
        <v>70</v>
      </c>
      <c r="K10" s="2" t="s">
        <v>57</v>
      </c>
      <c r="L10" s="1"/>
      <c r="M10" s="1"/>
      <c r="N10" s="1"/>
      <c r="O10" s="1"/>
    </row>
    <row r="11" spans="1:15" ht="16.5" thickBot="1" x14ac:dyDescent="0.3">
      <c r="A11" s="193" t="s">
        <v>0</v>
      </c>
      <c r="B11" s="193"/>
      <c r="C11" s="193"/>
      <c r="D11" s="193"/>
      <c r="E11" s="193"/>
      <c r="F11" s="193"/>
      <c r="G11" s="193"/>
      <c r="H11" s="193"/>
      <c r="J11" s="193" t="s">
        <v>12</v>
      </c>
      <c r="K11" s="193"/>
      <c r="L11" s="193"/>
      <c r="M11" s="193"/>
      <c r="N11" s="193"/>
      <c r="O11" s="193"/>
    </row>
    <row r="12" spans="1:15" ht="27" x14ac:dyDescent="0.25">
      <c r="A12" s="18" t="s">
        <v>1</v>
      </c>
      <c r="B12" s="18" t="s">
        <v>200</v>
      </c>
      <c r="C12" s="18" t="s">
        <v>201</v>
      </c>
      <c r="D12" s="18" t="s">
        <v>24</v>
      </c>
      <c r="E12" s="18" t="s">
        <v>2</v>
      </c>
      <c r="F12" s="19" t="s">
        <v>184</v>
      </c>
      <c r="G12" s="19" t="s">
        <v>185</v>
      </c>
      <c r="H12" s="20" t="s">
        <v>4</v>
      </c>
      <c r="J12" s="21" t="s">
        <v>1</v>
      </c>
      <c r="K12" s="21" t="s">
        <v>2</v>
      </c>
      <c r="L12" s="22" t="s">
        <v>3</v>
      </c>
      <c r="M12" s="52" t="s">
        <v>17</v>
      </c>
      <c r="N12" s="52" t="s">
        <v>18</v>
      </c>
      <c r="O12" s="23" t="s">
        <v>4</v>
      </c>
    </row>
    <row r="13" spans="1:15" ht="15.75" x14ac:dyDescent="0.25">
      <c r="A13" s="194" t="s">
        <v>5</v>
      </c>
      <c r="B13" s="195"/>
      <c r="C13" s="195"/>
      <c r="D13" s="195"/>
      <c r="E13" s="195"/>
      <c r="F13" s="195"/>
      <c r="G13" s="195"/>
      <c r="H13" s="196"/>
      <c r="J13" s="197" t="s">
        <v>5</v>
      </c>
      <c r="K13" s="198"/>
      <c r="L13" s="198"/>
      <c r="M13" s="198"/>
      <c r="N13" s="198"/>
      <c r="O13" s="199"/>
    </row>
    <row r="14" spans="1:15" x14ac:dyDescent="0.25">
      <c r="A14" s="3" t="s">
        <v>58</v>
      </c>
      <c r="B14" s="3" t="s">
        <v>203</v>
      </c>
      <c r="C14" s="3" t="s">
        <v>202</v>
      </c>
      <c r="D14" s="3" t="s">
        <v>209</v>
      </c>
      <c r="E14" s="3">
        <v>3</v>
      </c>
      <c r="F14" s="3"/>
      <c r="G14" s="16"/>
      <c r="H14" s="16">
        <f>E14*(G14+F14)</f>
        <v>0</v>
      </c>
      <c r="J14" s="3"/>
      <c r="K14" s="3"/>
      <c r="L14" s="10"/>
      <c r="M14" s="10"/>
      <c r="N14" s="10"/>
      <c r="O14" s="10"/>
    </row>
    <row r="15" spans="1:15" x14ac:dyDescent="0.25">
      <c r="A15" s="3" t="s">
        <v>7</v>
      </c>
      <c r="B15" s="3" t="s">
        <v>204</v>
      </c>
      <c r="C15" s="3" t="s">
        <v>202</v>
      </c>
      <c r="D15" s="3" t="s">
        <v>209</v>
      </c>
      <c r="E15" s="4">
        <v>1</v>
      </c>
      <c r="F15" s="4"/>
      <c r="G15" s="16"/>
      <c r="H15" s="16">
        <f t="shared" ref="H15:H19" si="0">E15*(G15+F15)</f>
        <v>0</v>
      </c>
      <c r="J15" s="3"/>
      <c r="K15" s="4"/>
      <c r="L15" s="10"/>
      <c r="M15" s="10"/>
      <c r="N15" s="10"/>
      <c r="O15" s="10"/>
    </row>
    <row r="16" spans="1:15" x14ac:dyDescent="0.25">
      <c r="A16" s="3" t="s">
        <v>8</v>
      </c>
      <c r="B16" s="3" t="s">
        <v>205</v>
      </c>
      <c r="C16" s="3" t="s">
        <v>202</v>
      </c>
      <c r="D16" s="3" t="s">
        <v>209</v>
      </c>
      <c r="E16" s="4">
        <v>5</v>
      </c>
      <c r="F16" s="4"/>
      <c r="G16" s="16"/>
      <c r="H16" s="16">
        <f t="shared" si="0"/>
        <v>0</v>
      </c>
      <c r="J16" s="3"/>
      <c r="K16" s="4"/>
      <c r="L16" s="10"/>
      <c r="M16" s="10"/>
      <c r="N16" s="10"/>
      <c r="O16" s="10"/>
    </row>
    <row r="17" spans="1:15" ht="16.5" x14ac:dyDescent="0.25">
      <c r="A17" s="3" t="s">
        <v>56</v>
      </c>
      <c r="B17" s="3" t="s">
        <v>206</v>
      </c>
      <c r="C17" s="3" t="s">
        <v>202</v>
      </c>
      <c r="D17" s="3" t="s">
        <v>209</v>
      </c>
      <c r="E17" s="4">
        <v>2</v>
      </c>
      <c r="F17" s="4"/>
      <c r="G17" s="16"/>
      <c r="H17" s="16">
        <f t="shared" si="0"/>
        <v>0</v>
      </c>
      <c r="J17" s="3"/>
      <c r="K17" s="4"/>
      <c r="L17" s="6"/>
      <c r="M17" s="6"/>
      <c r="N17" s="6"/>
      <c r="O17" s="11"/>
    </row>
    <row r="18" spans="1:15" x14ac:dyDescent="0.25">
      <c r="A18" s="3" t="s">
        <v>55</v>
      </c>
      <c r="B18" s="3" t="s">
        <v>207</v>
      </c>
      <c r="C18" s="3" t="s">
        <v>202</v>
      </c>
      <c r="D18" s="3" t="s">
        <v>209</v>
      </c>
      <c r="E18" s="3">
        <v>3</v>
      </c>
      <c r="F18" s="3"/>
      <c r="G18" s="16"/>
      <c r="H18" s="16">
        <f t="shared" si="0"/>
        <v>0</v>
      </c>
      <c r="J18" s="61"/>
      <c r="K18" s="61"/>
      <c r="L18" s="53"/>
      <c r="M18" s="53"/>
      <c r="N18" s="53"/>
      <c r="O18" s="54"/>
    </row>
    <row r="19" spans="1:15" x14ac:dyDescent="0.25">
      <c r="A19" s="3" t="s">
        <v>179</v>
      </c>
      <c r="B19" s="3" t="s">
        <v>208</v>
      </c>
      <c r="C19" s="3" t="s">
        <v>202</v>
      </c>
      <c r="D19" s="3" t="s">
        <v>209</v>
      </c>
      <c r="E19" s="3">
        <v>1</v>
      </c>
      <c r="F19" s="3"/>
      <c r="G19" s="16"/>
      <c r="H19" s="16">
        <f t="shared" si="0"/>
        <v>0</v>
      </c>
      <c r="J19" s="61"/>
      <c r="K19" s="61"/>
      <c r="L19" s="53"/>
      <c r="M19" s="53"/>
      <c r="N19" s="53"/>
      <c r="O19" s="54"/>
    </row>
    <row r="20" spans="1:15" ht="15.75" x14ac:dyDescent="0.25">
      <c r="A20" s="55" t="s">
        <v>13</v>
      </c>
      <c r="B20" s="173"/>
      <c r="C20" s="173"/>
      <c r="D20" s="173"/>
      <c r="E20" s="57">
        <f>SUM(E14:E19)</f>
        <v>15</v>
      </c>
      <c r="F20" s="57"/>
      <c r="G20" s="56"/>
      <c r="H20" s="169">
        <f>SUM(H14:H19)</f>
        <v>0</v>
      </c>
      <c r="J20" s="55" t="s">
        <v>13</v>
      </c>
      <c r="K20" s="57">
        <f>SUM(K14:K19)</f>
        <v>0</v>
      </c>
      <c r="L20" s="56"/>
      <c r="M20" s="164"/>
      <c r="N20" s="164"/>
      <c r="O20" s="7">
        <f>SUM(O14:O19)</f>
        <v>0</v>
      </c>
    </row>
    <row r="21" spans="1:15" x14ac:dyDescent="0.25">
      <c r="N21" s="34"/>
      <c r="O21" s="35"/>
    </row>
    <row r="22" spans="1:15" ht="15.75" x14ac:dyDescent="0.25">
      <c r="A22" s="200" t="s">
        <v>160</v>
      </c>
      <c r="B22" s="200"/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</row>
    <row r="23" spans="1:15" x14ac:dyDescent="0.25">
      <c r="A23" s="129" t="s">
        <v>80</v>
      </c>
      <c r="B23" s="129"/>
      <c r="C23" s="129"/>
      <c r="D23" s="129"/>
      <c r="E23" s="2" t="s">
        <v>76</v>
      </c>
      <c r="F23" s="2"/>
      <c r="G23" s="1"/>
      <c r="H23" s="1"/>
      <c r="J23" s="1" t="s">
        <v>10</v>
      </c>
      <c r="K23" s="2" t="s">
        <v>11</v>
      </c>
      <c r="L23" s="1"/>
      <c r="M23" s="1"/>
      <c r="N23" s="1"/>
      <c r="O23" s="1"/>
    </row>
    <row r="24" spans="1:15" x14ac:dyDescent="0.25">
      <c r="A24" s="63" t="s">
        <v>15</v>
      </c>
      <c r="B24" s="192"/>
      <c r="C24" s="192"/>
      <c r="D24" s="192"/>
      <c r="E24" s="2" t="s">
        <v>78</v>
      </c>
      <c r="F24" s="2"/>
      <c r="G24" s="1"/>
      <c r="H24" s="1"/>
      <c r="J24" s="63" t="s">
        <v>15</v>
      </c>
      <c r="K24" s="2" t="s">
        <v>9</v>
      </c>
      <c r="L24" s="1"/>
      <c r="M24" s="1"/>
      <c r="N24" s="1"/>
      <c r="O24" s="1"/>
    </row>
    <row r="25" spans="1:15" ht="16.5" thickBot="1" x14ac:dyDescent="0.3">
      <c r="A25" s="193" t="s">
        <v>0</v>
      </c>
      <c r="B25" s="193"/>
      <c r="C25" s="193"/>
      <c r="D25" s="193"/>
      <c r="E25" s="193"/>
      <c r="F25" s="193"/>
      <c r="G25" s="193"/>
      <c r="H25" s="193"/>
      <c r="J25" s="193" t="s">
        <v>12</v>
      </c>
      <c r="K25" s="193"/>
      <c r="L25" s="193"/>
      <c r="M25" s="193"/>
      <c r="N25" s="193"/>
      <c r="O25" s="193"/>
    </row>
    <row r="26" spans="1:15" ht="27" x14ac:dyDescent="0.25">
      <c r="A26" s="18" t="s">
        <v>1</v>
      </c>
      <c r="B26" s="18" t="s">
        <v>200</v>
      </c>
      <c r="C26" s="18" t="s">
        <v>201</v>
      </c>
      <c r="D26" s="18" t="s">
        <v>24</v>
      </c>
      <c r="E26" s="18" t="s">
        <v>2</v>
      </c>
      <c r="F26" s="19" t="s">
        <v>184</v>
      </c>
      <c r="G26" s="19" t="s">
        <v>185</v>
      </c>
      <c r="H26" s="20" t="s">
        <v>4</v>
      </c>
      <c r="J26" s="21" t="s">
        <v>1</v>
      </c>
      <c r="K26" s="21" t="s">
        <v>2</v>
      </c>
      <c r="L26" s="22" t="s">
        <v>3</v>
      </c>
      <c r="M26" s="52" t="s">
        <v>17</v>
      </c>
      <c r="N26" s="52" t="s">
        <v>18</v>
      </c>
      <c r="O26" s="23" t="s">
        <v>4</v>
      </c>
    </row>
    <row r="27" spans="1:15" ht="15.75" x14ac:dyDescent="0.25">
      <c r="A27" s="194" t="s">
        <v>5</v>
      </c>
      <c r="B27" s="195"/>
      <c r="C27" s="195"/>
      <c r="D27" s="195"/>
      <c r="E27" s="195"/>
      <c r="F27" s="195"/>
      <c r="G27" s="195"/>
      <c r="H27" s="196"/>
      <c r="J27" s="197" t="s">
        <v>5</v>
      </c>
      <c r="K27" s="198"/>
      <c r="L27" s="198"/>
      <c r="M27" s="198"/>
      <c r="N27" s="198"/>
      <c r="O27" s="199"/>
    </row>
    <row r="28" spans="1:15" x14ac:dyDescent="0.25">
      <c r="A28" s="3" t="s">
        <v>58</v>
      </c>
      <c r="B28" s="3" t="s">
        <v>203</v>
      </c>
      <c r="C28" s="3" t="s">
        <v>202</v>
      </c>
      <c r="D28" s="3" t="s">
        <v>209</v>
      </c>
      <c r="E28" s="3">
        <v>2</v>
      </c>
      <c r="F28" s="3"/>
      <c r="G28" s="16"/>
      <c r="H28" s="16">
        <f>E28*(G28+F28)</f>
        <v>0</v>
      </c>
      <c r="J28" s="3"/>
      <c r="K28" s="3"/>
      <c r="L28" s="10"/>
      <c r="M28" s="10"/>
      <c r="N28" s="10"/>
      <c r="O28" s="10"/>
    </row>
    <row r="29" spans="1:15" x14ac:dyDescent="0.25">
      <c r="A29" s="3" t="s">
        <v>7</v>
      </c>
      <c r="B29" s="3" t="s">
        <v>204</v>
      </c>
      <c r="C29" s="3" t="s">
        <v>202</v>
      </c>
      <c r="D29" s="3" t="s">
        <v>209</v>
      </c>
      <c r="E29" s="4">
        <v>2</v>
      </c>
      <c r="F29" s="4"/>
      <c r="G29" s="16"/>
      <c r="H29" s="16">
        <f t="shared" ref="H29:H31" si="1">E29*(G29+F29)</f>
        <v>0</v>
      </c>
      <c r="J29" s="3"/>
      <c r="K29" s="4"/>
      <c r="L29" s="10"/>
      <c r="M29" s="10"/>
      <c r="N29" s="10"/>
      <c r="O29" s="10"/>
    </row>
    <row r="30" spans="1:15" x14ac:dyDescent="0.25">
      <c r="A30" s="3" t="s">
        <v>8</v>
      </c>
      <c r="B30" s="3" t="s">
        <v>205</v>
      </c>
      <c r="C30" s="3" t="s">
        <v>202</v>
      </c>
      <c r="D30" s="3" t="s">
        <v>209</v>
      </c>
      <c r="E30" s="4">
        <v>9</v>
      </c>
      <c r="F30" s="4"/>
      <c r="G30" s="16"/>
      <c r="H30" s="16">
        <f t="shared" si="1"/>
        <v>0</v>
      </c>
      <c r="J30" s="3"/>
      <c r="K30" s="4"/>
      <c r="L30" s="10"/>
      <c r="M30" s="10"/>
      <c r="N30" s="10"/>
      <c r="O30" s="10"/>
    </row>
    <row r="31" spans="1:15" ht="16.5" x14ac:dyDescent="0.25">
      <c r="A31" s="3" t="s">
        <v>56</v>
      </c>
      <c r="B31" s="3" t="s">
        <v>206</v>
      </c>
      <c r="C31" s="3" t="s">
        <v>202</v>
      </c>
      <c r="D31" s="3" t="s">
        <v>209</v>
      </c>
      <c r="E31" s="4">
        <v>3</v>
      </c>
      <c r="F31" s="4"/>
      <c r="G31" s="16"/>
      <c r="H31" s="16">
        <f t="shared" si="1"/>
        <v>0</v>
      </c>
      <c r="J31" s="3"/>
      <c r="K31" s="4"/>
      <c r="L31" s="6"/>
      <c r="M31" s="6"/>
      <c r="N31" s="6"/>
      <c r="O31" s="11"/>
    </row>
    <row r="32" spans="1:15" x14ac:dyDescent="0.25">
      <c r="A32" s="3" t="s">
        <v>55</v>
      </c>
      <c r="B32" s="3" t="s">
        <v>207</v>
      </c>
      <c r="C32" s="3" t="s">
        <v>202</v>
      </c>
      <c r="D32" s="3" t="s">
        <v>209</v>
      </c>
      <c r="E32" s="3">
        <v>5</v>
      </c>
      <c r="F32" s="3"/>
      <c r="G32" s="16"/>
      <c r="H32" s="16">
        <f>E32*(G32+F32)</f>
        <v>0</v>
      </c>
      <c r="J32" s="61"/>
      <c r="K32" s="61"/>
      <c r="L32" s="53"/>
      <c r="M32" s="53"/>
      <c r="N32" s="53"/>
      <c r="O32" s="54"/>
    </row>
    <row r="33" spans="1:15" ht="15.75" x14ac:dyDescent="0.25">
      <c r="A33" s="55" t="s">
        <v>13</v>
      </c>
      <c r="B33" s="173"/>
      <c r="C33" s="173"/>
      <c r="D33" s="173"/>
      <c r="E33" s="57">
        <f>SUM(E28:E32)</f>
        <v>21</v>
      </c>
      <c r="F33" s="57"/>
      <c r="G33" s="56"/>
      <c r="H33" s="169">
        <f>SUM(H28:H32)</f>
        <v>0</v>
      </c>
      <c r="J33" s="55" t="s">
        <v>13</v>
      </c>
      <c r="K33" s="57">
        <f>SUM(K28:K32)</f>
        <v>0</v>
      </c>
      <c r="L33" s="56"/>
      <c r="M33" s="110"/>
      <c r="N33" s="110"/>
      <c r="O33" s="7">
        <f>SUM(O28:O32)</f>
        <v>0</v>
      </c>
    </row>
    <row r="34" spans="1:15" x14ac:dyDescent="0.25">
      <c r="K34" s="205" t="s">
        <v>14</v>
      </c>
      <c r="L34" s="205"/>
      <c r="M34" s="62"/>
      <c r="N34" s="62"/>
      <c r="O34" s="24"/>
    </row>
    <row r="35" spans="1:15" x14ac:dyDescent="0.25">
      <c r="K35" s="25"/>
      <c r="L35" s="25"/>
      <c r="M35" s="25"/>
      <c r="N35" s="25"/>
      <c r="O35" s="26"/>
    </row>
    <row r="36" spans="1:15" ht="15.75" x14ac:dyDescent="0.25">
      <c r="A36" s="200" t="s">
        <v>161</v>
      </c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</row>
    <row r="37" spans="1:15" x14ac:dyDescent="0.25">
      <c r="A37" s="129" t="s">
        <v>81</v>
      </c>
      <c r="B37" s="129"/>
      <c r="C37" s="129"/>
      <c r="D37" s="129"/>
      <c r="E37" s="2" t="s">
        <v>76</v>
      </c>
      <c r="F37" s="2"/>
      <c r="G37" s="1"/>
      <c r="H37" s="1"/>
      <c r="J37" s="1" t="s">
        <v>10</v>
      </c>
      <c r="K37" s="2" t="s">
        <v>11</v>
      </c>
      <c r="L37" s="1"/>
      <c r="M37" s="1"/>
      <c r="N37" s="1"/>
      <c r="O37" s="1"/>
    </row>
    <row r="38" spans="1:15" x14ac:dyDescent="0.25">
      <c r="A38" s="111" t="s">
        <v>15</v>
      </c>
      <c r="B38" s="192"/>
      <c r="C38" s="192"/>
      <c r="D38" s="192"/>
      <c r="E38" s="2" t="s">
        <v>78</v>
      </c>
      <c r="F38" s="2"/>
      <c r="G38" s="1"/>
      <c r="H38" s="1"/>
      <c r="J38" s="111" t="s">
        <v>15</v>
      </c>
      <c r="K38" s="2" t="s">
        <v>9</v>
      </c>
      <c r="L38" s="1"/>
      <c r="M38" s="1"/>
      <c r="N38" s="1"/>
      <c r="O38" s="1"/>
    </row>
    <row r="39" spans="1:15" ht="16.5" thickBot="1" x14ac:dyDescent="0.3">
      <c r="A39" s="193" t="s">
        <v>0</v>
      </c>
      <c r="B39" s="193"/>
      <c r="C39" s="193"/>
      <c r="D39" s="193"/>
      <c r="E39" s="193"/>
      <c r="F39" s="193"/>
      <c r="G39" s="193"/>
      <c r="H39" s="193"/>
      <c r="J39" s="193" t="s">
        <v>12</v>
      </c>
      <c r="K39" s="193"/>
      <c r="L39" s="193"/>
      <c r="M39" s="193"/>
      <c r="N39" s="193"/>
      <c r="O39" s="193"/>
    </row>
    <row r="40" spans="1:15" ht="27" x14ac:dyDescent="0.25">
      <c r="A40" s="18" t="s">
        <v>1</v>
      </c>
      <c r="B40" s="18" t="s">
        <v>200</v>
      </c>
      <c r="C40" s="18" t="s">
        <v>201</v>
      </c>
      <c r="D40" s="18" t="s">
        <v>24</v>
      </c>
      <c r="E40" s="18" t="s">
        <v>2</v>
      </c>
      <c r="F40" s="19" t="s">
        <v>184</v>
      </c>
      <c r="G40" s="19" t="s">
        <v>185</v>
      </c>
      <c r="H40" s="20" t="s">
        <v>4</v>
      </c>
      <c r="J40" s="21" t="s">
        <v>1</v>
      </c>
      <c r="K40" s="21" t="s">
        <v>2</v>
      </c>
      <c r="L40" s="22" t="s">
        <v>3</v>
      </c>
      <c r="M40" s="52" t="s">
        <v>17</v>
      </c>
      <c r="N40" s="52" t="s">
        <v>18</v>
      </c>
      <c r="O40" s="23" t="s">
        <v>4</v>
      </c>
    </row>
    <row r="41" spans="1:15" ht="15.75" x14ac:dyDescent="0.25">
      <c r="A41" s="194" t="s">
        <v>5</v>
      </c>
      <c r="B41" s="195"/>
      <c r="C41" s="195"/>
      <c r="D41" s="195"/>
      <c r="E41" s="195"/>
      <c r="F41" s="195"/>
      <c r="G41" s="195"/>
      <c r="H41" s="196"/>
      <c r="J41" s="197" t="s">
        <v>5</v>
      </c>
      <c r="K41" s="198"/>
      <c r="L41" s="198"/>
      <c r="M41" s="198"/>
      <c r="N41" s="198"/>
      <c r="O41" s="199"/>
    </row>
    <row r="42" spans="1:15" x14ac:dyDescent="0.25">
      <c r="A42" s="3" t="s">
        <v>58</v>
      </c>
      <c r="B42" s="3" t="s">
        <v>203</v>
      </c>
      <c r="C42" s="3" t="s">
        <v>202</v>
      </c>
      <c r="D42" s="3" t="s">
        <v>209</v>
      </c>
      <c r="E42" s="3">
        <v>2</v>
      </c>
      <c r="F42" s="3"/>
      <c r="G42" s="16"/>
      <c r="H42" s="16">
        <f>E42*(G42+F42)</f>
        <v>0</v>
      </c>
      <c r="J42" s="3"/>
      <c r="K42" s="3"/>
      <c r="L42" s="10"/>
      <c r="M42" s="10"/>
      <c r="N42" s="10"/>
      <c r="O42" s="10"/>
    </row>
    <row r="43" spans="1:15" x14ac:dyDescent="0.25">
      <c r="A43" s="3" t="s">
        <v>7</v>
      </c>
      <c r="B43" s="3" t="s">
        <v>204</v>
      </c>
      <c r="C43" s="3" t="s">
        <v>202</v>
      </c>
      <c r="D43" s="3" t="s">
        <v>209</v>
      </c>
      <c r="E43" s="4">
        <v>2</v>
      </c>
      <c r="F43" s="4"/>
      <c r="G43" s="16"/>
      <c r="H43" s="16">
        <f t="shared" ref="H43:H46" si="2">E43*(G43+F43)</f>
        <v>0</v>
      </c>
      <c r="J43" s="3"/>
      <c r="K43" s="4"/>
      <c r="L43" s="10"/>
      <c r="M43" s="10"/>
      <c r="N43" s="10"/>
      <c r="O43" s="10"/>
    </row>
    <row r="44" spans="1:15" x14ac:dyDescent="0.25">
      <c r="A44" s="3" t="s">
        <v>8</v>
      </c>
      <c r="B44" s="3" t="s">
        <v>205</v>
      </c>
      <c r="C44" s="3" t="s">
        <v>202</v>
      </c>
      <c r="D44" s="3" t="s">
        <v>209</v>
      </c>
      <c r="E44" s="4">
        <v>9</v>
      </c>
      <c r="F44" s="4"/>
      <c r="G44" s="16"/>
      <c r="H44" s="16">
        <f t="shared" si="2"/>
        <v>0</v>
      </c>
      <c r="J44" s="3"/>
      <c r="K44" s="4"/>
      <c r="L44" s="10"/>
      <c r="M44" s="10"/>
      <c r="N44" s="10"/>
      <c r="O44" s="10"/>
    </row>
    <row r="45" spans="1:15" ht="16.5" x14ac:dyDescent="0.25">
      <c r="A45" s="3" t="s">
        <v>56</v>
      </c>
      <c r="B45" s="3" t="s">
        <v>206</v>
      </c>
      <c r="C45" s="3" t="s">
        <v>202</v>
      </c>
      <c r="D45" s="3" t="s">
        <v>209</v>
      </c>
      <c r="E45" s="4">
        <v>3</v>
      </c>
      <c r="F45" s="4"/>
      <c r="G45" s="16"/>
      <c r="H45" s="16">
        <f t="shared" si="2"/>
        <v>0</v>
      </c>
      <c r="J45" s="3"/>
      <c r="K45" s="4"/>
      <c r="L45" s="6"/>
      <c r="M45" s="6"/>
      <c r="N45" s="6"/>
      <c r="O45" s="11"/>
    </row>
    <row r="46" spans="1:15" x14ac:dyDescent="0.25">
      <c r="A46" s="3" t="s">
        <v>55</v>
      </c>
      <c r="B46" s="3" t="s">
        <v>207</v>
      </c>
      <c r="C46" s="3" t="s">
        <v>202</v>
      </c>
      <c r="D46" s="3" t="s">
        <v>209</v>
      </c>
      <c r="E46" s="3">
        <v>5</v>
      </c>
      <c r="F46" s="3"/>
      <c r="G46" s="16"/>
      <c r="H46" s="16">
        <f t="shared" si="2"/>
        <v>0</v>
      </c>
      <c r="J46" s="61"/>
      <c r="K46" s="61"/>
      <c r="L46" s="53"/>
      <c r="M46" s="53"/>
      <c r="N46" s="53"/>
      <c r="O46" s="54"/>
    </row>
    <row r="47" spans="1:15" ht="15.75" x14ac:dyDescent="0.25">
      <c r="A47" s="55" t="s">
        <v>13</v>
      </c>
      <c r="B47" s="173"/>
      <c r="C47" s="173"/>
      <c r="D47" s="173"/>
      <c r="E47" s="57">
        <f>E46+E45+E44+E43+E42</f>
        <v>21</v>
      </c>
      <c r="F47" s="57"/>
      <c r="G47" s="56"/>
      <c r="H47" s="169">
        <f>SUM(H42:H46)</f>
        <v>0</v>
      </c>
      <c r="J47" s="55" t="s">
        <v>13</v>
      </c>
      <c r="K47" s="57">
        <f>SUM(K42:K46)</f>
        <v>0</v>
      </c>
      <c r="L47" s="56"/>
      <c r="M47" s="110"/>
      <c r="N47" s="110"/>
      <c r="O47" s="7">
        <f>SUM(O42:O46)</f>
        <v>0</v>
      </c>
    </row>
    <row r="48" spans="1:15" x14ac:dyDescent="0.25">
      <c r="K48" s="25"/>
      <c r="L48" s="25"/>
      <c r="M48" s="25"/>
      <c r="N48" s="25"/>
      <c r="O48" s="26"/>
    </row>
    <row r="49" spans="1:15" ht="15.75" x14ac:dyDescent="0.25">
      <c r="A49" s="200" t="s">
        <v>162</v>
      </c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</row>
    <row r="50" spans="1:15" x14ac:dyDescent="0.25">
      <c r="A50" s="129" t="s">
        <v>82</v>
      </c>
      <c r="B50" s="129"/>
      <c r="C50" s="129"/>
      <c r="D50" s="129"/>
      <c r="E50" s="2" t="s">
        <v>76</v>
      </c>
      <c r="F50" s="2"/>
      <c r="G50" s="1"/>
      <c r="H50" s="1"/>
      <c r="J50" s="1" t="s">
        <v>10</v>
      </c>
      <c r="K50" s="2" t="s">
        <v>11</v>
      </c>
      <c r="L50" s="1"/>
      <c r="M50" s="1"/>
      <c r="N50" s="1"/>
      <c r="O50" s="1"/>
    </row>
    <row r="51" spans="1:15" x14ac:dyDescent="0.25">
      <c r="A51" s="111" t="s">
        <v>15</v>
      </c>
      <c r="B51" s="192"/>
      <c r="C51" s="192"/>
      <c r="D51" s="192"/>
      <c r="E51" s="2" t="s">
        <v>78</v>
      </c>
      <c r="F51" s="2"/>
      <c r="G51" s="1"/>
      <c r="H51" s="1"/>
      <c r="J51" s="111" t="s">
        <v>15</v>
      </c>
      <c r="K51" s="2" t="s">
        <v>9</v>
      </c>
      <c r="L51" s="1"/>
      <c r="M51" s="1"/>
      <c r="N51" s="1"/>
      <c r="O51" s="1"/>
    </row>
    <row r="52" spans="1:15" ht="16.5" thickBot="1" x14ac:dyDescent="0.3">
      <c r="A52" s="193" t="s">
        <v>0</v>
      </c>
      <c r="B52" s="193"/>
      <c r="C52" s="193"/>
      <c r="D52" s="193"/>
      <c r="E52" s="193"/>
      <c r="F52" s="193"/>
      <c r="G52" s="193"/>
      <c r="H52" s="193"/>
      <c r="J52" s="193" t="s">
        <v>12</v>
      </c>
      <c r="K52" s="193"/>
      <c r="L52" s="193"/>
      <c r="M52" s="193"/>
      <c r="N52" s="193"/>
      <c r="O52" s="193"/>
    </row>
    <row r="53" spans="1:15" ht="27" x14ac:dyDescent="0.25">
      <c r="A53" s="18" t="s">
        <v>1</v>
      </c>
      <c r="B53" s="18" t="s">
        <v>200</v>
      </c>
      <c r="C53" s="18" t="s">
        <v>201</v>
      </c>
      <c r="D53" s="18" t="s">
        <v>24</v>
      </c>
      <c r="E53" s="18" t="s">
        <v>2</v>
      </c>
      <c r="F53" s="19" t="s">
        <v>184</v>
      </c>
      <c r="G53" s="19" t="s">
        <v>185</v>
      </c>
      <c r="H53" s="20" t="s">
        <v>4</v>
      </c>
      <c r="J53" s="21" t="s">
        <v>1</v>
      </c>
      <c r="K53" s="21" t="s">
        <v>2</v>
      </c>
      <c r="L53" s="22" t="s">
        <v>3</v>
      </c>
      <c r="M53" s="52" t="s">
        <v>17</v>
      </c>
      <c r="N53" s="52" t="s">
        <v>18</v>
      </c>
      <c r="O53" s="23" t="s">
        <v>4</v>
      </c>
    </row>
    <row r="54" spans="1:15" ht="15.75" x14ac:dyDescent="0.25">
      <c r="A54" s="194" t="s">
        <v>5</v>
      </c>
      <c r="B54" s="195"/>
      <c r="C54" s="195"/>
      <c r="D54" s="195"/>
      <c r="E54" s="195"/>
      <c r="F54" s="195"/>
      <c r="G54" s="195"/>
      <c r="H54" s="196"/>
      <c r="J54" s="197" t="s">
        <v>5</v>
      </c>
      <c r="K54" s="198"/>
      <c r="L54" s="198"/>
      <c r="M54" s="198"/>
      <c r="N54" s="198"/>
      <c r="O54" s="199"/>
    </row>
    <row r="55" spans="1:15" x14ac:dyDescent="0.25">
      <c r="A55" s="3" t="s">
        <v>58</v>
      </c>
      <c r="B55" s="3" t="s">
        <v>203</v>
      </c>
      <c r="C55" s="3" t="s">
        <v>202</v>
      </c>
      <c r="D55" s="3" t="s">
        <v>209</v>
      </c>
      <c r="E55" s="3">
        <v>2</v>
      </c>
      <c r="F55" s="3"/>
      <c r="G55" s="16"/>
      <c r="H55" s="16">
        <f>E55*(G55+F55)</f>
        <v>0</v>
      </c>
      <c r="J55" s="3"/>
      <c r="K55" s="3"/>
      <c r="L55" s="10"/>
      <c r="M55" s="10"/>
      <c r="N55" s="10"/>
      <c r="O55" s="10"/>
    </row>
    <row r="56" spans="1:15" x14ac:dyDescent="0.25">
      <c r="A56" s="3" t="s">
        <v>7</v>
      </c>
      <c r="B56" s="3" t="s">
        <v>204</v>
      </c>
      <c r="C56" s="3" t="s">
        <v>202</v>
      </c>
      <c r="D56" s="3" t="s">
        <v>209</v>
      </c>
      <c r="E56" s="4">
        <v>2</v>
      </c>
      <c r="F56" s="4"/>
      <c r="G56" s="16"/>
      <c r="H56" s="16">
        <f t="shared" ref="H56:H59" si="3">E56*(G56+F56)</f>
        <v>0</v>
      </c>
      <c r="J56" s="3"/>
      <c r="K56" s="4"/>
      <c r="L56" s="10"/>
      <c r="M56" s="10"/>
      <c r="N56" s="10"/>
      <c r="O56" s="10"/>
    </row>
    <row r="57" spans="1:15" x14ac:dyDescent="0.25">
      <c r="A57" s="3" t="s">
        <v>8</v>
      </c>
      <c r="B57" s="3" t="s">
        <v>205</v>
      </c>
      <c r="C57" s="3" t="s">
        <v>202</v>
      </c>
      <c r="D57" s="3" t="s">
        <v>209</v>
      </c>
      <c r="E57" s="4">
        <v>9</v>
      </c>
      <c r="F57" s="4"/>
      <c r="G57" s="16"/>
      <c r="H57" s="16">
        <f t="shared" si="3"/>
        <v>0</v>
      </c>
      <c r="J57" s="3"/>
      <c r="K57" s="4"/>
      <c r="L57" s="10"/>
      <c r="M57" s="10"/>
      <c r="N57" s="10"/>
      <c r="O57" s="10"/>
    </row>
    <row r="58" spans="1:15" ht="16.5" x14ac:dyDescent="0.25">
      <c r="A58" s="3" t="s">
        <v>56</v>
      </c>
      <c r="B58" s="3" t="s">
        <v>206</v>
      </c>
      <c r="C58" s="3" t="s">
        <v>202</v>
      </c>
      <c r="D58" s="3" t="s">
        <v>209</v>
      </c>
      <c r="E58" s="4">
        <v>3</v>
      </c>
      <c r="F58" s="4"/>
      <c r="G58" s="16"/>
      <c r="H58" s="16">
        <f t="shared" si="3"/>
        <v>0</v>
      </c>
      <c r="J58" s="3"/>
      <c r="K58" s="4"/>
      <c r="L58" s="6"/>
      <c r="M58" s="6"/>
      <c r="N58" s="6"/>
      <c r="O58" s="11"/>
    </row>
    <row r="59" spans="1:15" x14ac:dyDescent="0.25">
      <c r="A59" s="3" t="s">
        <v>55</v>
      </c>
      <c r="B59" s="3" t="s">
        <v>207</v>
      </c>
      <c r="C59" s="3" t="s">
        <v>202</v>
      </c>
      <c r="D59" s="3" t="s">
        <v>209</v>
      </c>
      <c r="E59" s="3">
        <v>5</v>
      </c>
      <c r="F59" s="3"/>
      <c r="G59" s="16"/>
      <c r="H59" s="16">
        <f t="shared" si="3"/>
        <v>0</v>
      </c>
      <c r="J59" s="61"/>
      <c r="K59" s="61"/>
      <c r="L59" s="53"/>
      <c r="M59" s="53"/>
      <c r="N59" s="53"/>
      <c r="O59" s="54"/>
    </row>
    <row r="60" spans="1:15" ht="15.75" x14ac:dyDescent="0.25">
      <c r="A60" s="55" t="s">
        <v>13</v>
      </c>
      <c r="B60" s="173"/>
      <c r="C60" s="173"/>
      <c r="D60" s="173"/>
      <c r="E60" s="57">
        <f>E59+E58+E57+E56+E55</f>
        <v>21</v>
      </c>
      <c r="F60" s="57"/>
      <c r="G60" s="56"/>
      <c r="H60" s="169">
        <f>SUM(H55:H59)</f>
        <v>0</v>
      </c>
      <c r="J60" s="55" t="s">
        <v>13</v>
      </c>
      <c r="K60" s="57">
        <f>SUM(K55:K59)</f>
        <v>0</v>
      </c>
      <c r="L60" s="56"/>
      <c r="M60" s="110"/>
      <c r="N60" s="110"/>
      <c r="O60" s="7">
        <f>SUM(O55:O59)</f>
        <v>0</v>
      </c>
    </row>
    <row r="61" spans="1:15" x14ac:dyDescent="0.25">
      <c r="N61" s="34"/>
      <c r="O61" s="35"/>
    </row>
    <row r="62" spans="1:15" ht="15.75" x14ac:dyDescent="0.25">
      <c r="A62" s="200" t="s">
        <v>163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</row>
    <row r="63" spans="1:15" x14ac:dyDescent="0.25">
      <c r="A63" s="129" t="s">
        <v>89</v>
      </c>
      <c r="B63" s="129"/>
      <c r="C63" s="129"/>
      <c r="D63" s="129"/>
      <c r="E63" s="2" t="s">
        <v>180</v>
      </c>
      <c r="F63" s="2"/>
      <c r="G63" s="1"/>
      <c r="H63" s="1"/>
      <c r="J63" s="1" t="s">
        <v>10</v>
      </c>
      <c r="K63" s="2" t="s">
        <v>11</v>
      </c>
      <c r="L63" s="1"/>
      <c r="M63" s="1"/>
      <c r="N63" s="1"/>
      <c r="O63" s="1"/>
    </row>
    <row r="64" spans="1:15" x14ac:dyDescent="0.25">
      <c r="A64" s="126" t="s">
        <v>15</v>
      </c>
      <c r="B64" s="192"/>
      <c r="C64" s="192"/>
      <c r="D64" s="192"/>
      <c r="E64" s="2" t="s">
        <v>78</v>
      </c>
      <c r="F64" s="2"/>
      <c r="G64" s="1"/>
      <c r="H64" s="1"/>
      <c r="J64" s="126" t="s">
        <v>15</v>
      </c>
      <c r="K64" s="2" t="s">
        <v>9</v>
      </c>
      <c r="L64" s="1"/>
      <c r="M64" s="1"/>
      <c r="N64" s="1"/>
      <c r="O64" s="1"/>
    </row>
    <row r="65" spans="1:15" ht="16.5" thickBot="1" x14ac:dyDescent="0.3">
      <c r="A65" s="193" t="s">
        <v>0</v>
      </c>
      <c r="B65" s="193"/>
      <c r="C65" s="193"/>
      <c r="D65" s="193"/>
      <c r="E65" s="193"/>
      <c r="F65" s="193"/>
      <c r="G65" s="193"/>
      <c r="H65" s="193"/>
      <c r="J65" s="193" t="s">
        <v>12</v>
      </c>
      <c r="K65" s="193"/>
      <c r="L65" s="193"/>
      <c r="M65" s="193"/>
      <c r="N65" s="193"/>
      <c r="O65" s="193"/>
    </row>
    <row r="66" spans="1:15" ht="27" x14ac:dyDescent="0.25">
      <c r="A66" s="18" t="s">
        <v>1</v>
      </c>
      <c r="B66" s="18" t="s">
        <v>200</v>
      </c>
      <c r="C66" s="18" t="s">
        <v>201</v>
      </c>
      <c r="D66" s="18" t="s">
        <v>24</v>
      </c>
      <c r="E66" s="18" t="s">
        <v>2</v>
      </c>
      <c r="F66" s="19" t="s">
        <v>184</v>
      </c>
      <c r="G66" s="19" t="s">
        <v>185</v>
      </c>
      <c r="H66" s="20" t="s">
        <v>4</v>
      </c>
      <c r="J66" s="21" t="s">
        <v>1</v>
      </c>
      <c r="K66" s="21" t="s">
        <v>2</v>
      </c>
      <c r="L66" s="22" t="s">
        <v>3</v>
      </c>
      <c r="M66" s="52" t="s">
        <v>17</v>
      </c>
      <c r="N66" s="52" t="s">
        <v>18</v>
      </c>
      <c r="O66" s="23" t="s">
        <v>4</v>
      </c>
    </row>
    <row r="67" spans="1:15" ht="15.75" x14ac:dyDescent="0.25">
      <c r="A67" s="194" t="s">
        <v>5</v>
      </c>
      <c r="B67" s="195"/>
      <c r="C67" s="195"/>
      <c r="D67" s="195"/>
      <c r="E67" s="195"/>
      <c r="F67" s="195"/>
      <c r="G67" s="195"/>
      <c r="H67" s="196"/>
      <c r="J67" s="197" t="s">
        <v>5</v>
      </c>
      <c r="K67" s="198"/>
      <c r="L67" s="198"/>
      <c r="M67" s="198"/>
      <c r="N67" s="198"/>
      <c r="O67" s="199"/>
    </row>
    <row r="68" spans="1:15" x14ac:dyDescent="0.25">
      <c r="A68" s="3" t="s">
        <v>58</v>
      </c>
      <c r="B68" s="3" t="s">
        <v>203</v>
      </c>
      <c r="C68" s="3" t="s">
        <v>202</v>
      </c>
      <c r="D68" s="3" t="s">
        <v>209</v>
      </c>
      <c r="E68" s="3">
        <v>2</v>
      </c>
      <c r="F68" s="3"/>
      <c r="G68" s="16"/>
      <c r="H68" s="16">
        <f>E68*(G68+F68)</f>
        <v>0</v>
      </c>
      <c r="J68" s="3"/>
      <c r="K68" s="3"/>
      <c r="L68" s="10"/>
      <c r="M68" s="10"/>
      <c r="N68" s="10"/>
      <c r="O68" s="10"/>
    </row>
    <row r="69" spans="1:15" x14ac:dyDescent="0.25">
      <c r="A69" s="3" t="s">
        <v>7</v>
      </c>
      <c r="B69" s="3" t="s">
        <v>204</v>
      </c>
      <c r="C69" s="3" t="s">
        <v>202</v>
      </c>
      <c r="D69" s="3" t="s">
        <v>209</v>
      </c>
      <c r="E69" s="4">
        <v>2</v>
      </c>
      <c r="F69" s="4"/>
      <c r="G69" s="16"/>
      <c r="H69" s="16">
        <f t="shared" ref="H69:H72" si="4">E69*(G69+F69)</f>
        <v>0</v>
      </c>
      <c r="J69" s="3"/>
      <c r="K69" s="4"/>
      <c r="L69" s="10"/>
      <c r="M69" s="10"/>
      <c r="N69" s="10"/>
      <c r="O69" s="10"/>
    </row>
    <row r="70" spans="1:15" x14ac:dyDescent="0.25">
      <c r="A70" s="3" t="s">
        <v>8</v>
      </c>
      <c r="B70" s="3" t="s">
        <v>205</v>
      </c>
      <c r="C70" s="3" t="s">
        <v>202</v>
      </c>
      <c r="D70" s="3" t="s">
        <v>209</v>
      </c>
      <c r="E70" s="4">
        <v>9</v>
      </c>
      <c r="F70" s="4"/>
      <c r="G70" s="16"/>
      <c r="H70" s="16">
        <f t="shared" si="4"/>
        <v>0</v>
      </c>
      <c r="J70" s="3"/>
      <c r="K70" s="4"/>
      <c r="L70" s="10"/>
      <c r="M70" s="10"/>
      <c r="N70" s="10"/>
      <c r="O70" s="10"/>
    </row>
    <row r="71" spans="1:15" ht="16.5" x14ac:dyDescent="0.25">
      <c r="A71" s="3" t="s">
        <v>56</v>
      </c>
      <c r="B71" s="3" t="s">
        <v>206</v>
      </c>
      <c r="C71" s="3" t="s">
        <v>202</v>
      </c>
      <c r="D71" s="3" t="s">
        <v>209</v>
      </c>
      <c r="E71" s="4">
        <v>3</v>
      </c>
      <c r="F71" s="4"/>
      <c r="G71" s="16"/>
      <c r="H71" s="16">
        <f t="shared" si="4"/>
        <v>0</v>
      </c>
      <c r="J71" s="3"/>
      <c r="K71" s="4"/>
      <c r="L71" s="6"/>
      <c r="M71" s="6"/>
      <c r="N71" s="6"/>
      <c r="O71" s="11"/>
    </row>
    <row r="72" spans="1:15" x14ac:dyDescent="0.25">
      <c r="A72" s="3" t="s">
        <v>55</v>
      </c>
      <c r="B72" s="3" t="s">
        <v>207</v>
      </c>
      <c r="C72" s="3" t="s">
        <v>202</v>
      </c>
      <c r="D72" s="3" t="s">
        <v>209</v>
      </c>
      <c r="E72" s="3">
        <v>5</v>
      </c>
      <c r="F72" s="3"/>
      <c r="G72" s="16"/>
      <c r="H72" s="16">
        <f t="shared" si="4"/>
        <v>0</v>
      </c>
      <c r="J72" s="61"/>
      <c r="K72" s="61"/>
      <c r="L72" s="53"/>
      <c r="M72" s="53"/>
      <c r="N72" s="53"/>
      <c r="O72" s="54"/>
    </row>
    <row r="73" spans="1:15" ht="15.75" x14ac:dyDescent="0.25">
      <c r="A73" s="55" t="s">
        <v>13</v>
      </c>
      <c r="B73" s="173"/>
      <c r="C73" s="173"/>
      <c r="D73" s="173"/>
      <c r="E73" s="57">
        <f>E72+E71+E70+E69+E68</f>
        <v>21</v>
      </c>
      <c r="F73" s="57"/>
      <c r="G73" s="56"/>
      <c r="H73" s="169">
        <f>SUM(H68:H72)</f>
        <v>0</v>
      </c>
      <c r="J73" s="55" t="s">
        <v>13</v>
      </c>
      <c r="K73" s="57">
        <f>SUM(K68:K72)</f>
        <v>0</v>
      </c>
      <c r="L73" s="56"/>
      <c r="M73" s="123"/>
      <c r="N73" s="123"/>
      <c r="O73" s="7">
        <f>SUM(O68:O72)</f>
        <v>0</v>
      </c>
    </row>
    <row r="74" spans="1:15" x14ac:dyDescent="0.25">
      <c r="N74" s="34"/>
      <c r="O74" s="35"/>
    </row>
    <row r="75" spans="1:15" ht="15.75" x14ac:dyDescent="0.25">
      <c r="A75" s="200" t="s">
        <v>164</v>
      </c>
      <c r="B75" s="200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</row>
    <row r="76" spans="1:15" x14ac:dyDescent="0.25">
      <c r="A76" s="129" t="s">
        <v>90</v>
      </c>
      <c r="B76" s="129"/>
      <c r="C76" s="129"/>
      <c r="D76" s="129"/>
      <c r="E76" s="2" t="s">
        <v>76</v>
      </c>
      <c r="F76" s="2"/>
      <c r="G76" s="1"/>
      <c r="H76" s="1"/>
      <c r="J76" s="1" t="s">
        <v>10</v>
      </c>
      <c r="K76" s="2" t="s">
        <v>11</v>
      </c>
      <c r="L76" s="1"/>
      <c r="M76" s="1"/>
      <c r="N76" s="1"/>
      <c r="O76" s="1"/>
    </row>
    <row r="77" spans="1:15" x14ac:dyDescent="0.25">
      <c r="A77" s="126" t="s">
        <v>15</v>
      </c>
      <c r="B77" s="192"/>
      <c r="C77" s="192"/>
      <c r="D77" s="192"/>
      <c r="E77" s="2" t="s">
        <v>78</v>
      </c>
      <c r="F77" s="2"/>
      <c r="G77" s="1"/>
      <c r="H77" s="1"/>
      <c r="J77" s="126" t="s">
        <v>15</v>
      </c>
      <c r="K77" s="2" t="s">
        <v>9</v>
      </c>
      <c r="L77" s="1"/>
      <c r="M77" s="1"/>
      <c r="N77" s="1"/>
      <c r="O77" s="1"/>
    </row>
    <row r="78" spans="1:15" ht="16.5" thickBot="1" x14ac:dyDescent="0.3">
      <c r="A78" s="193" t="s">
        <v>0</v>
      </c>
      <c r="B78" s="193"/>
      <c r="C78" s="193"/>
      <c r="D78" s="193"/>
      <c r="E78" s="193"/>
      <c r="F78" s="193"/>
      <c r="G78" s="193"/>
      <c r="H78" s="193"/>
      <c r="J78" s="193" t="s">
        <v>12</v>
      </c>
      <c r="K78" s="193"/>
      <c r="L78" s="193"/>
      <c r="M78" s="193"/>
      <c r="N78" s="193"/>
      <c r="O78" s="193"/>
    </row>
    <row r="79" spans="1:15" ht="27" x14ac:dyDescent="0.25">
      <c r="A79" s="18" t="s">
        <v>1</v>
      </c>
      <c r="B79" s="18" t="s">
        <v>200</v>
      </c>
      <c r="C79" s="18" t="s">
        <v>201</v>
      </c>
      <c r="D79" s="18" t="s">
        <v>24</v>
      </c>
      <c r="E79" s="18" t="s">
        <v>2</v>
      </c>
      <c r="F79" s="19" t="s">
        <v>184</v>
      </c>
      <c r="G79" s="19" t="s">
        <v>185</v>
      </c>
      <c r="H79" s="20" t="s">
        <v>4</v>
      </c>
      <c r="J79" s="21" t="s">
        <v>1</v>
      </c>
      <c r="K79" s="21" t="s">
        <v>2</v>
      </c>
      <c r="L79" s="22" t="s">
        <v>3</v>
      </c>
      <c r="M79" s="52" t="s">
        <v>17</v>
      </c>
      <c r="N79" s="52" t="s">
        <v>18</v>
      </c>
      <c r="O79" s="23" t="s">
        <v>4</v>
      </c>
    </row>
    <row r="80" spans="1:15" ht="15.75" x14ac:dyDescent="0.25">
      <c r="A80" s="194" t="s">
        <v>5</v>
      </c>
      <c r="B80" s="195"/>
      <c r="C80" s="195"/>
      <c r="D80" s="195"/>
      <c r="E80" s="195"/>
      <c r="F80" s="195"/>
      <c r="G80" s="195"/>
      <c r="H80" s="196"/>
      <c r="J80" s="197" t="s">
        <v>5</v>
      </c>
      <c r="K80" s="198"/>
      <c r="L80" s="198"/>
      <c r="M80" s="198"/>
      <c r="N80" s="198"/>
      <c r="O80" s="199"/>
    </row>
    <row r="81" spans="1:15" x14ac:dyDescent="0.25">
      <c r="A81" s="3" t="s">
        <v>58</v>
      </c>
      <c r="B81" s="3" t="s">
        <v>203</v>
      </c>
      <c r="C81" s="3" t="s">
        <v>202</v>
      </c>
      <c r="D81" s="3" t="s">
        <v>209</v>
      </c>
      <c r="E81" s="3">
        <v>2</v>
      </c>
      <c r="F81" s="3"/>
      <c r="G81" s="16"/>
      <c r="H81" s="16">
        <f>E81*(G81+F81)</f>
        <v>0</v>
      </c>
      <c r="J81" s="3"/>
      <c r="K81" s="3"/>
      <c r="L81" s="10"/>
      <c r="M81" s="10"/>
      <c r="N81" s="10"/>
      <c r="O81" s="10"/>
    </row>
    <row r="82" spans="1:15" x14ac:dyDescent="0.25">
      <c r="A82" s="3" t="s">
        <v>7</v>
      </c>
      <c r="B82" s="3" t="s">
        <v>204</v>
      </c>
      <c r="C82" s="3" t="s">
        <v>202</v>
      </c>
      <c r="D82" s="3" t="s">
        <v>209</v>
      </c>
      <c r="E82" s="4">
        <v>2</v>
      </c>
      <c r="F82" s="4"/>
      <c r="G82" s="16"/>
      <c r="H82" s="16">
        <f t="shared" ref="H82:H85" si="5">E82*(G82+F82)</f>
        <v>0</v>
      </c>
      <c r="J82" s="3"/>
      <c r="K82" s="4"/>
      <c r="L82" s="10"/>
      <c r="M82" s="10"/>
      <c r="N82" s="10"/>
      <c r="O82" s="10"/>
    </row>
    <row r="83" spans="1:15" x14ac:dyDescent="0.25">
      <c r="A83" s="3" t="s">
        <v>8</v>
      </c>
      <c r="B83" s="3" t="s">
        <v>205</v>
      </c>
      <c r="C83" s="3" t="s">
        <v>202</v>
      </c>
      <c r="D83" s="3" t="s">
        <v>209</v>
      </c>
      <c r="E83" s="4">
        <v>9</v>
      </c>
      <c r="F83" s="4"/>
      <c r="G83" s="16"/>
      <c r="H83" s="16">
        <f t="shared" si="5"/>
        <v>0</v>
      </c>
      <c r="J83" s="3"/>
      <c r="K83" s="4"/>
      <c r="L83" s="10"/>
      <c r="M83" s="10"/>
      <c r="N83" s="10"/>
      <c r="O83" s="10"/>
    </row>
    <row r="84" spans="1:15" ht="16.5" x14ac:dyDescent="0.25">
      <c r="A84" s="3" t="s">
        <v>56</v>
      </c>
      <c r="B84" s="3" t="s">
        <v>206</v>
      </c>
      <c r="C84" s="3" t="s">
        <v>202</v>
      </c>
      <c r="D84" s="3" t="s">
        <v>209</v>
      </c>
      <c r="E84" s="4">
        <v>3</v>
      </c>
      <c r="F84" s="4"/>
      <c r="G84" s="16"/>
      <c r="H84" s="16">
        <f t="shared" si="5"/>
        <v>0</v>
      </c>
      <c r="J84" s="3"/>
      <c r="K84" s="4"/>
      <c r="L84" s="6"/>
      <c r="M84" s="6"/>
      <c r="N84" s="6"/>
      <c r="O84" s="11"/>
    </row>
    <row r="85" spans="1:15" x14ac:dyDescent="0.25">
      <c r="A85" s="3" t="s">
        <v>55</v>
      </c>
      <c r="B85" s="3" t="s">
        <v>207</v>
      </c>
      <c r="C85" s="3" t="s">
        <v>202</v>
      </c>
      <c r="D85" s="3" t="s">
        <v>209</v>
      </c>
      <c r="E85" s="3">
        <v>5</v>
      </c>
      <c r="F85" s="3"/>
      <c r="G85" s="16"/>
      <c r="H85" s="16">
        <f t="shared" si="5"/>
        <v>0</v>
      </c>
      <c r="J85" s="61"/>
      <c r="K85" s="61"/>
      <c r="L85" s="53"/>
      <c r="M85" s="53"/>
      <c r="N85" s="53"/>
      <c r="O85" s="54"/>
    </row>
    <row r="86" spans="1:15" ht="15.75" x14ac:dyDescent="0.25">
      <c r="A86" s="55" t="s">
        <v>13</v>
      </c>
      <c r="B86" s="173"/>
      <c r="C86" s="173"/>
      <c r="D86" s="173"/>
      <c r="E86" s="57">
        <f>E85+E84+E83+E82+E81</f>
        <v>21</v>
      </c>
      <c r="F86" s="57"/>
      <c r="G86" s="56"/>
      <c r="H86" s="169">
        <f>SUM(H81:H85)</f>
        <v>0</v>
      </c>
      <c r="J86" s="55" t="s">
        <v>13</v>
      </c>
      <c r="K86" s="57">
        <f>SUM(K81:K85)</f>
        <v>0</v>
      </c>
      <c r="L86" s="56"/>
      <c r="M86" s="123"/>
      <c r="N86" s="123"/>
      <c r="O86" s="7">
        <f>SUM(O81:O85)</f>
        <v>0</v>
      </c>
    </row>
    <row r="87" spans="1:15" s="64" customFormat="1" ht="15.75" x14ac:dyDescent="0.25">
      <c r="A87" s="135"/>
      <c r="B87" s="135"/>
      <c r="C87" s="135"/>
      <c r="D87" s="135"/>
      <c r="E87" s="136"/>
      <c r="F87" s="136"/>
      <c r="G87" s="135"/>
      <c r="H87" s="131"/>
      <c r="J87" s="135"/>
      <c r="K87" s="136"/>
      <c r="L87" s="135"/>
      <c r="M87" s="130"/>
      <c r="N87" s="130"/>
      <c r="O87" s="131"/>
    </row>
    <row r="88" spans="1:15" ht="15.75" x14ac:dyDescent="0.25">
      <c r="A88" s="200" t="s">
        <v>165</v>
      </c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</row>
    <row r="89" spans="1:15" x14ac:dyDescent="0.25">
      <c r="A89" s="129" t="s">
        <v>99</v>
      </c>
      <c r="B89" s="129"/>
      <c r="C89" s="129"/>
      <c r="D89" s="129"/>
      <c r="E89" s="2" t="s">
        <v>76</v>
      </c>
      <c r="F89" s="2"/>
      <c r="G89" s="1"/>
      <c r="H89" s="1"/>
      <c r="J89" s="1" t="s">
        <v>10</v>
      </c>
      <c r="K89" s="2" t="s">
        <v>11</v>
      </c>
      <c r="L89" s="1"/>
      <c r="M89" s="1"/>
      <c r="N89" s="1"/>
      <c r="O89" s="1"/>
    </row>
    <row r="90" spans="1:15" x14ac:dyDescent="0.25">
      <c r="A90" s="126" t="s">
        <v>15</v>
      </c>
      <c r="B90" s="192"/>
      <c r="C90" s="192"/>
      <c r="D90" s="192"/>
      <c r="E90" s="2" t="s">
        <v>78</v>
      </c>
      <c r="F90" s="2"/>
      <c r="G90" s="1"/>
      <c r="H90" s="1"/>
      <c r="J90" s="126" t="s">
        <v>15</v>
      </c>
      <c r="K90" s="2" t="s">
        <v>9</v>
      </c>
      <c r="L90" s="1"/>
      <c r="M90" s="1"/>
      <c r="N90" s="1"/>
      <c r="O90" s="1"/>
    </row>
    <row r="91" spans="1:15" ht="16.5" thickBot="1" x14ac:dyDescent="0.3">
      <c r="A91" s="193" t="s">
        <v>0</v>
      </c>
      <c r="B91" s="193"/>
      <c r="C91" s="193"/>
      <c r="D91" s="193"/>
      <c r="E91" s="193"/>
      <c r="F91" s="193"/>
      <c r="G91" s="193"/>
      <c r="H91" s="193"/>
      <c r="J91" s="193" t="s">
        <v>12</v>
      </c>
      <c r="K91" s="193"/>
      <c r="L91" s="193"/>
      <c r="M91" s="193"/>
      <c r="N91" s="193"/>
      <c r="O91" s="193"/>
    </row>
    <row r="92" spans="1:15" ht="27" x14ac:dyDescent="0.25">
      <c r="A92" s="18" t="s">
        <v>1</v>
      </c>
      <c r="B92" s="18" t="s">
        <v>200</v>
      </c>
      <c r="C92" s="18" t="s">
        <v>201</v>
      </c>
      <c r="D92" s="18" t="s">
        <v>24</v>
      </c>
      <c r="E92" s="18" t="s">
        <v>2</v>
      </c>
      <c r="F92" s="19" t="s">
        <v>184</v>
      </c>
      <c r="G92" s="19" t="s">
        <v>185</v>
      </c>
      <c r="H92" s="20" t="s">
        <v>4</v>
      </c>
      <c r="J92" s="21" t="s">
        <v>1</v>
      </c>
      <c r="K92" s="21" t="s">
        <v>2</v>
      </c>
      <c r="L92" s="22" t="s">
        <v>3</v>
      </c>
      <c r="M92" s="52" t="s">
        <v>17</v>
      </c>
      <c r="N92" s="52" t="s">
        <v>18</v>
      </c>
      <c r="O92" s="23" t="s">
        <v>4</v>
      </c>
    </row>
    <row r="93" spans="1:15" ht="15.75" x14ac:dyDescent="0.25">
      <c r="A93" s="194" t="s">
        <v>5</v>
      </c>
      <c r="B93" s="195"/>
      <c r="C93" s="195"/>
      <c r="D93" s="195"/>
      <c r="E93" s="195"/>
      <c r="F93" s="195"/>
      <c r="G93" s="195"/>
      <c r="H93" s="196"/>
      <c r="J93" s="197" t="s">
        <v>5</v>
      </c>
      <c r="K93" s="198"/>
      <c r="L93" s="198"/>
      <c r="M93" s="198"/>
      <c r="N93" s="198"/>
      <c r="O93" s="199"/>
    </row>
    <row r="94" spans="1:15" x14ac:dyDescent="0.25">
      <c r="A94" s="3" t="s">
        <v>58</v>
      </c>
      <c r="B94" s="3" t="s">
        <v>203</v>
      </c>
      <c r="C94" s="3" t="s">
        <v>202</v>
      </c>
      <c r="D94" s="3" t="s">
        <v>209</v>
      </c>
      <c r="E94" s="3">
        <v>2</v>
      </c>
      <c r="F94" s="3"/>
      <c r="G94" s="16"/>
      <c r="H94" s="16">
        <f>E94*(G94+F94)</f>
        <v>0</v>
      </c>
      <c r="J94" s="3"/>
      <c r="K94" s="3"/>
      <c r="L94" s="10"/>
      <c r="M94" s="10"/>
      <c r="N94" s="10"/>
      <c r="O94" s="10"/>
    </row>
    <row r="95" spans="1:15" x14ac:dyDescent="0.25">
      <c r="A95" s="3" t="s">
        <v>7</v>
      </c>
      <c r="B95" s="3" t="s">
        <v>204</v>
      </c>
      <c r="C95" s="3" t="s">
        <v>202</v>
      </c>
      <c r="D95" s="3" t="s">
        <v>209</v>
      </c>
      <c r="E95" s="4">
        <v>2</v>
      </c>
      <c r="F95" s="4"/>
      <c r="G95" s="16"/>
      <c r="H95" s="16">
        <f t="shared" ref="H95:H98" si="6">E95*(G95+F95)</f>
        <v>0</v>
      </c>
      <c r="J95" s="3"/>
      <c r="K95" s="4"/>
      <c r="L95" s="10"/>
      <c r="M95" s="10"/>
      <c r="N95" s="10"/>
      <c r="O95" s="10"/>
    </row>
    <row r="96" spans="1:15" x14ac:dyDescent="0.25">
      <c r="A96" s="3" t="s">
        <v>8</v>
      </c>
      <c r="B96" s="3" t="s">
        <v>205</v>
      </c>
      <c r="C96" s="3" t="s">
        <v>202</v>
      </c>
      <c r="D96" s="3" t="s">
        <v>209</v>
      </c>
      <c r="E96" s="4">
        <v>9</v>
      </c>
      <c r="F96" s="4"/>
      <c r="G96" s="16"/>
      <c r="H96" s="16">
        <f t="shared" si="6"/>
        <v>0</v>
      </c>
      <c r="J96" s="3"/>
      <c r="K96" s="4"/>
      <c r="L96" s="10"/>
      <c r="M96" s="10"/>
      <c r="N96" s="10"/>
      <c r="O96" s="10"/>
    </row>
    <row r="97" spans="1:15" ht="16.5" x14ac:dyDescent="0.25">
      <c r="A97" s="3" t="s">
        <v>56</v>
      </c>
      <c r="B97" s="3" t="s">
        <v>206</v>
      </c>
      <c r="C97" s="3" t="s">
        <v>202</v>
      </c>
      <c r="D97" s="3" t="s">
        <v>209</v>
      </c>
      <c r="E97" s="4">
        <v>3</v>
      </c>
      <c r="F97" s="4"/>
      <c r="G97" s="16"/>
      <c r="H97" s="16">
        <f t="shared" si="6"/>
        <v>0</v>
      </c>
      <c r="J97" s="3"/>
      <c r="K97" s="4"/>
      <c r="L97" s="6"/>
      <c r="M97" s="6"/>
      <c r="N97" s="6"/>
      <c r="O97" s="11"/>
    </row>
    <row r="98" spans="1:15" x14ac:dyDescent="0.25">
      <c r="A98" s="3" t="s">
        <v>55</v>
      </c>
      <c r="B98" s="3" t="s">
        <v>207</v>
      </c>
      <c r="C98" s="3" t="s">
        <v>202</v>
      </c>
      <c r="D98" s="3" t="s">
        <v>209</v>
      </c>
      <c r="E98" s="3">
        <v>5</v>
      </c>
      <c r="F98" s="3"/>
      <c r="G98" s="16"/>
      <c r="H98" s="16">
        <f t="shared" si="6"/>
        <v>0</v>
      </c>
      <c r="J98" s="61"/>
      <c r="K98" s="61"/>
      <c r="L98" s="53"/>
      <c r="M98" s="53"/>
      <c r="N98" s="53"/>
      <c r="O98" s="54"/>
    </row>
    <row r="99" spans="1:15" ht="15.75" x14ac:dyDescent="0.25">
      <c r="A99" s="55" t="s">
        <v>13</v>
      </c>
      <c r="B99" s="173"/>
      <c r="C99" s="173"/>
      <c r="D99" s="173"/>
      <c r="E99" s="57">
        <f>SUM(E94:E98)</f>
        <v>21</v>
      </c>
      <c r="F99" s="57"/>
      <c r="G99" s="56"/>
      <c r="H99" s="169">
        <f>SUM(H94:H98)</f>
        <v>0</v>
      </c>
      <c r="J99" s="55" t="s">
        <v>13</v>
      </c>
      <c r="K99" s="57">
        <f>SUM(K94:K98)</f>
        <v>0</v>
      </c>
      <c r="L99" s="56"/>
      <c r="M99" s="123"/>
      <c r="N99" s="123"/>
      <c r="O99" s="7">
        <f>SUM(O94:O98)</f>
        <v>0</v>
      </c>
    </row>
    <row r="100" spans="1:15" x14ac:dyDescent="0.25">
      <c r="N100" s="34"/>
      <c r="O100" s="35"/>
    </row>
    <row r="101" spans="1:15" ht="15.75" x14ac:dyDescent="0.25">
      <c r="A101" s="200" t="s">
        <v>166</v>
      </c>
      <c r="B101" s="200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</row>
    <row r="102" spans="1:15" x14ac:dyDescent="0.25">
      <c r="A102" s="129" t="s">
        <v>100</v>
      </c>
      <c r="B102" s="129"/>
      <c r="C102" s="129"/>
      <c r="D102" s="129"/>
      <c r="E102" s="2" t="s">
        <v>77</v>
      </c>
      <c r="F102" s="2"/>
      <c r="G102" s="1"/>
      <c r="H102" s="1"/>
      <c r="J102" s="1" t="s">
        <v>10</v>
      </c>
      <c r="K102" s="2" t="s">
        <v>11</v>
      </c>
      <c r="L102" s="1"/>
      <c r="M102" s="1"/>
      <c r="N102" s="1"/>
      <c r="O102" s="1"/>
    </row>
    <row r="103" spans="1:15" x14ac:dyDescent="0.25">
      <c r="A103" s="126" t="s">
        <v>16</v>
      </c>
      <c r="B103" s="192"/>
      <c r="C103" s="192"/>
      <c r="D103" s="192"/>
      <c r="E103" s="2" t="s">
        <v>98</v>
      </c>
      <c r="F103" s="2"/>
      <c r="G103" s="1"/>
      <c r="H103" s="1"/>
      <c r="J103" s="126" t="s">
        <v>16</v>
      </c>
      <c r="K103" s="2" t="s">
        <v>9</v>
      </c>
      <c r="L103" s="1"/>
      <c r="M103" s="1"/>
      <c r="N103" s="1"/>
      <c r="O103" s="1"/>
    </row>
    <row r="104" spans="1:15" ht="16.5" thickBot="1" x14ac:dyDescent="0.3">
      <c r="A104" s="193" t="s">
        <v>0</v>
      </c>
      <c r="B104" s="193"/>
      <c r="C104" s="193"/>
      <c r="D104" s="193"/>
      <c r="E104" s="193"/>
      <c r="F104" s="193"/>
      <c r="G104" s="193"/>
      <c r="H104" s="193"/>
      <c r="J104" s="193" t="s">
        <v>12</v>
      </c>
      <c r="K104" s="193"/>
      <c r="L104" s="193"/>
      <c r="M104" s="193"/>
      <c r="N104" s="193"/>
      <c r="O104" s="193"/>
    </row>
    <row r="105" spans="1:15" ht="27" x14ac:dyDescent="0.25">
      <c r="A105" s="18" t="s">
        <v>1</v>
      </c>
      <c r="B105" s="18" t="s">
        <v>200</v>
      </c>
      <c r="C105" s="18" t="s">
        <v>201</v>
      </c>
      <c r="D105" s="18" t="s">
        <v>24</v>
      </c>
      <c r="E105" s="18" t="s">
        <v>2</v>
      </c>
      <c r="F105" s="19" t="s">
        <v>184</v>
      </c>
      <c r="G105" s="19" t="s">
        <v>185</v>
      </c>
      <c r="H105" s="20" t="s">
        <v>4</v>
      </c>
      <c r="J105" s="21" t="s">
        <v>1</v>
      </c>
      <c r="K105" s="21" t="s">
        <v>2</v>
      </c>
      <c r="L105" s="22" t="s">
        <v>3</v>
      </c>
      <c r="M105" s="52" t="s">
        <v>17</v>
      </c>
      <c r="N105" s="52" t="s">
        <v>18</v>
      </c>
      <c r="O105" s="23" t="s">
        <v>4</v>
      </c>
    </row>
    <row r="106" spans="1:15" ht="15.75" x14ac:dyDescent="0.25">
      <c r="A106" s="206" t="s">
        <v>6</v>
      </c>
      <c r="B106" s="207"/>
      <c r="C106" s="207"/>
      <c r="D106" s="207"/>
      <c r="E106" s="207"/>
      <c r="F106" s="207"/>
      <c r="G106" s="207"/>
      <c r="H106" s="208"/>
      <c r="J106" s="197" t="s">
        <v>6</v>
      </c>
      <c r="K106" s="198"/>
      <c r="L106" s="198"/>
      <c r="M106" s="198"/>
      <c r="N106" s="198"/>
      <c r="O106" s="199"/>
    </row>
    <row r="107" spans="1:15" x14ac:dyDescent="0.25">
      <c r="A107" s="3" t="s">
        <v>101</v>
      </c>
      <c r="B107" s="3" t="s">
        <v>210</v>
      </c>
      <c r="C107" s="3" t="s">
        <v>211</v>
      </c>
      <c r="D107" s="3" t="s">
        <v>209</v>
      </c>
      <c r="E107" s="3">
        <v>26</v>
      </c>
      <c r="F107" s="3"/>
      <c r="G107" s="16"/>
      <c r="H107" s="16">
        <f>E107*(G107+F107)</f>
        <v>0</v>
      </c>
      <c r="J107" s="3"/>
      <c r="K107" s="3"/>
      <c r="L107" s="10"/>
      <c r="M107" s="10"/>
      <c r="N107" s="10"/>
      <c r="O107" s="10"/>
    </row>
    <row r="108" spans="1:15" ht="15.75" x14ac:dyDescent="0.25">
      <c r="A108" s="55" t="s">
        <v>13</v>
      </c>
      <c r="B108" s="173"/>
      <c r="C108" s="173"/>
      <c r="D108" s="173"/>
      <c r="E108" s="57"/>
      <c r="F108" s="57"/>
      <c r="G108" s="56"/>
      <c r="H108" s="169">
        <f>SUM(H107:H107)</f>
        <v>0</v>
      </c>
      <c r="J108" s="55" t="s">
        <v>13</v>
      </c>
      <c r="K108" s="57">
        <f>SUM(K107:K107)</f>
        <v>0</v>
      </c>
      <c r="L108" s="56"/>
      <c r="M108" s="123"/>
      <c r="N108" s="123"/>
      <c r="O108" s="7">
        <f>SUM(O107:O107)</f>
        <v>0</v>
      </c>
    </row>
    <row r="109" spans="1:15" x14ac:dyDescent="0.25">
      <c r="A109" t="s">
        <v>182</v>
      </c>
      <c r="N109" s="34"/>
      <c r="O109" s="35"/>
    </row>
    <row r="110" spans="1:15" x14ac:dyDescent="0.25">
      <c r="N110" s="34"/>
      <c r="O110" s="35"/>
    </row>
    <row r="111" spans="1:15" ht="15.75" x14ac:dyDescent="0.25">
      <c r="A111" s="200" t="s">
        <v>167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</row>
    <row r="112" spans="1:15" x14ac:dyDescent="0.25">
      <c r="A112" s="129" t="s">
        <v>103</v>
      </c>
      <c r="B112" s="129"/>
      <c r="C112" s="129"/>
      <c r="D112" s="129"/>
      <c r="E112" s="2" t="s">
        <v>76</v>
      </c>
      <c r="F112" s="2"/>
      <c r="G112" s="1"/>
      <c r="H112" s="1"/>
      <c r="J112" s="1" t="s">
        <v>10</v>
      </c>
      <c r="K112" s="2" t="s">
        <v>11</v>
      </c>
      <c r="L112" s="1"/>
      <c r="M112" s="1"/>
      <c r="N112" s="1"/>
      <c r="O112" s="1"/>
    </row>
    <row r="113" spans="1:15" x14ac:dyDescent="0.25">
      <c r="A113" s="126" t="s">
        <v>15</v>
      </c>
      <c r="B113" s="192"/>
      <c r="C113" s="192"/>
      <c r="D113" s="192"/>
      <c r="E113" s="2" t="s">
        <v>78</v>
      </c>
      <c r="F113" s="2"/>
      <c r="G113" s="1"/>
      <c r="H113" s="1"/>
      <c r="J113" s="126" t="s">
        <v>15</v>
      </c>
      <c r="K113" s="2" t="s">
        <v>9</v>
      </c>
      <c r="L113" s="1"/>
      <c r="M113" s="1"/>
      <c r="N113" s="1"/>
      <c r="O113" s="1"/>
    </row>
    <row r="114" spans="1:15" ht="16.5" thickBot="1" x14ac:dyDescent="0.3">
      <c r="A114" s="193" t="s">
        <v>0</v>
      </c>
      <c r="B114" s="193"/>
      <c r="C114" s="193"/>
      <c r="D114" s="193"/>
      <c r="E114" s="193"/>
      <c r="F114" s="193"/>
      <c r="G114" s="193"/>
      <c r="H114" s="193"/>
      <c r="J114" s="193" t="s">
        <v>12</v>
      </c>
      <c r="K114" s="193"/>
      <c r="L114" s="193"/>
      <c r="M114" s="193"/>
      <c r="N114" s="193"/>
      <c r="O114" s="193"/>
    </row>
    <row r="115" spans="1:15" ht="27" x14ac:dyDescent="0.25">
      <c r="A115" s="18" t="s">
        <v>1</v>
      </c>
      <c r="B115" s="18" t="s">
        <v>200</v>
      </c>
      <c r="C115" s="18" t="s">
        <v>201</v>
      </c>
      <c r="D115" s="18" t="s">
        <v>24</v>
      </c>
      <c r="E115" s="18" t="s">
        <v>2</v>
      </c>
      <c r="F115" s="19" t="s">
        <v>184</v>
      </c>
      <c r="G115" s="19" t="s">
        <v>185</v>
      </c>
      <c r="H115" s="20" t="s">
        <v>4</v>
      </c>
      <c r="J115" s="21" t="s">
        <v>1</v>
      </c>
      <c r="K115" s="21" t="s">
        <v>2</v>
      </c>
      <c r="L115" s="22" t="s">
        <v>3</v>
      </c>
      <c r="M115" s="52" t="s">
        <v>17</v>
      </c>
      <c r="N115" s="52" t="s">
        <v>18</v>
      </c>
      <c r="O115" s="23" t="s">
        <v>4</v>
      </c>
    </row>
    <row r="116" spans="1:15" ht="15.75" x14ac:dyDescent="0.25">
      <c r="A116" s="194" t="s">
        <v>5</v>
      </c>
      <c r="B116" s="195"/>
      <c r="C116" s="195"/>
      <c r="D116" s="195"/>
      <c r="E116" s="195"/>
      <c r="F116" s="195"/>
      <c r="G116" s="195"/>
      <c r="H116" s="196"/>
      <c r="J116" s="197" t="s">
        <v>5</v>
      </c>
      <c r="K116" s="198"/>
      <c r="L116" s="198"/>
      <c r="M116" s="198"/>
      <c r="N116" s="198"/>
      <c r="O116" s="199"/>
    </row>
    <row r="117" spans="1:15" x14ac:dyDescent="0.25">
      <c r="A117" s="3" t="s">
        <v>58</v>
      </c>
      <c r="B117" s="3" t="s">
        <v>203</v>
      </c>
      <c r="C117" s="3" t="s">
        <v>202</v>
      </c>
      <c r="D117" s="3" t="s">
        <v>209</v>
      </c>
      <c r="E117" s="3">
        <v>2</v>
      </c>
      <c r="F117" s="3"/>
      <c r="G117" s="16"/>
      <c r="H117" s="16">
        <f>E117*(G117+F117)</f>
        <v>0</v>
      </c>
      <c r="J117" s="3"/>
      <c r="K117" s="3"/>
      <c r="L117" s="10"/>
      <c r="M117" s="10"/>
      <c r="N117" s="10"/>
      <c r="O117" s="10"/>
    </row>
    <row r="118" spans="1:15" x14ac:dyDescent="0.25">
      <c r="A118" s="3" t="s">
        <v>7</v>
      </c>
      <c r="B118" s="3" t="s">
        <v>204</v>
      </c>
      <c r="C118" s="3" t="s">
        <v>202</v>
      </c>
      <c r="D118" s="3" t="s">
        <v>209</v>
      </c>
      <c r="E118" s="4">
        <v>2</v>
      </c>
      <c r="F118" s="4"/>
      <c r="G118" s="16"/>
      <c r="H118" s="16">
        <f t="shared" ref="H118:H121" si="7">E118*(G118+F118)</f>
        <v>0</v>
      </c>
      <c r="J118" s="3"/>
      <c r="K118" s="4"/>
      <c r="L118" s="10"/>
      <c r="M118" s="10"/>
      <c r="N118" s="10"/>
      <c r="O118" s="10"/>
    </row>
    <row r="119" spans="1:15" x14ac:dyDescent="0.25">
      <c r="A119" s="3" t="s">
        <v>8</v>
      </c>
      <c r="B119" s="3" t="s">
        <v>205</v>
      </c>
      <c r="C119" s="3" t="s">
        <v>202</v>
      </c>
      <c r="D119" s="3" t="s">
        <v>209</v>
      </c>
      <c r="E119" s="4">
        <v>9</v>
      </c>
      <c r="F119" s="4"/>
      <c r="G119" s="16"/>
      <c r="H119" s="16">
        <f t="shared" si="7"/>
        <v>0</v>
      </c>
      <c r="J119" s="3"/>
      <c r="K119" s="4"/>
      <c r="L119" s="10"/>
      <c r="M119" s="10"/>
      <c r="N119" s="10"/>
      <c r="O119" s="10"/>
    </row>
    <row r="120" spans="1:15" ht="16.5" x14ac:dyDescent="0.25">
      <c r="A120" s="3" t="s">
        <v>56</v>
      </c>
      <c r="B120" s="3" t="s">
        <v>206</v>
      </c>
      <c r="C120" s="3" t="s">
        <v>202</v>
      </c>
      <c r="D120" s="3" t="s">
        <v>209</v>
      </c>
      <c r="E120" s="4">
        <v>3</v>
      </c>
      <c r="F120" s="4"/>
      <c r="G120" s="16"/>
      <c r="H120" s="16">
        <f t="shared" si="7"/>
        <v>0</v>
      </c>
      <c r="J120" s="3"/>
      <c r="K120" s="4"/>
      <c r="L120" s="6"/>
      <c r="M120" s="6"/>
      <c r="N120" s="6"/>
      <c r="O120" s="11"/>
    </row>
    <row r="121" spans="1:15" x14ac:dyDescent="0.25">
      <c r="A121" s="3" t="s">
        <v>55</v>
      </c>
      <c r="B121" s="3" t="s">
        <v>207</v>
      </c>
      <c r="C121" s="3" t="s">
        <v>202</v>
      </c>
      <c r="D121" s="3" t="s">
        <v>209</v>
      </c>
      <c r="E121" s="3">
        <v>5</v>
      </c>
      <c r="F121" s="3"/>
      <c r="G121" s="16"/>
      <c r="H121" s="16">
        <f t="shared" si="7"/>
        <v>0</v>
      </c>
      <c r="J121" s="61"/>
      <c r="K121" s="61"/>
      <c r="L121" s="53"/>
      <c r="M121" s="53"/>
      <c r="N121" s="53"/>
      <c r="O121" s="54"/>
    </row>
    <row r="122" spans="1:15" ht="15.75" x14ac:dyDescent="0.25">
      <c r="A122" s="55" t="s">
        <v>13</v>
      </c>
      <c r="B122" s="173"/>
      <c r="C122" s="173"/>
      <c r="D122" s="173"/>
      <c r="E122" s="57">
        <f>E121+E120+E119+E118+E117</f>
        <v>21</v>
      </c>
      <c r="F122" s="57"/>
      <c r="G122" s="56"/>
      <c r="H122" s="169">
        <f>SUM(H117:H121)</f>
        <v>0</v>
      </c>
      <c r="J122" s="55" t="s">
        <v>13</v>
      </c>
      <c r="K122" s="57">
        <f>SUM(K117:K121)</f>
        <v>0</v>
      </c>
      <c r="L122" s="56"/>
      <c r="M122" s="123"/>
      <c r="N122" s="123"/>
      <c r="O122" s="7">
        <f>SUM(O117:O121)</f>
        <v>0</v>
      </c>
    </row>
    <row r="123" spans="1:15" x14ac:dyDescent="0.25">
      <c r="N123" s="34"/>
      <c r="O123" s="35"/>
    </row>
    <row r="124" spans="1:15" ht="15.75" x14ac:dyDescent="0.25">
      <c r="A124" s="200" t="s">
        <v>168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</row>
    <row r="125" spans="1:15" x14ac:dyDescent="0.25">
      <c r="A125" s="129" t="s">
        <v>104</v>
      </c>
      <c r="B125" s="129"/>
      <c r="C125" s="129"/>
      <c r="D125" s="129"/>
      <c r="E125" s="2" t="s">
        <v>180</v>
      </c>
      <c r="F125" s="2"/>
      <c r="G125" s="1"/>
      <c r="H125" s="1"/>
      <c r="J125" s="1" t="s">
        <v>10</v>
      </c>
      <c r="K125" s="2" t="s">
        <v>11</v>
      </c>
      <c r="L125" s="1"/>
      <c r="M125" s="1"/>
      <c r="N125" s="1"/>
      <c r="O125" s="1"/>
    </row>
    <row r="126" spans="1:15" x14ac:dyDescent="0.25">
      <c r="A126" s="126" t="s">
        <v>15</v>
      </c>
      <c r="B126" s="192"/>
      <c r="C126" s="192"/>
      <c r="D126" s="192"/>
      <c r="E126" s="2" t="s">
        <v>78</v>
      </c>
      <c r="F126" s="2"/>
      <c r="G126" s="1"/>
      <c r="H126" s="1"/>
      <c r="J126" s="126" t="s">
        <v>15</v>
      </c>
      <c r="K126" s="2" t="s">
        <v>9</v>
      </c>
      <c r="L126" s="1"/>
      <c r="M126" s="1"/>
      <c r="N126" s="1"/>
      <c r="O126" s="1"/>
    </row>
    <row r="127" spans="1:15" ht="16.5" thickBot="1" x14ac:dyDescent="0.3">
      <c r="A127" s="193" t="s">
        <v>0</v>
      </c>
      <c r="B127" s="193"/>
      <c r="C127" s="193"/>
      <c r="D127" s="193"/>
      <c r="E127" s="193"/>
      <c r="F127" s="193"/>
      <c r="G127" s="193"/>
      <c r="H127" s="193"/>
      <c r="J127" s="193" t="s">
        <v>12</v>
      </c>
      <c r="K127" s="193"/>
      <c r="L127" s="193"/>
      <c r="M127" s="193"/>
      <c r="N127" s="193"/>
      <c r="O127" s="193"/>
    </row>
    <row r="128" spans="1:15" ht="27" x14ac:dyDescent="0.25">
      <c r="A128" s="18" t="s">
        <v>1</v>
      </c>
      <c r="B128" s="18" t="s">
        <v>200</v>
      </c>
      <c r="C128" s="18" t="s">
        <v>201</v>
      </c>
      <c r="D128" s="18" t="s">
        <v>24</v>
      </c>
      <c r="E128" s="18" t="s">
        <v>2</v>
      </c>
      <c r="F128" s="19" t="s">
        <v>184</v>
      </c>
      <c r="G128" s="19" t="s">
        <v>185</v>
      </c>
      <c r="H128" s="20" t="s">
        <v>4</v>
      </c>
      <c r="J128" s="21" t="s">
        <v>1</v>
      </c>
      <c r="K128" s="21" t="s">
        <v>2</v>
      </c>
      <c r="L128" s="22" t="s">
        <v>3</v>
      </c>
      <c r="M128" s="52" t="s">
        <v>17</v>
      </c>
      <c r="N128" s="52" t="s">
        <v>18</v>
      </c>
      <c r="O128" s="23" t="s">
        <v>4</v>
      </c>
    </row>
    <row r="129" spans="1:15" ht="15.75" x14ac:dyDescent="0.25">
      <c r="A129" s="194" t="s">
        <v>5</v>
      </c>
      <c r="B129" s="195"/>
      <c r="C129" s="195"/>
      <c r="D129" s="195"/>
      <c r="E129" s="195"/>
      <c r="F129" s="195"/>
      <c r="G129" s="195"/>
      <c r="H129" s="196"/>
      <c r="J129" s="197" t="s">
        <v>5</v>
      </c>
      <c r="K129" s="198"/>
      <c r="L129" s="198"/>
      <c r="M129" s="198"/>
      <c r="N129" s="198"/>
      <c r="O129" s="199"/>
    </row>
    <row r="130" spans="1:15" x14ac:dyDescent="0.25">
      <c r="A130" s="3" t="s">
        <v>58</v>
      </c>
      <c r="B130" s="3" t="s">
        <v>203</v>
      </c>
      <c r="C130" s="3" t="s">
        <v>202</v>
      </c>
      <c r="D130" s="3" t="s">
        <v>209</v>
      </c>
      <c r="E130" s="3">
        <v>2</v>
      </c>
      <c r="F130" s="3"/>
      <c r="G130" s="16"/>
      <c r="H130" s="16">
        <f>E130*(G130+F130)</f>
        <v>0</v>
      </c>
      <c r="J130" s="3"/>
      <c r="K130" s="3"/>
      <c r="L130" s="10"/>
      <c r="M130" s="10"/>
      <c r="N130" s="10"/>
      <c r="O130" s="10"/>
    </row>
    <row r="131" spans="1:15" x14ac:dyDescent="0.25">
      <c r="A131" s="3" t="s">
        <v>7</v>
      </c>
      <c r="B131" s="3" t="s">
        <v>204</v>
      </c>
      <c r="C131" s="3" t="s">
        <v>202</v>
      </c>
      <c r="D131" s="3" t="s">
        <v>209</v>
      </c>
      <c r="E131" s="4">
        <v>2</v>
      </c>
      <c r="F131" s="4"/>
      <c r="G131" s="16"/>
      <c r="H131" s="16">
        <f t="shared" ref="H131:H134" si="8">E131*(G131+F131)</f>
        <v>0</v>
      </c>
      <c r="J131" s="3"/>
      <c r="K131" s="4"/>
      <c r="L131" s="10"/>
      <c r="M131" s="10"/>
      <c r="N131" s="10"/>
      <c r="O131" s="10"/>
    </row>
    <row r="132" spans="1:15" x14ac:dyDescent="0.25">
      <c r="A132" s="3" t="s">
        <v>8</v>
      </c>
      <c r="B132" s="3" t="s">
        <v>205</v>
      </c>
      <c r="C132" s="3" t="s">
        <v>202</v>
      </c>
      <c r="D132" s="3" t="s">
        <v>209</v>
      </c>
      <c r="E132" s="4">
        <v>9</v>
      </c>
      <c r="F132" s="4"/>
      <c r="G132" s="16"/>
      <c r="H132" s="16">
        <f t="shared" si="8"/>
        <v>0</v>
      </c>
      <c r="J132" s="3"/>
      <c r="K132" s="4"/>
      <c r="L132" s="10"/>
      <c r="M132" s="10"/>
      <c r="N132" s="10"/>
      <c r="O132" s="10"/>
    </row>
    <row r="133" spans="1:15" ht="16.5" x14ac:dyDescent="0.25">
      <c r="A133" s="3" t="s">
        <v>56</v>
      </c>
      <c r="B133" s="3" t="s">
        <v>206</v>
      </c>
      <c r="C133" s="3" t="s">
        <v>202</v>
      </c>
      <c r="D133" s="3" t="s">
        <v>209</v>
      </c>
      <c r="E133" s="4">
        <v>3</v>
      </c>
      <c r="F133" s="4"/>
      <c r="G133" s="16"/>
      <c r="H133" s="16">
        <f t="shared" si="8"/>
        <v>0</v>
      </c>
      <c r="J133" s="3"/>
      <c r="K133" s="4"/>
      <c r="L133" s="6"/>
      <c r="M133" s="6"/>
      <c r="N133" s="6"/>
      <c r="O133" s="11"/>
    </row>
    <row r="134" spans="1:15" x14ac:dyDescent="0.25">
      <c r="A134" s="3" t="s">
        <v>55</v>
      </c>
      <c r="B134" s="3" t="s">
        <v>207</v>
      </c>
      <c r="C134" s="3" t="s">
        <v>202</v>
      </c>
      <c r="D134" s="3" t="s">
        <v>209</v>
      </c>
      <c r="E134" s="3">
        <v>5</v>
      </c>
      <c r="F134" s="3"/>
      <c r="G134" s="16"/>
      <c r="H134" s="16">
        <f t="shared" si="8"/>
        <v>0</v>
      </c>
      <c r="J134" s="61"/>
      <c r="K134" s="61"/>
      <c r="L134" s="53"/>
      <c r="M134" s="53"/>
      <c r="N134" s="53"/>
      <c r="O134" s="54"/>
    </row>
    <row r="135" spans="1:15" ht="15.75" x14ac:dyDescent="0.25">
      <c r="A135" s="55" t="s">
        <v>13</v>
      </c>
      <c r="B135" s="173"/>
      <c r="C135" s="173"/>
      <c r="D135" s="173"/>
      <c r="E135" s="57">
        <f>E134+E133+E132+E131+E130</f>
        <v>21</v>
      </c>
      <c r="F135" s="57"/>
      <c r="G135" s="56"/>
      <c r="H135" s="169">
        <f>SUM(H130:H134)</f>
        <v>0</v>
      </c>
      <c r="J135" s="55" t="s">
        <v>13</v>
      </c>
      <c r="K135" s="57">
        <f>SUM(K130:K134)</f>
        <v>0</v>
      </c>
      <c r="L135" s="56"/>
      <c r="M135" s="123"/>
      <c r="N135" s="123"/>
      <c r="O135" s="7">
        <f>SUM(O130:O134)</f>
        <v>0</v>
      </c>
    </row>
    <row r="136" spans="1:15" x14ac:dyDescent="0.25">
      <c r="N136" s="34"/>
      <c r="O136" s="35"/>
    </row>
    <row r="137" spans="1:15" x14ac:dyDescent="0.25">
      <c r="N137" s="34"/>
      <c r="O137" s="35"/>
    </row>
    <row r="138" spans="1:15" x14ac:dyDescent="0.25">
      <c r="A138" s="201" t="s">
        <v>19</v>
      </c>
      <c r="B138" s="201"/>
      <c r="C138" s="201"/>
      <c r="D138" s="201"/>
      <c r="E138" s="201"/>
      <c r="F138" s="201"/>
      <c r="G138" s="201"/>
      <c r="H138" s="201"/>
      <c r="J138" s="201" t="s">
        <v>20</v>
      </c>
      <c r="K138" s="201"/>
      <c r="L138" s="201"/>
      <c r="M138" s="201"/>
      <c r="N138" s="201"/>
      <c r="O138" s="42"/>
    </row>
    <row r="139" spans="1:15" x14ac:dyDescent="0.25">
      <c r="A139" s="202" t="s">
        <v>15</v>
      </c>
      <c r="B139" s="202"/>
      <c r="C139" s="202"/>
      <c r="D139" s="202"/>
      <c r="E139" s="202"/>
      <c r="F139" s="202"/>
      <c r="G139" s="202"/>
      <c r="H139" s="172">
        <f>H20+H33+H47+H60+H73+H86+H99+H135+H122</f>
        <v>0</v>
      </c>
      <c r="J139" s="202" t="s">
        <v>15</v>
      </c>
      <c r="K139" s="202"/>
      <c r="L139" s="202"/>
      <c r="M139" s="203"/>
      <c r="N139" s="203"/>
      <c r="O139" s="124">
        <v>0</v>
      </c>
    </row>
    <row r="140" spans="1:15" x14ac:dyDescent="0.25">
      <c r="A140" s="202" t="s">
        <v>16</v>
      </c>
      <c r="B140" s="202"/>
      <c r="C140" s="202"/>
      <c r="D140" s="202"/>
      <c r="E140" s="202"/>
      <c r="F140" s="202"/>
      <c r="G140" s="202"/>
      <c r="H140" s="172">
        <f>H108</f>
        <v>0</v>
      </c>
      <c r="J140" s="202" t="s">
        <v>16</v>
      </c>
      <c r="K140" s="202"/>
      <c r="L140" s="202"/>
      <c r="M140" s="203"/>
      <c r="N140" s="203"/>
      <c r="O140" s="124">
        <v>0</v>
      </c>
    </row>
    <row r="141" spans="1:15" x14ac:dyDescent="0.25">
      <c r="A141" s="201" t="s">
        <v>13</v>
      </c>
      <c r="B141" s="201"/>
      <c r="C141" s="201"/>
      <c r="D141" s="201"/>
      <c r="E141" s="201"/>
      <c r="F141" s="201"/>
      <c r="G141" s="201"/>
      <c r="H141" s="171">
        <f>SUM(H139:H140)</f>
        <v>0</v>
      </c>
      <c r="J141" s="201" t="s">
        <v>13</v>
      </c>
      <c r="K141" s="201"/>
      <c r="L141" s="201"/>
      <c r="M141" s="204"/>
      <c r="N141" s="204"/>
      <c r="O141" s="44"/>
    </row>
  </sheetData>
  <customSheetViews>
    <customSheetView guid="{6B2C8637-78CC-4CB6-97F7-DEE04A596283}" showGridLines="0" topLeftCell="A8">
      <selection activeCell="A8" sqref="A8:K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62">
    <mergeCell ref="A111:O111"/>
    <mergeCell ref="A114:H114"/>
    <mergeCell ref="J114:O114"/>
    <mergeCell ref="A116:H116"/>
    <mergeCell ref="J116:O116"/>
    <mergeCell ref="A124:O124"/>
    <mergeCell ref="A127:H127"/>
    <mergeCell ref="J127:O127"/>
    <mergeCell ref="A129:H129"/>
    <mergeCell ref="J129:O129"/>
    <mergeCell ref="A13:H13"/>
    <mergeCell ref="J13:O13"/>
    <mergeCell ref="A8:O8"/>
    <mergeCell ref="A11:H11"/>
    <mergeCell ref="J11:O11"/>
    <mergeCell ref="A106:H106"/>
    <mergeCell ref="J106:O106"/>
    <mergeCell ref="J65:O65"/>
    <mergeCell ref="J80:O80"/>
    <mergeCell ref="A101:O101"/>
    <mergeCell ref="A104:H104"/>
    <mergeCell ref="J104:O104"/>
    <mergeCell ref="A88:O88"/>
    <mergeCell ref="A91:H91"/>
    <mergeCell ref="J91:O91"/>
    <mergeCell ref="A93:H93"/>
    <mergeCell ref="J93:O93"/>
    <mergeCell ref="A67:H67"/>
    <mergeCell ref="J67:O67"/>
    <mergeCell ref="A80:H80"/>
    <mergeCell ref="A75:O75"/>
    <mergeCell ref="A138:H138"/>
    <mergeCell ref="A139:G139"/>
    <mergeCell ref="A52:H52"/>
    <mergeCell ref="J52:O52"/>
    <mergeCell ref="A22:O22"/>
    <mergeCell ref="A54:H54"/>
    <mergeCell ref="J54:O54"/>
    <mergeCell ref="J138:N138"/>
    <mergeCell ref="A36:O36"/>
    <mergeCell ref="A39:H39"/>
    <mergeCell ref="J39:O39"/>
    <mergeCell ref="A41:H41"/>
    <mergeCell ref="J41:O41"/>
    <mergeCell ref="K34:L34"/>
    <mergeCell ref="A25:H25"/>
    <mergeCell ref="J25:O25"/>
    <mergeCell ref="A141:G141"/>
    <mergeCell ref="J139:L139"/>
    <mergeCell ref="J140:L140"/>
    <mergeCell ref="J141:L141"/>
    <mergeCell ref="M139:N139"/>
    <mergeCell ref="M140:N140"/>
    <mergeCell ref="M141:N141"/>
    <mergeCell ref="A140:G140"/>
    <mergeCell ref="A78:H78"/>
    <mergeCell ref="J78:O78"/>
    <mergeCell ref="A27:H27"/>
    <mergeCell ref="J27:O27"/>
    <mergeCell ref="A49:O49"/>
    <mergeCell ref="A62:O62"/>
    <mergeCell ref="A65:H65"/>
  </mergeCells>
  <printOptions horizontalCentered="1" verticalCentered="1"/>
  <pageMargins left="0.31496062992125984" right="0.31496062992125984" top="0.19685039370078741" bottom="0.39370078740157483" header="0.31496062992125984" footer="0.31496062992125984"/>
  <pageSetup scale="57" fitToWidth="2" fitToHeight="2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52" zoomScale="80" zoomScaleNormal="80" workbookViewId="0">
      <selection activeCell="H81" sqref="H81"/>
    </sheetView>
  </sheetViews>
  <sheetFormatPr defaultRowHeight="15" x14ac:dyDescent="0.25"/>
  <cols>
    <col min="1" max="1" width="4.5703125" customWidth="1"/>
    <col min="2" max="2" width="26.5703125" customWidth="1"/>
    <col min="3" max="3" width="26.7109375" customWidth="1"/>
    <col min="4" max="4" width="26.85546875" customWidth="1"/>
    <col min="5" max="5" width="26.140625" customWidth="1"/>
    <col min="6" max="6" width="19.42578125" customWidth="1"/>
    <col min="7" max="7" width="25" customWidth="1"/>
    <col min="8" max="8" width="17.42578125" customWidth="1"/>
  </cols>
  <sheetData>
    <row r="1" spans="1:8" ht="24" customHeight="1" x14ac:dyDescent="0.25"/>
    <row r="2" spans="1:8" ht="15.75" x14ac:dyDescent="0.25">
      <c r="A2" s="245">
        <v>3</v>
      </c>
      <c r="B2" s="237" t="s">
        <v>159</v>
      </c>
      <c r="C2" s="237"/>
      <c r="D2" s="237"/>
      <c r="E2" s="237"/>
      <c r="F2" s="237"/>
      <c r="G2" s="237"/>
      <c r="H2" s="241" t="s">
        <v>13</v>
      </c>
    </row>
    <row r="3" spans="1:8" x14ac:dyDescent="0.25">
      <c r="A3" s="245"/>
      <c r="B3" s="106" t="s">
        <v>74</v>
      </c>
      <c r="C3" s="88" t="s">
        <v>73</v>
      </c>
      <c r="D3" s="89"/>
      <c r="E3" s="89"/>
      <c r="F3" s="89"/>
      <c r="G3" s="89"/>
      <c r="H3" s="242"/>
    </row>
    <row r="4" spans="1:8" x14ac:dyDescent="0.25">
      <c r="A4" s="245"/>
      <c r="B4" s="90" t="s">
        <v>15</v>
      </c>
      <c r="C4" s="2" t="s">
        <v>78</v>
      </c>
      <c r="D4" s="89"/>
      <c r="E4" s="89"/>
      <c r="F4" s="89"/>
      <c r="G4" s="89"/>
      <c r="H4" s="242"/>
    </row>
    <row r="5" spans="1:8" ht="15.75" x14ac:dyDescent="0.25">
      <c r="A5" s="245"/>
      <c r="B5" s="244"/>
      <c r="C5" s="244"/>
      <c r="D5" s="244"/>
      <c r="E5" s="244"/>
      <c r="F5" s="244"/>
      <c r="G5" s="244"/>
      <c r="H5" s="242"/>
    </row>
    <row r="6" spans="1:8" ht="18.75" customHeight="1" x14ac:dyDescent="0.25">
      <c r="A6" s="245"/>
      <c r="B6" s="91" t="s">
        <v>53</v>
      </c>
      <c r="C6" s="79" t="s">
        <v>44</v>
      </c>
      <c r="D6" s="80" t="s">
        <v>45</v>
      </c>
      <c r="E6" s="81" t="s">
        <v>46</v>
      </c>
      <c r="F6" s="81" t="s">
        <v>54</v>
      </c>
      <c r="G6" s="81" t="s">
        <v>47</v>
      </c>
      <c r="H6" s="243"/>
    </row>
    <row r="7" spans="1:8" ht="24" customHeight="1" x14ac:dyDescent="0.25">
      <c r="A7" s="245"/>
      <c r="B7" s="92">
        <f>'Passagem Aérea'!H20</f>
        <v>0</v>
      </c>
      <c r="C7" s="93">
        <f>Hospedagem!F18</f>
        <v>0</v>
      </c>
      <c r="D7" s="93">
        <f>Alimentação!F17</f>
        <v>0</v>
      </c>
      <c r="E7" s="93">
        <f>Transporte!F18</f>
        <v>0</v>
      </c>
      <c r="F7" s="93">
        <v>0</v>
      </c>
      <c r="G7" s="93">
        <f>'Pró-labore'!G19</f>
        <v>24768</v>
      </c>
      <c r="H7" s="84">
        <f>SUM(B7:G7)</f>
        <v>24768</v>
      </c>
    </row>
    <row r="8" spans="1:8" x14ac:dyDescent="0.25">
      <c r="A8" s="85"/>
      <c r="B8" s="94"/>
      <c r="C8" s="94"/>
      <c r="D8" s="94"/>
      <c r="E8" s="94"/>
      <c r="F8" s="94"/>
      <c r="G8" s="94"/>
    </row>
    <row r="9" spans="1:8" ht="15.75" x14ac:dyDescent="0.25">
      <c r="A9" s="245">
        <v>5</v>
      </c>
      <c r="B9" s="237" t="s">
        <v>160</v>
      </c>
      <c r="C9" s="237"/>
      <c r="D9" s="237"/>
      <c r="E9" s="237"/>
      <c r="F9" s="237"/>
      <c r="G9" s="237"/>
      <c r="H9" s="97" t="s">
        <v>13</v>
      </c>
    </row>
    <row r="10" spans="1:8" x14ac:dyDescent="0.25">
      <c r="A10" s="245"/>
      <c r="B10" s="87" t="s">
        <v>75</v>
      </c>
      <c r="C10" s="88" t="s">
        <v>73</v>
      </c>
      <c r="D10" s="89"/>
      <c r="E10" s="89"/>
      <c r="F10" s="89"/>
      <c r="G10" s="89"/>
      <c r="H10" s="98"/>
    </row>
    <row r="11" spans="1:8" x14ac:dyDescent="0.25">
      <c r="A11" s="245"/>
      <c r="B11" s="90" t="s">
        <v>15</v>
      </c>
      <c r="C11" s="2" t="s">
        <v>78</v>
      </c>
      <c r="D11" s="89"/>
      <c r="E11" s="89"/>
      <c r="F11" s="89"/>
      <c r="G11" s="89"/>
      <c r="H11" s="98"/>
    </row>
    <row r="12" spans="1:8" ht="15.75" x14ac:dyDescent="0.25">
      <c r="A12" s="245"/>
      <c r="B12" s="100"/>
      <c r="C12" s="100"/>
      <c r="D12" s="100"/>
      <c r="E12" s="100"/>
      <c r="F12" s="100"/>
      <c r="G12" s="100"/>
      <c r="H12" s="98"/>
    </row>
    <row r="13" spans="1:8" x14ac:dyDescent="0.25">
      <c r="A13" s="245"/>
      <c r="B13" s="91" t="s">
        <v>53</v>
      </c>
      <c r="C13" s="79" t="s">
        <v>44</v>
      </c>
      <c r="D13" s="80" t="s">
        <v>45</v>
      </c>
      <c r="E13" s="81" t="s">
        <v>46</v>
      </c>
      <c r="F13" s="81" t="s">
        <v>54</v>
      </c>
      <c r="G13" s="81" t="s">
        <v>47</v>
      </c>
      <c r="H13" s="99"/>
    </row>
    <row r="14" spans="1:8" ht="15.75" x14ac:dyDescent="0.25">
      <c r="A14" s="245"/>
      <c r="B14" s="92">
        <f>'Passagem Aérea'!H33</f>
        <v>0</v>
      </c>
      <c r="C14" s="93">
        <f>Hospedagem!F30</f>
        <v>0</v>
      </c>
      <c r="D14" s="93">
        <f>Alimentação!F28</f>
        <v>0</v>
      </c>
      <c r="E14" s="93">
        <f>Transporte!F30</f>
        <v>0</v>
      </c>
      <c r="F14" s="93">
        <v>0</v>
      </c>
      <c r="G14" s="93">
        <f>'Pró-labore'!G34</f>
        <v>23904</v>
      </c>
      <c r="H14" s="84">
        <f>SUM(B14:G14)</f>
        <v>23904</v>
      </c>
    </row>
    <row r="15" spans="1:8" x14ac:dyDescent="0.25">
      <c r="A15" s="85"/>
      <c r="B15" s="94"/>
      <c r="C15" s="94"/>
      <c r="D15" s="94"/>
      <c r="E15" s="94"/>
      <c r="F15" s="94"/>
      <c r="G15" s="94"/>
    </row>
    <row r="16" spans="1:8" ht="15.75" x14ac:dyDescent="0.25">
      <c r="A16" s="245">
        <v>6</v>
      </c>
      <c r="B16" s="237" t="s">
        <v>161</v>
      </c>
      <c r="C16" s="237"/>
      <c r="D16" s="237"/>
      <c r="E16" s="237"/>
      <c r="F16" s="237"/>
      <c r="G16" s="237"/>
      <c r="H16" s="112" t="s">
        <v>13</v>
      </c>
    </row>
    <row r="17" spans="1:8" x14ac:dyDescent="0.25">
      <c r="A17" s="245"/>
      <c r="B17" s="87" t="s">
        <v>75</v>
      </c>
      <c r="C17" s="88" t="s">
        <v>73</v>
      </c>
      <c r="D17" s="89"/>
      <c r="E17" s="89"/>
      <c r="F17" s="89"/>
      <c r="G17" s="89"/>
      <c r="H17" s="113"/>
    </row>
    <row r="18" spans="1:8" x14ac:dyDescent="0.25">
      <c r="A18" s="245"/>
      <c r="B18" s="90" t="s">
        <v>15</v>
      </c>
      <c r="C18" s="2" t="s">
        <v>78</v>
      </c>
      <c r="D18" s="89"/>
      <c r="E18" s="89"/>
      <c r="F18" s="89"/>
      <c r="G18" s="89"/>
      <c r="H18" s="113"/>
    </row>
    <row r="19" spans="1:8" ht="15.75" x14ac:dyDescent="0.25">
      <c r="A19" s="245"/>
      <c r="B19" s="115"/>
      <c r="C19" s="115"/>
      <c r="D19" s="115"/>
      <c r="E19" s="115"/>
      <c r="F19" s="115"/>
      <c r="G19" s="115"/>
      <c r="H19" s="113"/>
    </row>
    <row r="20" spans="1:8" x14ac:dyDescent="0.25">
      <c r="A20" s="245"/>
      <c r="B20" s="91" t="s">
        <v>53</v>
      </c>
      <c r="C20" s="79" t="s">
        <v>44</v>
      </c>
      <c r="D20" s="80" t="s">
        <v>45</v>
      </c>
      <c r="E20" s="81" t="s">
        <v>46</v>
      </c>
      <c r="F20" s="81" t="s">
        <v>54</v>
      </c>
      <c r="G20" s="81" t="s">
        <v>47</v>
      </c>
      <c r="H20" s="114"/>
    </row>
    <row r="21" spans="1:8" ht="15.75" x14ac:dyDescent="0.25">
      <c r="A21" s="245"/>
      <c r="B21" s="92">
        <f>'Passagem Aérea'!H47</f>
        <v>0</v>
      </c>
      <c r="C21" s="93">
        <f>Hospedagem!F41</f>
        <v>0</v>
      </c>
      <c r="D21" s="93">
        <f>Alimentação!F39</f>
        <v>0</v>
      </c>
      <c r="E21" s="93">
        <f>Transporte!F42</f>
        <v>0</v>
      </c>
      <c r="F21" s="93">
        <v>0</v>
      </c>
      <c r="G21" s="93">
        <f>'Pró-labore'!G49</f>
        <v>23904</v>
      </c>
      <c r="H21" s="84">
        <f>SUM(B21:G21)</f>
        <v>23904</v>
      </c>
    </row>
    <row r="23" spans="1:8" ht="15.75" x14ac:dyDescent="0.25">
      <c r="A23" s="245">
        <v>7</v>
      </c>
      <c r="B23" s="237" t="s">
        <v>170</v>
      </c>
      <c r="C23" s="237"/>
      <c r="D23" s="237"/>
      <c r="E23" s="237"/>
      <c r="F23" s="237"/>
      <c r="G23" s="237"/>
      <c r="H23" s="241" t="s">
        <v>13</v>
      </c>
    </row>
    <row r="24" spans="1:8" x14ac:dyDescent="0.25">
      <c r="A24" s="245"/>
      <c r="B24" s="105" t="s">
        <v>74</v>
      </c>
      <c r="C24" s="88" t="s">
        <v>73</v>
      </c>
      <c r="D24" s="89"/>
      <c r="E24" s="89"/>
      <c r="F24" s="89"/>
      <c r="G24" s="89"/>
      <c r="H24" s="242"/>
    </row>
    <row r="25" spans="1:8" x14ac:dyDescent="0.25">
      <c r="A25" s="245"/>
      <c r="B25" s="90" t="s">
        <v>15</v>
      </c>
      <c r="C25" s="2" t="s">
        <v>78</v>
      </c>
      <c r="D25" s="89"/>
      <c r="E25" s="89"/>
      <c r="F25" s="89"/>
      <c r="G25" s="89"/>
      <c r="H25" s="242"/>
    </row>
    <row r="26" spans="1:8" ht="15.75" x14ac:dyDescent="0.25">
      <c r="A26" s="245"/>
      <c r="B26" s="244"/>
      <c r="C26" s="244"/>
      <c r="D26" s="244"/>
      <c r="E26" s="244"/>
      <c r="F26" s="244"/>
      <c r="G26" s="244"/>
      <c r="H26" s="242"/>
    </row>
    <row r="27" spans="1:8" x14ac:dyDescent="0.25">
      <c r="A27" s="245"/>
      <c r="B27" s="91" t="s">
        <v>53</v>
      </c>
      <c r="C27" s="79" t="s">
        <v>44</v>
      </c>
      <c r="D27" s="80" t="s">
        <v>45</v>
      </c>
      <c r="E27" s="81" t="s">
        <v>46</v>
      </c>
      <c r="F27" s="81" t="s">
        <v>54</v>
      </c>
      <c r="G27" s="81" t="s">
        <v>47</v>
      </c>
      <c r="H27" s="243"/>
    </row>
    <row r="28" spans="1:8" ht="15.75" x14ac:dyDescent="0.25">
      <c r="A28" s="245"/>
      <c r="B28" s="92">
        <f>'Passagem Aérea'!H60</f>
        <v>0</v>
      </c>
      <c r="C28" s="93">
        <f>Hospedagem!F52</f>
        <v>0</v>
      </c>
      <c r="D28" s="93">
        <f>Alimentação!F49</f>
        <v>0</v>
      </c>
      <c r="E28" s="93">
        <f>Transporte!F53</f>
        <v>0</v>
      </c>
      <c r="F28" s="93">
        <v>0</v>
      </c>
      <c r="G28" s="93">
        <f>'Pró-labore'!G63</f>
        <v>23904</v>
      </c>
      <c r="H28" s="84">
        <f>SUM(B28:G28)</f>
        <v>23904</v>
      </c>
    </row>
    <row r="29" spans="1:8" ht="15.75" x14ac:dyDescent="0.25">
      <c r="A29" s="137"/>
      <c r="B29" s="132"/>
      <c r="C29" s="132"/>
      <c r="D29" s="132"/>
      <c r="E29" s="132"/>
      <c r="F29" s="132"/>
      <c r="G29" s="132"/>
      <c r="H29" s="134"/>
    </row>
    <row r="30" spans="1:8" ht="15.75" x14ac:dyDescent="0.25">
      <c r="A30" s="245">
        <v>8</v>
      </c>
      <c r="B30" s="237" t="s">
        <v>171</v>
      </c>
      <c r="C30" s="237"/>
      <c r="D30" s="237"/>
      <c r="E30" s="237"/>
      <c r="F30" s="237"/>
      <c r="G30" s="237"/>
      <c r="H30" s="241" t="s">
        <v>13</v>
      </c>
    </row>
    <row r="31" spans="1:8" x14ac:dyDescent="0.25">
      <c r="A31" s="245"/>
      <c r="B31" s="105" t="s">
        <v>74</v>
      </c>
      <c r="C31" s="88" t="s">
        <v>73</v>
      </c>
      <c r="D31" s="89"/>
      <c r="E31" s="89"/>
      <c r="F31" s="89"/>
      <c r="G31" s="89"/>
      <c r="H31" s="242"/>
    </row>
    <row r="32" spans="1:8" x14ac:dyDescent="0.25">
      <c r="A32" s="245"/>
      <c r="B32" s="90" t="s">
        <v>15</v>
      </c>
      <c r="C32" s="2" t="s">
        <v>78</v>
      </c>
      <c r="D32" s="89"/>
      <c r="E32" s="89"/>
      <c r="F32" s="89"/>
      <c r="G32" s="89"/>
      <c r="H32" s="242"/>
    </row>
    <row r="33" spans="1:8" ht="15.75" x14ac:dyDescent="0.25">
      <c r="A33" s="245"/>
      <c r="B33" s="244"/>
      <c r="C33" s="244"/>
      <c r="D33" s="244"/>
      <c r="E33" s="244"/>
      <c r="F33" s="244"/>
      <c r="G33" s="244"/>
      <c r="H33" s="242"/>
    </row>
    <row r="34" spans="1:8" x14ac:dyDescent="0.25">
      <c r="A34" s="245"/>
      <c r="B34" s="91" t="s">
        <v>53</v>
      </c>
      <c r="C34" s="79" t="s">
        <v>44</v>
      </c>
      <c r="D34" s="80" t="s">
        <v>45</v>
      </c>
      <c r="E34" s="81" t="s">
        <v>46</v>
      </c>
      <c r="F34" s="81" t="s">
        <v>54</v>
      </c>
      <c r="G34" s="81" t="s">
        <v>47</v>
      </c>
      <c r="H34" s="243"/>
    </row>
    <row r="35" spans="1:8" ht="15.75" x14ac:dyDescent="0.25">
      <c r="A35" s="245"/>
      <c r="B35" s="128">
        <f>'Passagem Aérea'!H73</f>
        <v>0</v>
      </c>
      <c r="C35" s="93">
        <f>Hospedagem!F63</f>
        <v>0</v>
      </c>
      <c r="D35" s="93">
        <f>Alimentação!F59</f>
        <v>0</v>
      </c>
      <c r="E35" s="93">
        <f>Transporte!F64</f>
        <v>0</v>
      </c>
      <c r="F35" s="93">
        <v>0</v>
      </c>
      <c r="G35" s="93">
        <f>'Pró-labore'!G77</f>
        <v>23904</v>
      </c>
      <c r="H35" s="84">
        <f>SUM(B35:G35)</f>
        <v>23904</v>
      </c>
    </row>
    <row r="36" spans="1:8" ht="15.75" x14ac:dyDescent="0.25">
      <c r="A36" s="137"/>
      <c r="B36" s="132"/>
      <c r="C36" s="132"/>
      <c r="D36" s="132"/>
      <c r="E36" s="132"/>
      <c r="F36" s="132"/>
      <c r="G36" s="132"/>
      <c r="H36" s="134"/>
    </row>
    <row r="37" spans="1:8" ht="15.75" x14ac:dyDescent="0.25">
      <c r="A37" s="245">
        <v>9</v>
      </c>
      <c r="B37" s="237" t="s">
        <v>172</v>
      </c>
      <c r="C37" s="237"/>
      <c r="D37" s="237"/>
      <c r="E37" s="237"/>
      <c r="F37" s="237"/>
      <c r="G37" s="237"/>
      <c r="H37" s="241" t="s">
        <v>13</v>
      </c>
    </row>
    <row r="38" spans="1:8" x14ac:dyDescent="0.25">
      <c r="A38" s="245"/>
      <c r="B38" s="105" t="s">
        <v>74</v>
      </c>
      <c r="C38" s="88" t="s">
        <v>73</v>
      </c>
      <c r="D38" s="89"/>
      <c r="E38" s="89"/>
      <c r="F38" s="89"/>
      <c r="G38" s="89"/>
      <c r="H38" s="242"/>
    </row>
    <row r="39" spans="1:8" x14ac:dyDescent="0.25">
      <c r="A39" s="245"/>
      <c r="B39" s="90" t="s">
        <v>15</v>
      </c>
      <c r="C39" s="2" t="s">
        <v>78</v>
      </c>
      <c r="D39" s="89"/>
      <c r="E39" s="89"/>
      <c r="F39" s="89"/>
      <c r="G39" s="89"/>
      <c r="H39" s="242"/>
    </row>
    <row r="40" spans="1:8" ht="15.75" x14ac:dyDescent="0.25">
      <c r="A40" s="245"/>
      <c r="B40" s="244"/>
      <c r="C40" s="244"/>
      <c r="D40" s="244"/>
      <c r="E40" s="244"/>
      <c r="F40" s="244"/>
      <c r="G40" s="244"/>
      <c r="H40" s="242"/>
    </row>
    <row r="41" spans="1:8" x14ac:dyDescent="0.25">
      <c r="A41" s="245"/>
      <c r="B41" s="91" t="s">
        <v>53</v>
      </c>
      <c r="C41" s="79" t="s">
        <v>44</v>
      </c>
      <c r="D41" s="80" t="s">
        <v>45</v>
      </c>
      <c r="E41" s="81" t="s">
        <v>46</v>
      </c>
      <c r="F41" s="81" t="s">
        <v>54</v>
      </c>
      <c r="G41" s="81" t="s">
        <v>47</v>
      </c>
      <c r="H41" s="243"/>
    </row>
    <row r="42" spans="1:8" ht="15.75" x14ac:dyDescent="0.25">
      <c r="A42" s="245"/>
      <c r="B42" s="128">
        <f>'Passagem Aérea'!H86</f>
        <v>0</v>
      </c>
      <c r="C42" s="93">
        <f>Hospedagem!F74</f>
        <v>0</v>
      </c>
      <c r="D42" s="93">
        <f>Alimentação!F69</f>
        <v>0</v>
      </c>
      <c r="E42" s="93">
        <f>Transporte!F75</f>
        <v>0</v>
      </c>
      <c r="F42" s="93">
        <v>0</v>
      </c>
      <c r="G42" s="93">
        <f>'Pró-labore'!G91</f>
        <v>23904</v>
      </c>
      <c r="H42" s="84">
        <f>SUM(B42:G42)</f>
        <v>23904</v>
      </c>
    </row>
    <row r="43" spans="1:8" ht="15.75" x14ac:dyDescent="0.25">
      <c r="A43" s="137"/>
      <c r="B43" s="132"/>
      <c r="C43" s="132"/>
      <c r="D43" s="132"/>
      <c r="E43" s="132"/>
      <c r="F43" s="132"/>
      <c r="G43" s="132"/>
      <c r="H43" s="134"/>
    </row>
    <row r="44" spans="1:8" ht="15.75" x14ac:dyDescent="0.25">
      <c r="A44" s="245">
        <v>10</v>
      </c>
      <c r="B44" s="237" t="s">
        <v>173</v>
      </c>
      <c r="C44" s="237"/>
      <c r="D44" s="237"/>
      <c r="E44" s="237"/>
      <c r="F44" s="237"/>
      <c r="G44" s="237"/>
      <c r="H44" s="241" t="s">
        <v>13</v>
      </c>
    </row>
    <row r="45" spans="1:8" x14ac:dyDescent="0.25">
      <c r="A45" s="245"/>
      <c r="B45" s="105" t="s">
        <v>74</v>
      </c>
      <c r="C45" s="88" t="s">
        <v>73</v>
      </c>
      <c r="D45" s="89"/>
      <c r="E45" s="89"/>
      <c r="F45" s="89"/>
      <c r="G45" s="89"/>
      <c r="H45" s="242"/>
    </row>
    <row r="46" spans="1:8" x14ac:dyDescent="0.25">
      <c r="A46" s="245"/>
      <c r="B46" s="90" t="s">
        <v>15</v>
      </c>
      <c r="C46" s="2" t="s">
        <v>78</v>
      </c>
      <c r="D46" s="89"/>
      <c r="E46" s="89"/>
      <c r="F46" s="89"/>
      <c r="G46" s="89"/>
      <c r="H46" s="242"/>
    </row>
    <row r="47" spans="1:8" ht="15.75" x14ac:dyDescent="0.25">
      <c r="A47" s="245"/>
      <c r="B47" s="244"/>
      <c r="C47" s="244"/>
      <c r="D47" s="244"/>
      <c r="E47" s="244"/>
      <c r="F47" s="244"/>
      <c r="G47" s="244"/>
      <c r="H47" s="242"/>
    </row>
    <row r="48" spans="1:8" x14ac:dyDescent="0.25">
      <c r="A48" s="245"/>
      <c r="B48" s="91" t="s">
        <v>53</v>
      </c>
      <c r="C48" s="79" t="s">
        <v>44</v>
      </c>
      <c r="D48" s="80" t="s">
        <v>45</v>
      </c>
      <c r="E48" s="81" t="s">
        <v>46</v>
      </c>
      <c r="F48" s="81" t="s">
        <v>54</v>
      </c>
      <c r="G48" s="81" t="s">
        <v>47</v>
      </c>
      <c r="H48" s="243"/>
    </row>
    <row r="49" spans="1:12" ht="15.75" x14ac:dyDescent="0.25">
      <c r="A49" s="245"/>
      <c r="B49" s="128">
        <f>'Passagem Aérea'!H99</f>
        <v>0</v>
      </c>
      <c r="C49" s="93">
        <f>Hospedagem!F85</f>
        <v>0</v>
      </c>
      <c r="D49" s="93">
        <f>Alimentação!F79</f>
        <v>0</v>
      </c>
      <c r="E49" s="93">
        <f>Transporte!F86</f>
        <v>0</v>
      </c>
      <c r="F49" s="93">
        <v>0</v>
      </c>
      <c r="G49" s="93">
        <f>'Pró-labore'!G105</f>
        <v>23904</v>
      </c>
      <c r="H49" s="84">
        <f>SUM(B49:G49)</f>
        <v>23904</v>
      </c>
    </row>
    <row r="50" spans="1:12" ht="15.75" x14ac:dyDescent="0.25">
      <c r="A50" s="137"/>
      <c r="B50" s="132"/>
      <c r="C50" s="132"/>
      <c r="D50" s="132"/>
      <c r="E50" s="132"/>
      <c r="F50" s="132"/>
      <c r="G50" s="132"/>
      <c r="H50" s="133"/>
    </row>
    <row r="51" spans="1:12" ht="15.75" x14ac:dyDescent="0.25">
      <c r="A51" s="245">
        <v>11</v>
      </c>
      <c r="B51" s="249" t="s">
        <v>169</v>
      </c>
      <c r="C51" s="257"/>
      <c r="D51" s="257"/>
      <c r="E51" s="257"/>
      <c r="F51" s="257"/>
      <c r="G51" s="258"/>
      <c r="H51" s="241" t="s">
        <v>13</v>
      </c>
      <c r="I51" s="103"/>
      <c r="J51" s="103"/>
      <c r="K51" s="103"/>
      <c r="L51" s="103"/>
    </row>
    <row r="52" spans="1:12" x14ac:dyDescent="0.25">
      <c r="A52" s="245"/>
      <c r="B52" s="87"/>
      <c r="C52" s="88" t="s">
        <v>73</v>
      </c>
      <c r="D52" s="89"/>
      <c r="E52" s="89"/>
      <c r="F52" s="89"/>
      <c r="G52" s="89"/>
      <c r="H52" s="242"/>
    </row>
    <row r="53" spans="1:12" x14ac:dyDescent="0.25">
      <c r="A53" s="245"/>
      <c r="B53" s="90" t="s">
        <v>16</v>
      </c>
      <c r="C53" s="2" t="s">
        <v>98</v>
      </c>
      <c r="D53" s="89"/>
      <c r="E53" s="89"/>
      <c r="F53" s="89"/>
      <c r="G53" s="89"/>
      <c r="H53" s="242"/>
    </row>
    <row r="54" spans="1:12" ht="15.75" x14ac:dyDescent="0.25">
      <c r="A54" s="245"/>
      <c r="B54" s="127"/>
      <c r="C54" s="127"/>
      <c r="D54" s="127"/>
      <c r="E54" s="127"/>
      <c r="F54" s="127"/>
      <c r="G54" s="127"/>
      <c r="H54" s="242"/>
    </row>
    <row r="55" spans="1:12" ht="18.75" customHeight="1" x14ac:dyDescent="0.25">
      <c r="A55" s="245"/>
      <c r="B55" s="91" t="s">
        <v>53</v>
      </c>
      <c r="C55" s="79" t="s">
        <v>44</v>
      </c>
      <c r="D55" s="80" t="s">
        <v>45</v>
      </c>
      <c r="E55" s="81" t="s">
        <v>46</v>
      </c>
      <c r="F55" s="81" t="s">
        <v>54</v>
      </c>
      <c r="G55" s="104" t="s">
        <v>47</v>
      </c>
      <c r="H55" s="243"/>
    </row>
    <row r="56" spans="1:12" ht="24" customHeight="1" x14ac:dyDescent="0.25">
      <c r="A56" s="245"/>
      <c r="B56" s="93">
        <f>'Passagem Aérea'!H108</f>
        <v>0</v>
      </c>
      <c r="C56" s="93">
        <f>Hospedagem!F96</f>
        <v>0</v>
      </c>
      <c r="D56" s="93">
        <f>Alimentação!F89</f>
        <v>0</v>
      </c>
      <c r="E56" s="93">
        <f>SUM(Transporte!F96)</f>
        <v>0</v>
      </c>
      <c r="F56" s="93">
        <f>'Seguro Viagem'!E16</f>
        <v>0</v>
      </c>
      <c r="G56" s="93">
        <v>0</v>
      </c>
      <c r="H56" s="84">
        <f>SUM(B56:G56)</f>
        <v>0</v>
      </c>
    </row>
    <row r="57" spans="1:12" ht="24" customHeight="1" x14ac:dyDescent="0.25">
      <c r="A57" s="137"/>
      <c r="B57" s="132"/>
      <c r="C57" s="132"/>
      <c r="D57" s="132"/>
      <c r="E57" s="132"/>
      <c r="F57" s="132"/>
      <c r="G57" s="132"/>
      <c r="H57" s="134"/>
    </row>
    <row r="58" spans="1:12" ht="15.75" x14ac:dyDescent="0.25">
      <c r="A58" s="245">
        <v>12</v>
      </c>
      <c r="B58" s="237" t="s">
        <v>174</v>
      </c>
      <c r="C58" s="237"/>
      <c r="D58" s="237"/>
      <c r="E58" s="237"/>
      <c r="F58" s="237"/>
      <c r="G58" s="237"/>
      <c r="H58" s="241" t="s">
        <v>13</v>
      </c>
    </row>
    <row r="59" spans="1:12" x14ac:dyDescent="0.25">
      <c r="A59" s="245"/>
      <c r="B59" s="105" t="s">
        <v>74</v>
      </c>
      <c r="C59" s="88" t="s">
        <v>73</v>
      </c>
      <c r="D59" s="89"/>
      <c r="E59" s="89"/>
      <c r="F59" s="89"/>
      <c r="G59" s="89"/>
      <c r="H59" s="242"/>
    </row>
    <row r="60" spans="1:12" x14ac:dyDescent="0.25">
      <c r="A60" s="245"/>
      <c r="B60" s="90" t="s">
        <v>15</v>
      </c>
      <c r="C60" s="2" t="s">
        <v>78</v>
      </c>
      <c r="D60" s="89"/>
      <c r="E60" s="89"/>
      <c r="F60" s="89"/>
      <c r="G60" s="89"/>
      <c r="H60" s="242"/>
    </row>
    <row r="61" spans="1:12" ht="15.75" x14ac:dyDescent="0.25">
      <c r="A61" s="245"/>
      <c r="B61" s="244"/>
      <c r="C61" s="244"/>
      <c r="D61" s="244"/>
      <c r="E61" s="244"/>
      <c r="F61" s="244"/>
      <c r="G61" s="244"/>
      <c r="H61" s="242"/>
    </row>
    <row r="62" spans="1:12" x14ac:dyDescent="0.25">
      <c r="A62" s="245"/>
      <c r="B62" s="91" t="s">
        <v>53</v>
      </c>
      <c r="C62" s="79" t="s">
        <v>44</v>
      </c>
      <c r="D62" s="80" t="s">
        <v>45</v>
      </c>
      <c r="E62" s="81" t="s">
        <v>46</v>
      </c>
      <c r="F62" s="81" t="s">
        <v>54</v>
      </c>
      <c r="G62" s="81" t="s">
        <v>47</v>
      </c>
      <c r="H62" s="243"/>
    </row>
    <row r="63" spans="1:12" ht="15.75" x14ac:dyDescent="0.25">
      <c r="A63" s="245"/>
      <c r="B63" s="128">
        <f>'Passagem Aérea'!H122</f>
        <v>0</v>
      </c>
      <c r="C63" s="93">
        <f>Hospedagem!F108</f>
        <v>0</v>
      </c>
      <c r="D63" s="93">
        <f>Alimentação!F99</f>
        <v>0</v>
      </c>
      <c r="E63" s="93">
        <f>Transporte!F107</f>
        <v>0</v>
      </c>
      <c r="F63" s="93">
        <v>0</v>
      </c>
      <c r="G63" s="93">
        <f>'Pró-labore'!G119</f>
        <v>23904</v>
      </c>
      <c r="H63" s="84">
        <f>SUM(B63:G63)</f>
        <v>23904</v>
      </c>
    </row>
    <row r="64" spans="1:12" ht="24" customHeight="1" x14ac:dyDescent="0.25">
      <c r="A64" s="137"/>
      <c r="B64" s="132"/>
      <c r="C64" s="132"/>
      <c r="D64" s="132"/>
      <c r="E64" s="132"/>
      <c r="F64" s="132"/>
      <c r="G64" s="132"/>
      <c r="H64" s="134"/>
    </row>
    <row r="65" spans="1:8" ht="15.75" x14ac:dyDescent="0.25">
      <c r="A65" s="245">
        <v>13</v>
      </c>
      <c r="B65" s="237" t="s">
        <v>168</v>
      </c>
      <c r="C65" s="237"/>
      <c r="D65" s="237"/>
      <c r="E65" s="237"/>
      <c r="F65" s="237"/>
      <c r="G65" s="237"/>
      <c r="H65" s="241" t="s">
        <v>13</v>
      </c>
    </row>
    <row r="66" spans="1:8" x14ac:dyDescent="0.25">
      <c r="A66" s="245"/>
      <c r="B66" s="105" t="s">
        <v>74</v>
      </c>
      <c r="C66" s="88" t="s">
        <v>73</v>
      </c>
      <c r="D66" s="89"/>
      <c r="E66" s="89"/>
      <c r="F66" s="89"/>
      <c r="G66" s="89"/>
      <c r="H66" s="242"/>
    </row>
    <row r="67" spans="1:8" x14ac:dyDescent="0.25">
      <c r="A67" s="245"/>
      <c r="B67" s="90" t="s">
        <v>15</v>
      </c>
      <c r="C67" s="2" t="s">
        <v>78</v>
      </c>
      <c r="D67" s="89"/>
      <c r="E67" s="89"/>
      <c r="F67" s="89"/>
      <c r="G67" s="89"/>
      <c r="H67" s="242"/>
    </row>
    <row r="68" spans="1:8" ht="15.75" x14ac:dyDescent="0.25">
      <c r="A68" s="245"/>
      <c r="B68" s="244"/>
      <c r="C68" s="244"/>
      <c r="D68" s="244"/>
      <c r="E68" s="244"/>
      <c r="F68" s="244"/>
      <c r="G68" s="244"/>
      <c r="H68" s="242"/>
    </row>
    <row r="69" spans="1:8" x14ac:dyDescent="0.25">
      <c r="A69" s="245"/>
      <c r="B69" s="91" t="s">
        <v>53</v>
      </c>
      <c r="C69" s="79" t="s">
        <v>44</v>
      </c>
      <c r="D69" s="80" t="s">
        <v>45</v>
      </c>
      <c r="E69" s="81" t="s">
        <v>46</v>
      </c>
      <c r="F69" s="81" t="s">
        <v>54</v>
      </c>
      <c r="G69" s="81" t="s">
        <v>47</v>
      </c>
      <c r="H69" s="243"/>
    </row>
    <row r="70" spans="1:8" ht="15.75" x14ac:dyDescent="0.25">
      <c r="A70" s="245"/>
      <c r="B70" s="128">
        <f>'Passagem Aérea'!H135</f>
        <v>0</v>
      </c>
      <c r="C70" s="93">
        <f>Hospedagem!F119</f>
        <v>0</v>
      </c>
      <c r="D70" s="93">
        <f>Alimentação!F109</f>
        <v>0</v>
      </c>
      <c r="E70" s="93">
        <f>Transporte!F118</f>
        <v>0</v>
      </c>
      <c r="F70" s="93">
        <v>0</v>
      </c>
      <c r="G70" s="93">
        <f>'Pró-labore'!G133</f>
        <v>23904</v>
      </c>
      <c r="H70" s="84">
        <f>SUM(B70:G70)</f>
        <v>23904</v>
      </c>
    </row>
    <row r="71" spans="1:8" ht="24" customHeight="1" x14ac:dyDescent="0.25">
      <c r="A71" s="137"/>
      <c r="B71" s="132"/>
      <c r="C71" s="132"/>
      <c r="D71" s="132"/>
      <c r="E71" s="132"/>
      <c r="F71" s="132"/>
      <c r="G71" s="132"/>
      <c r="H71" s="134"/>
    </row>
    <row r="72" spans="1:8" ht="15.75" x14ac:dyDescent="0.25">
      <c r="A72" s="245">
        <v>19</v>
      </c>
      <c r="B72" s="249" t="s">
        <v>111</v>
      </c>
      <c r="C72" s="237"/>
      <c r="D72" s="237"/>
      <c r="E72" s="237"/>
      <c r="F72" s="237"/>
      <c r="G72" s="250"/>
      <c r="H72" s="153" t="s">
        <v>13</v>
      </c>
    </row>
    <row r="73" spans="1:8" ht="15.75" x14ac:dyDescent="0.25">
      <c r="A73" s="245"/>
      <c r="B73" s="251"/>
      <c r="C73" s="252"/>
      <c r="D73" s="252"/>
      <c r="E73" s="252"/>
      <c r="F73" s="252"/>
      <c r="G73" s="253"/>
      <c r="H73" s="117"/>
    </row>
    <row r="74" spans="1:8" ht="15.75" x14ac:dyDescent="0.25">
      <c r="A74" s="245"/>
      <c r="B74" s="254" t="s">
        <v>13</v>
      </c>
      <c r="C74" s="255"/>
      <c r="D74" s="255"/>
      <c r="E74" s="255"/>
      <c r="F74" s="255"/>
      <c r="G74" s="256"/>
      <c r="H74" s="84">
        <f>'Material Esportivo'!D46</f>
        <v>0</v>
      </c>
    </row>
    <row r="75" spans="1:8" ht="15.75" x14ac:dyDescent="0.25">
      <c r="A75" s="137"/>
      <c r="B75" s="132"/>
      <c r="C75" s="132"/>
      <c r="D75" s="132"/>
      <c r="E75" s="132"/>
      <c r="F75" s="132"/>
      <c r="G75" s="132"/>
      <c r="H75" s="134"/>
    </row>
    <row r="76" spans="1:8" ht="15.75" x14ac:dyDescent="0.25">
      <c r="A76" s="245">
        <v>20</v>
      </c>
      <c r="B76" s="249" t="s">
        <v>72</v>
      </c>
      <c r="C76" s="237"/>
      <c r="D76" s="237"/>
      <c r="E76" s="237"/>
      <c r="F76" s="237"/>
      <c r="G76" s="250"/>
      <c r="H76" s="153" t="s">
        <v>13</v>
      </c>
    </row>
    <row r="77" spans="1:8" ht="15.75" x14ac:dyDescent="0.25">
      <c r="A77" s="245"/>
      <c r="B77" s="251"/>
      <c r="C77" s="252"/>
      <c r="D77" s="252"/>
      <c r="E77" s="252"/>
      <c r="F77" s="252"/>
      <c r="G77" s="253"/>
      <c r="H77" s="117"/>
    </row>
    <row r="78" spans="1:8" ht="15.75" x14ac:dyDescent="0.25">
      <c r="A78" s="245"/>
      <c r="B78" s="254" t="s">
        <v>13</v>
      </c>
      <c r="C78" s="255"/>
      <c r="D78" s="255"/>
      <c r="E78" s="255"/>
      <c r="F78" s="255"/>
      <c r="G78" s="256"/>
      <c r="H78" s="84">
        <f>Uniformes!D34</f>
        <v>0</v>
      </c>
    </row>
    <row r="80" spans="1:8" ht="30" customHeight="1" x14ac:dyDescent="0.25">
      <c r="A80" s="246" t="s">
        <v>91</v>
      </c>
      <c r="B80" s="247"/>
      <c r="C80" s="247"/>
      <c r="D80" s="247"/>
      <c r="E80" s="247"/>
      <c r="F80" s="247"/>
      <c r="G80" s="248"/>
      <c r="H80" s="86">
        <f>H7+H14+H21+H28+H78+H35+H42+H49+H56+H70+H63+H74</f>
        <v>216000</v>
      </c>
    </row>
    <row r="82" spans="2:7" x14ac:dyDescent="0.25">
      <c r="B82" s="43"/>
      <c r="C82" s="43"/>
      <c r="D82" s="43"/>
      <c r="E82" s="43"/>
      <c r="F82" s="43"/>
      <c r="G82" s="43"/>
    </row>
    <row r="85" spans="2:7" x14ac:dyDescent="0.25">
      <c r="D85" s="43"/>
    </row>
  </sheetData>
  <mergeCells count="44">
    <mergeCell ref="H65:H69"/>
    <mergeCell ref="B68:G68"/>
    <mergeCell ref="H51:H55"/>
    <mergeCell ref="A58:A63"/>
    <mergeCell ref="B58:G58"/>
    <mergeCell ref="H58:H62"/>
    <mergeCell ref="B61:G61"/>
    <mergeCell ref="B77:G77"/>
    <mergeCell ref="B78:G78"/>
    <mergeCell ref="A30:A35"/>
    <mergeCell ref="B47:G47"/>
    <mergeCell ref="A51:A56"/>
    <mergeCell ref="B51:G51"/>
    <mergeCell ref="A65:A70"/>
    <mergeCell ref="B65:G65"/>
    <mergeCell ref="A80:G80"/>
    <mergeCell ref="B23:G23"/>
    <mergeCell ref="A2:A7"/>
    <mergeCell ref="A9:A14"/>
    <mergeCell ref="A23:A28"/>
    <mergeCell ref="A72:A74"/>
    <mergeCell ref="B72:G72"/>
    <mergeCell ref="B73:G73"/>
    <mergeCell ref="B74:G74"/>
    <mergeCell ref="B30:G30"/>
    <mergeCell ref="A44:A49"/>
    <mergeCell ref="B44:G44"/>
    <mergeCell ref="B9:G9"/>
    <mergeCell ref="A16:A21"/>
    <mergeCell ref="A76:A78"/>
    <mergeCell ref="B76:G76"/>
    <mergeCell ref="H23:H27"/>
    <mergeCell ref="B26:G26"/>
    <mergeCell ref="B2:G2"/>
    <mergeCell ref="H2:H6"/>
    <mergeCell ref="B5:G5"/>
    <mergeCell ref="B16:G16"/>
    <mergeCell ref="H44:H48"/>
    <mergeCell ref="H30:H34"/>
    <mergeCell ref="B33:G33"/>
    <mergeCell ref="A37:A42"/>
    <mergeCell ref="B37:G37"/>
    <mergeCell ref="H37:H41"/>
    <mergeCell ref="B40:G40"/>
  </mergeCells>
  <pageMargins left="0.51181102362204722" right="0.51181102362204722" top="0.78740157480314965" bottom="0.78740157480314965" header="0.31496062992125984" footer="0.31496062992125984"/>
  <pageSetup paperSize="9" scale="77" orientation="landscape" r:id="rId1"/>
  <colBreaks count="1" manualBreakCount="1">
    <brk id="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workbookViewId="0">
      <selection activeCell="A2" sqref="A2"/>
    </sheetView>
  </sheetViews>
  <sheetFormatPr defaultRowHeight="15" x14ac:dyDescent="0.25"/>
  <cols>
    <col min="1" max="1" width="25" customWidth="1"/>
    <col min="2" max="2" width="28.28515625" customWidth="1"/>
    <col min="3" max="3" width="74.42578125" customWidth="1"/>
    <col min="4" max="4" width="6" bestFit="1" customWidth="1"/>
    <col min="5" max="5" width="26.140625" style="155" bestFit="1" customWidth="1"/>
  </cols>
  <sheetData>
    <row r="1" spans="1:5" ht="24" thickBot="1" x14ac:dyDescent="0.3">
      <c r="A1" s="259" t="s">
        <v>91</v>
      </c>
      <c r="B1" s="260"/>
      <c r="C1" s="260"/>
      <c r="D1" s="261"/>
      <c r="E1" s="161">
        <f>SUM(E2:E13)</f>
        <v>216000</v>
      </c>
    </row>
    <row r="2" spans="1:5" x14ac:dyDescent="0.25">
      <c r="A2" s="156" t="s">
        <v>149</v>
      </c>
      <c r="B2" s="157" t="s">
        <v>139</v>
      </c>
      <c r="C2" s="158" t="s">
        <v>150</v>
      </c>
      <c r="D2" s="158" t="s">
        <v>138</v>
      </c>
      <c r="E2" s="159">
        <f>'TOTAL EVENTO'!H7</f>
        <v>24768</v>
      </c>
    </row>
    <row r="3" spans="1:5" x14ac:dyDescent="0.25">
      <c r="A3" s="156" t="s">
        <v>151</v>
      </c>
      <c r="B3" s="157" t="s">
        <v>139</v>
      </c>
      <c r="C3" s="158" t="s">
        <v>148</v>
      </c>
      <c r="D3" s="158" t="s">
        <v>138</v>
      </c>
      <c r="E3" s="159">
        <f>'TOTAL EVENTO'!H14</f>
        <v>23904</v>
      </c>
    </row>
    <row r="4" spans="1:5" x14ac:dyDescent="0.25">
      <c r="A4" s="156" t="s">
        <v>152</v>
      </c>
      <c r="B4" s="157" t="s">
        <v>139</v>
      </c>
      <c r="C4" s="158" t="s">
        <v>147</v>
      </c>
      <c r="D4" s="158" t="s">
        <v>138</v>
      </c>
      <c r="E4" s="159">
        <f>'TOTAL EVENTO'!H21</f>
        <v>23904</v>
      </c>
    </row>
    <row r="5" spans="1:5" x14ac:dyDescent="0.25">
      <c r="A5" s="156" t="s">
        <v>153</v>
      </c>
      <c r="B5" s="157" t="s">
        <v>139</v>
      </c>
      <c r="C5" s="158" t="s">
        <v>146</v>
      </c>
      <c r="D5" s="158" t="s">
        <v>138</v>
      </c>
      <c r="E5" s="159">
        <f>'TOTAL EVENTO'!H28</f>
        <v>23904</v>
      </c>
    </row>
    <row r="6" spans="1:5" x14ac:dyDescent="0.25">
      <c r="A6" s="156" t="s">
        <v>154</v>
      </c>
      <c r="B6" s="157" t="s">
        <v>139</v>
      </c>
      <c r="C6" s="158" t="s">
        <v>145</v>
      </c>
      <c r="D6" s="158" t="s">
        <v>138</v>
      </c>
      <c r="E6" s="159">
        <f>'TOTAL EVENTO'!H35</f>
        <v>23904</v>
      </c>
    </row>
    <row r="7" spans="1:5" x14ac:dyDescent="0.25">
      <c r="A7" s="156" t="s">
        <v>155</v>
      </c>
      <c r="B7" s="157" t="s">
        <v>139</v>
      </c>
      <c r="C7" s="158" t="s">
        <v>144</v>
      </c>
      <c r="D7" s="158" t="s">
        <v>138</v>
      </c>
      <c r="E7" s="159">
        <f>'TOTAL EVENTO'!H42</f>
        <v>23904</v>
      </c>
    </row>
    <row r="8" spans="1:5" x14ac:dyDescent="0.25">
      <c r="A8" s="156" t="s">
        <v>156</v>
      </c>
      <c r="B8" s="157" t="s">
        <v>139</v>
      </c>
      <c r="C8" s="158" t="s">
        <v>143</v>
      </c>
      <c r="D8" s="158" t="s">
        <v>138</v>
      </c>
      <c r="E8" s="159">
        <f>'TOTAL EVENTO'!H49</f>
        <v>23904</v>
      </c>
    </row>
    <row r="9" spans="1:5" x14ac:dyDescent="0.25">
      <c r="A9" s="156" t="s">
        <v>157</v>
      </c>
      <c r="B9" s="157" t="s">
        <v>139</v>
      </c>
      <c r="C9" s="158" t="s">
        <v>140</v>
      </c>
      <c r="D9" s="158" t="s">
        <v>138</v>
      </c>
      <c r="E9" s="159">
        <f>'TOTAL EVENTO'!H56</f>
        <v>0</v>
      </c>
    </row>
    <row r="10" spans="1:5" x14ac:dyDescent="0.25">
      <c r="A10" s="156" t="s">
        <v>181</v>
      </c>
      <c r="B10" s="157" t="s">
        <v>139</v>
      </c>
      <c r="C10" s="158" t="s">
        <v>142</v>
      </c>
      <c r="D10" s="158" t="s">
        <v>138</v>
      </c>
      <c r="E10" s="159">
        <f>'TOTAL EVENTO'!H63</f>
        <v>23904</v>
      </c>
    </row>
    <row r="11" spans="1:5" x14ac:dyDescent="0.25">
      <c r="A11" s="156" t="s">
        <v>158</v>
      </c>
      <c r="B11" s="157" t="s">
        <v>139</v>
      </c>
      <c r="C11" s="158" t="s">
        <v>141</v>
      </c>
      <c r="D11" s="158" t="s">
        <v>138</v>
      </c>
      <c r="E11" s="159">
        <f>'TOTAL EVENTO'!H70</f>
        <v>23904</v>
      </c>
    </row>
    <row r="12" spans="1:5" x14ac:dyDescent="0.25">
      <c r="A12" s="262" t="s">
        <v>111</v>
      </c>
      <c r="B12" s="263"/>
      <c r="C12" s="264"/>
      <c r="D12" s="158" t="s">
        <v>138</v>
      </c>
      <c r="E12" s="160">
        <f>'TOTAL EVENTO'!H74</f>
        <v>0</v>
      </c>
    </row>
    <row r="13" spans="1:5" x14ac:dyDescent="0.25">
      <c r="A13" s="262" t="s">
        <v>72</v>
      </c>
      <c r="B13" s="263"/>
      <c r="C13" s="264"/>
      <c r="D13" s="158" t="s">
        <v>138</v>
      </c>
      <c r="E13" s="160">
        <f>'TOTAL EVENTO'!H78</f>
        <v>0</v>
      </c>
    </row>
    <row r="15" spans="1:5" x14ac:dyDescent="0.25">
      <c r="A15" s="43"/>
      <c r="B15" s="43"/>
      <c r="C15" s="43"/>
      <c r="D15" s="43"/>
    </row>
    <row r="18" spans="3:3" x14ac:dyDescent="0.25">
      <c r="C18" s="43"/>
    </row>
  </sheetData>
  <mergeCells count="3">
    <mergeCell ref="A1:D1"/>
    <mergeCell ref="A12:C12"/>
    <mergeCell ref="A13:C13"/>
  </mergeCells>
  <pageMargins left="0.51181102362204722" right="0.51181102362204722" top="0.78740157480314965" bottom="0.78740157480314965" header="0.31496062992125984" footer="0.31496062992125984"/>
  <pageSetup paperSize="9" scale="8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125"/>
  <sheetViews>
    <sheetView showGridLines="0" zoomScale="90" zoomScaleNormal="90" workbookViewId="0">
      <selection activeCell="B116" sqref="B116"/>
    </sheetView>
  </sheetViews>
  <sheetFormatPr defaultRowHeight="15" x14ac:dyDescent="0.25"/>
  <cols>
    <col min="1" max="1" width="28.140625" customWidth="1"/>
    <col min="2" max="2" width="27.5703125" customWidth="1"/>
    <col min="3" max="3" width="11.140625" bestFit="1" customWidth="1"/>
    <col min="4" max="4" width="27.7109375" bestFit="1" customWidth="1"/>
    <col min="5" max="5" width="11.42578125" bestFit="1" customWidth="1"/>
    <col min="6" max="6" width="21.5703125" bestFit="1" customWidth="1"/>
    <col min="7" max="7" width="2.7109375" customWidth="1"/>
    <col min="8" max="8" width="22.85546875" customWidth="1"/>
    <col min="9" max="9" width="17" customWidth="1"/>
    <col min="10" max="10" width="4.7109375" customWidth="1"/>
    <col min="11" max="11" width="10" bestFit="1" customWidth="1"/>
    <col min="12" max="12" width="9.7109375" customWidth="1"/>
    <col min="13" max="13" width="14.85546875" customWidth="1"/>
    <col min="14" max="14" width="9.140625" style="64"/>
  </cols>
  <sheetData>
    <row r="7" spans="1:13" x14ac:dyDescent="0.25">
      <c r="L7" s="34" t="s">
        <v>30</v>
      </c>
      <c r="M7" s="35">
        <f ca="1">NOW()</f>
        <v>41864.699271990743</v>
      </c>
    </row>
    <row r="9" spans="1:13" ht="15.75" x14ac:dyDescent="0.25">
      <c r="A9" s="200" t="s">
        <v>159</v>
      </c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</row>
    <row r="10" spans="1:13" x14ac:dyDescent="0.25">
      <c r="A10" s="27" t="s">
        <v>79</v>
      </c>
      <c r="B10" s="27"/>
      <c r="C10" s="17"/>
      <c r="D10" s="2" t="s">
        <v>11</v>
      </c>
      <c r="E10" s="32">
        <v>5</v>
      </c>
      <c r="F10" s="1"/>
      <c r="H10" s="1"/>
      <c r="I10" s="1"/>
      <c r="J10" s="2" t="s">
        <v>11</v>
      </c>
      <c r="K10" s="32"/>
      <c r="L10" s="1"/>
      <c r="M10" s="1"/>
    </row>
    <row r="11" spans="1:13" x14ac:dyDescent="0.25">
      <c r="A11" s="209" t="s">
        <v>22</v>
      </c>
      <c r="B11" s="209"/>
      <c r="C11" s="209"/>
      <c r="D11" s="2" t="s">
        <v>78</v>
      </c>
      <c r="E11" s="1"/>
      <c r="F11" s="1"/>
      <c r="H11" s="209" t="s">
        <v>22</v>
      </c>
      <c r="I11" s="209"/>
      <c r="J11" s="2" t="s">
        <v>9</v>
      </c>
      <c r="K11" s="1"/>
      <c r="L11" s="1"/>
      <c r="M11" s="1"/>
    </row>
    <row r="12" spans="1:13" ht="16.5" thickBot="1" x14ac:dyDescent="0.3">
      <c r="A12" s="193" t="s">
        <v>0</v>
      </c>
      <c r="B12" s="193"/>
      <c r="C12" s="193"/>
      <c r="D12" s="193"/>
      <c r="E12" s="193"/>
      <c r="F12" s="193"/>
      <c r="H12" s="210" t="s">
        <v>12</v>
      </c>
      <c r="I12" s="210"/>
      <c r="J12" s="210"/>
      <c r="K12" s="210"/>
      <c r="L12" s="210"/>
      <c r="M12" s="210"/>
    </row>
    <row r="13" spans="1:13" x14ac:dyDescent="0.25">
      <c r="A13" s="18" t="s">
        <v>24</v>
      </c>
      <c r="B13" s="18" t="s">
        <v>212</v>
      </c>
      <c r="C13" s="18" t="s">
        <v>25</v>
      </c>
      <c r="D13" s="18" t="s">
        <v>2</v>
      </c>
      <c r="E13" s="19" t="s">
        <v>21</v>
      </c>
      <c r="F13" s="20" t="s">
        <v>4</v>
      </c>
      <c r="H13" s="79" t="s">
        <v>24</v>
      </c>
      <c r="I13" s="79" t="s">
        <v>25</v>
      </c>
      <c r="J13" s="79" t="s">
        <v>2</v>
      </c>
      <c r="K13" s="80" t="s">
        <v>21</v>
      </c>
      <c r="L13" s="80" t="s">
        <v>23</v>
      </c>
      <c r="M13" s="81" t="s">
        <v>4</v>
      </c>
    </row>
    <row r="14" spans="1:13" ht="15.75" x14ac:dyDescent="0.25">
      <c r="A14" s="194" t="s">
        <v>5</v>
      </c>
      <c r="B14" s="195"/>
      <c r="C14" s="195"/>
      <c r="D14" s="195"/>
      <c r="E14" s="195"/>
      <c r="F14" s="196"/>
      <c r="H14" s="211" t="s">
        <v>5</v>
      </c>
      <c r="I14" s="212"/>
      <c r="J14" s="212"/>
      <c r="K14" s="212"/>
      <c r="L14" s="212"/>
      <c r="M14" s="213"/>
    </row>
    <row r="15" spans="1:13" x14ac:dyDescent="0.25">
      <c r="A15" s="3" t="s">
        <v>26</v>
      </c>
      <c r="B15" s="3" t="s">
        <v>213</v>
      </c>
      <c r="C15" s="3">
        <v>13</v>
      </c>
      <c r="D15" s="3">
        <v>26</v>
      </c>
      <c r="E15" s="16"/>
      <c r="F15" s="116">
        <f>E15*C15*E10</f>
        <v>0</v>
      </c>
      <c r="H15" s="3"/>
      <c r="I15" s="3"/>
      <c r="J15" s="3"/>
      <c r="K15" s="16"/>
      <c r="L15" s="58"/>
      <c r="M15" s="10"/>
    </row>
    <row r="16" spans="1:13" ht="15" customHeight="1" x14ac:dyDescent="0.25">
      <c r="A16" s="3"/>
      <c r="B16" s="3"/>
      <c r="C16" s="3"/>
      <c r="D16" s="3"/>
      <c r="E16" s="16"/>
      <c r="F16" s="16">
        <f>E11*C16*E16</f>
        <v>0</v>
      </c>
      <c r="H16" s="8"/>
      <c r="I16" s="8"/>
      <c r="J16" s="9"/>
      <c r="K16" s="10"/>
      <c r="L16" s="10"/>
      <c r="M16" s="10"/>
    </row>
    <row r="17" spans="1:13" ht="15.75" x14ac:dyDescent="0.25">
      <c r="A17" s="12"/>
      <c r="B17" s="12"/>
      <c r="C17" s="12"/>
      <c r="D17" s="13"/>
      <c r="E17" s="14"/>
      <c r="F17" s="16"/>
      <c r="H17" s="12"/>
      <c r="I17" s="12"/>
      <c r="J17" s="13"/>
      <c r="K17" s="14"/>
      <c r="L17" s="14"/>
      <c r="M17" s="14"/>
    </row>
    <row r="18" spans="1:13" ht="15.75" x14ac:dyDescent="0.25">
      <c r="A18" s="214" t="s">
        <v>13</v>
      </c>
      <c r="B18" s="215"/>
      <c r="C18" s="215"/>
      <c r="D18" s="215"/>
      <c r="E18" s="216"/>
      <c r="F18" s="169">
        <f>SUM(F15:F17)</f>
        <v>0</v>
      </c>
      <c r="H18" s="214" t="s">
        <v>13</v>
      </c>
      <c r="I18" s="215"/>
      <c r="J18" s="215"/>
      <c r="K18" s="216"/>
      <c r="L18" s="59"/>
      <c r="M18" s="7">
        <f>SUM(M15:M17)</f>
        <v>0</v>
      </c>
    </row>
    <row r="19" spans="1:13" x14ac:dyDescent="0.25">
      <c r="J19" s="218" t="s">
        <v>14</v>
      </c>
      <c r="K19" s="219"/>
      <c r="L19" s="60"/>
      <c r="M19" s="24"/>
    </row>
    <row r="20" spans="1:13" ht="15.75" x14ac:dyDescent="0.25">
      <c r="A20" s="65"/>
      <c r="B20" s="65"/>
      <c r="C20" s="65"/>
      <c r="D20" s="65"/>
      <c r="E20" s="65"/>
      <c r="F20" s="66"/>
      <c r="J20" s="25"/>
      <c r="K20" s="25"/>
      <c r="L20" s="25"/>
      <c r="M20" s="26"/>
    </row>
    <row r="21" spans="1:13" ht="15.75" x14ac:dyDescent="0.25">
      <c r="A21" s="200" t="s">
        <v>160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</row>
    <row r="22" spans="1:13" x14ac:dyDescent="0.25">
      <c r="A22" s="129" t="s">
        <v>80</v>
      </c>
      <c r="B22" s="129"/>
      <c r="C22" s="17"/>
      <c r="D22" s="2" t="s">
        <v>11</v>
      </c>
      <c r="E22" s="32">
        <v>5</v>
      </c>
      <c r="F22" s="82"/>
      <c r="H22" s="1"/>
      <c r="I22" s="1"/>
      <c r="J22" s="2" t="s">
        <v>11</v>
      </c>
      <c r="K22" s="32"/>
      <c r="L22" s="1"/>
      <c r="M22" s="1"/>
    </row>
    <row r="23" spans="1:13" x14ac:dyDescent="0.25">
      <c r="A23" s="209" t="s">
        <v>22</v>
      </c>
      <c r="B23" s="209"/>
      <c r="C23" s="209"/>
      <c r="D23" s="2" t="s">
        <v>78</v>
      </c>
      <c r="E23" s="1"/>
      <c r="F23" s="1"/>
      <c r="H23" s="209" t="s">
        <v>22</v>
      </c>
      <c r="I23" s="209"/>
      <c r="J23" s="2" t="s">
        <v>9</v>
      </c>
      <c r="K23" s="1"/>
      <c r="L23" s="1"/>
      <c r="M23" s="1"/>
    </row>
    <row r="24" spans="1:13" ht="16.5" thickBot="1" x14ac:dyDescent="0.3">
      <c r="A24" s="193" t="s">
        <v>0</v>
      </c>
      <c r="B24" s="193"/>
      <c r="C24" s="193"/>
      <c r="D24" s="193"/>
      <c r="E24" s="193"/>
      <c r="F24" s="193"/>
      <c r="H24" s="217" t="s">
        <v>12</v>
      </c>
      <c r="I24" s="217"/>
      <c r="J24" s="217"/>
      <c r="K24" s="217"/>
      <c r="L24" s="217"/>
      <c r="M24" s="217"/>
    </row>
    <row r="25" spans="1:13" x14ac:dyDescent="0.25">
      <c r="A25" s="18" t="s">
        <v>24</v>
      </c>
      <c r="B25" s="18" t="s">
        <v>212</v>
      </c>
      <c r="C25" s="18" t="s">
        <v>25</v>
      </c>
      <c r="D25" s="18" t="s">
        <v>2</v>
      </c>
      <c r="E25" s="19" t="s">
        <v>21</v>
      </c>
      <c r="F25" s="20" t="s">
        <v>4</v>
      </c>
      <c r="H25" s="79" t="s">
        <v>24</v>
      </c>
      <c r="I25" s="79" t="s">
        <v>25</v>
      </c>
      <c r="J25" s="79" t="s">
        <v>2</v>
      </c>
      <c r="K25" s="80" t="s">
        <v>21</v>
      </c>
      <c r="L25" s="80" t="s">
        <v>23</v>
      </c>
      <c r="M25" s="81" t="s">
        <v>4</v>
      </c>
    </row>
    <row r="26" spans="1:13" ht="15.75" x14ac:dyDescent="0.25">
      <c r="A26" s="194" t="s">
        <v>5</v>
      </c>
      <c r="B26" s="195"/>
      <c r="C26" s="195"/>
      <c r="D26" s="195"/>
      <c r="E26" s="195"/>
      <c r="F26" s="196"/>
      <c r="H26" s="197" t="s">
        <v>5</v>
      </c>
      <c r="I26" s="198"/>
      <c r="J26" s="198"/>
      <c r="K26" s="198"/>
      <c r="L26" s="198"/>
      <c r="M26" s="199"/>
    </row>
    <row r="27" spans="1:13" ht="15.75" x14ac:dyDescent="0.25">
      <c r="A27" s="3" t="s">
        <v>26</v>
      </c>
      <c r="B27" s="3" t="s">
        <v>213</v>
      </c>
      <c r="C27" s="3">
        <v>13</v>
      </c>
      <c r="D27" s="3">
        <v>26</v>
      </c>
      <c r="E27" s="16"/>
      <c r="F27" s="16">
        <f>E27*C27*E22</f>
        <v>0</v>
      </c>
      <c r="H27" s="8"/>
      <c r="I27" s="8"/>
      <c r="J27" s="9"/>
      <c r="K27" s="10"/>
      <c r="L27" s="28">
        <f>K27*5%</f>
        <v>0</v>
      </c>
      <c r="M27" s="10"/>
    </row>
    <row r="28" spans="1:13" x14ac:dyDescent="0.25">
      <c r="A28" s="3"/>
      <c r="B28" s="3"/>
      <c r="C28" s="3"/>
      <c r="D28" s="3"/>
      <c r="E28" s="16"/>
      <c r="F28" s="16"/>
      <c r="H28" s="8"/>
      <c r="I28" s="8"/>
      <c r="J28" s="9"/>
      <c r="K28" s="10"/>
      <c r="L28" s="10"/>
      <c r="M28" s="10"/>
    </row>
    <row r="29" spans="1:13" ht="15.75" x14ac:dyDescent="0.25">
      <c r="A29" s="12"/>
      <c r="B29" s="12"/>
      <c r="C29" s="12"/>
      <c r="D29" s="13"/>
      <c r="E29" s="14"/>
      <c r="F29" s="16"/>
      <c r="H29" s="8"/>
      <c r="I29" s="8"/>
      <c r="J29" s="9"/>
      <c r="K29" s="10"/>
      <c r="L29" s="10"/>
      <c r="M29" s="10"/>
    </row>
    <row r="30" spans="1:13" ht="15.75" x14ac:dyDescent="0.25">
      <c r="A30" s="214" t="s">
        <v>13</v>
      </c>
      <c r="B30" s="215"/>
      <c r="C30" s="215"/>
      <c r="D30" s="215"/>
      <c r="E30" s="216"/>
      <c r="F30" s="169">
        <f>SUM(F27:F29)</f>
        <v>0</v>
      </c>
      <c r="H30" s="108" t="s">
        <v>13</v>
      </c>
      <c r="I30" s="109"/>
      <c r="J30" s="109"/>
      <c r="K30" s="110"/>
      <c r="L30" s="110"/>
      <c r="M30" s="7">
        <f>SUM(M26:M29)</f>
        <v>0</v>
      </c>
    </row>
    <row r="31" spans="1:13" x14ac:dyDescent="0.25">
      <c r="J31" s="25"/>
      <c r="K31" s="25"/>
      <c r="L31" s="25"/>
      <c r="M31" s="26"/>
    </row>
    <row r="32" spans="1:13" ht="15.75" x14ac:dyDescent="0.25">
      <c r="A32" s="200" t="s">
        <v>161</v>
      </c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</row>
    <row r="33" spans="1:13" x14ac:dyDescent="0.25">
      <c r="A33" s="129" t="s">
        <v>81</v>
      </c>
      <c r="B33" s="129"/>
      <c r="C33" s="17"/>
      <c r="D33" s="2" t="s">
        <v>11</v>
      </c>
      <c r="E33" s="32">
        <v>5</v>
      </c>
      <c r="F33" s="82"/>
      <c r="H33" s="1"/>
      <c r="I33" s="1"/>
      <c r="J33" s="2" t="s">
        <v>11</v>
      </c>
      <c r="K33" s="32"/>
      <c r="L33" s="1"/>
      <c r="M33" s="1"/>
    </row>
    <row r="34" spans="1:13" x14ac:dyDescent="0.25">
      <c r="A34" s="209" t="s">
        <v>22</v>
      </c>
      <c r="B34" s="209"/>
      <c r="C34" s="209"/>
      <c r="D34" s="2" t="s">
        <v>78</v>
      </c>
      <c r="E34" s="1"/>
      <c r="F34" s="1"/>
      <c r="H34" s="209" t="s">
        <v>22</v>
      </c>
      <c r="I34" s="209"/>
      <c r="J34" s="2" t="s">
        <v>9</v>
      </c>
      <c r="K34" s="1"/>
      <c r="L34" s="1"/>
      <c r="M34" s="1"/>
    </row>
    <row r="35" spans="1:13" ht="16.5" thickBot="1" x14ac:dyDescent="0.3">
      <c r="A35" s="193" t="s">
        <v>0</v>
      </c>
      <c r="B35" s="193"/>
      <c r="C35" s="193"/>
      <c r="D35" s="193"/>
      <c r="E35" s="193"/>
      <c r="F35" s="193"/>
      <c r="H35" s="217" t="s">
        <v>12</v>
      </c>
      <c r="I35" s="217"/>
      <c r="J35" s="217"/>
      <c r="K35" s="217"/>
      <c r="L35" s="217"/>
      <c r="M35" s="217"/>
    </row>
    <row r="36" spans="1:13" x14ac:dyDescent="0.25">
      <c r="A36" s="18" t="s">
        <v>24</v>
      </c>
      <c r="B36" s="18" t="s">
        <v>212</v>
      </c>
      <c r="C36" s="18" t="s">
        <v>25</v>
      </c>
      <c r="D36" s="18" t="s">
        <v>2</v>
      </c>
      <c r="E36" s="19" t="s">
        <v>21</v>
      </c>
      <c r="F36" s="20" t="s">
        <v>4</v>
      </c>
      <c r="H36" s="79" t="s">
        <v>24</v>
      </c>
      <c r="I36" s="79" t="s">
        <v>25</v>
      </c>
      <c r="J36" s="79" t="s">
        <v>2</v>
      </c>
      <c r="K36" s="80" t="s">
        <v>21</v>
      </c>
      <c r="L36" s="80" t="s">
        <v>23</v>
      </c>
      <c r="M36" s="81" t="s">
        <v>4</v>
      </c>
    </row>
    <row r="37" spans="1:13" ht="15.75" x14ac:dyDescent="0.25">
      <c r="A37" s="194" t="s">
        <v>5</v>
      </c>
      <c r="B37" s="195"/>
      <c r="C37" s="195"/>
      <c r="D37" s="195"/>
      <c r="E37" s="195"/>
      <c r="F37" s="196"/>
      <c r="H37" s="197" t="s">
        <v>5</v>
      </c>
      <c r="I37" s="198"/>
      <c r="J37" s="198"/>
      <c r="K37" s="198"/>
      <c r="L37" s="198"/>
      <c r="M37" s="199"/>
    </row>
    <row r="38" spans="1:13" ht="15.75" x14ac:dyDescent="0.25">
      <c r="A38" s="3" t="s">
        <v>26</v>
      </c>
      <c r="B38" s="3" t="s">
        <v>213</v>
      </c>
      <c r="C38" s="3">
        <v>13</v>
      </c>
      <c r="D38" s="3">
        <v>26</v>
      </c>
      <c r="E38" s="16"/>
      <c r="F38" s="16">
        <f>E38*C38*E33</f>
        <v>0</v>
      </c>
      <c r="H38" s="8"/>
      <c r="I38" s="8"/>
      <c r="J38" s="9"/>
      <c r="K38" s="10"/>
      <c r="L38" s="28">
        <f>K38*5%</f>
        <v>0</v>
      </c>
      <c r="M38" s="10"/>
    </row>
    <row r="39" spans="1:13" x14ac:dyDescent="0.25">
      <c r="A39" s="3"/>
      <c r="B39" s="3"/>
      <c r="C39" s="3"/>
      <c r="D39" s="3"/>
      <c r="E39" s="16"/>
      <c r="F39" s="16"/>
      <c r="H39" s="8"/>
      <c r="I39" s="8"/>
      <c r="J39" s="9"/>
      <c r="K39" s="10"/>
      <c r="L39" s="10"/>
      <c r="M39" s="10"/>
    </row>
    <row r="40" spans="1:13" ht="15.75" x14ac:dyDescent="0.25">
      <c r="A40" s="12"/>
      <c r="B40" s="12"/>
      <c r="C40" s="12"/>
      <c r="D40" s="13"/>
      <c r="E40" s="14"/>
      <c r="F40" s="16"/>
      <c r="H40" s="8"/>
      <c r="I40" s="8"/>
      <c r="J40" s="9"/>
      <c r="K40" s="10"/>
      <c r="L40" s="10"/>
      <c r="M40" s="10"/>
    </row>
    <row r="41" spans="1:13" ht="15.75" x14ac:dyDescent="0.25">
      <c r="A41" s="214" t="s">
        <v>13</v>
      </c>
      <c r="B41" s="215"/>
      <c r="C41" s="215"/>
      <c r="D41" s="215"/>
      <c r="E41" s="216"/>
      <c r="F41" s="169">
        <f>SUM(F38:F40)</f>
        <v>0</v>
      </c>
      <c r="H41" s="108" t="s">
        <v>13</v>
      </c>
      <c r="I41" s="109"/>
      <c r="J41" s="109"/>
      <c r="K41" s="110"/>
      <c r="L41" s="110"/>
      <c r="M41" s="7">
        <f>SUM(M37:M40)</f>
        <v>0</v>
      </c>
    </row>
    <row r="43" spans="1:13" ht="15.75" x14ac:dyDescent="0.25">
      <c r="A43" s="200" t="s">
        <v>162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</row>
    <row r="44" spans="1:13" x14ac:dyDescent="0.25">
      <c r="A44" s="129" t="s">
        <v>82</v>
      </c>
      <c r="B44" s="129"/>
      <c r="C44" s="17"/>
      <c r="D44" s="2" t="s">
        <v>11</v>
      </c>
      <c r="E44" s="32">
        <v>5</v>
      </c>
      <c r="F44" s="82"/>
      <c r="H44" s="1"/>
      <c r="I44" s="1"/>
      <c r="J44" s="2" t="s">
        <v>11</v>
      </c>
      <c r="K44" s="32"/>
      <c r="L44" s="1"/>
      <c r="M44" s="1"/>
    </row>
    <row r="45" spans="1:13" x14ac:dyDescent="0.25">
      <c r="A45" s="209" t="s">
        <v>22</v>
      </c>
      <c r="B45" s="209"/>
      <c r="C45" s="209"/>
      <c r="D45" s="2" t="s">
        <v>78</v>
      </c>
      <c r="E45" s="1"/>
      <c r="F45" s="1"/>
      <c r="H45" s="209" t="s">
        <v>22</v>
      </c>
      <c r="I45" s="209"/>
      <c r="J45" s="2" t="s">
        <v>9</v>
      </c>
      <c r="K45" s="1"/>
      <c r="L45" s="1"/>
      <c r="M45" s="1"/>
    </row>
    <row r="46" spans="1:13" ht="16.5" thickBot="1" x14ac:dyDescent="0.3">
      <c r="A46" s="193" t="s">
        <v>0</v>
      </c>
      <c r="B46" s="193"/>
      <c r="C46" s="193"/>
      <c r="D46" s="193"/>
      <c r="E46" s="193"/>
      <c r="F46" s="193"/>
      <c r="H46" s="217" t="s">
        <v>12</v>
      </c>
      <c r="I46" s="217"/>
      <c r="J46" s="217"/>
      <c r="K46" s="217"/>
      <c r="L46" s="217"/>
      <c r="M46" s="217"/>
    </row>
    <row r="47" spans="1:13" x14ac:dyDescent="0.25">
      <c r="A47" s="18" t="s">
        <v>24</v>
      </c>
      <c r="B47" s="18" t="s">
        <v>212</v>
      </c>
      <c r="C47" s="18" t="s">
        <v>25</v>
      </c>
      <c r="D47" s="18" t="s">
        <v>2</v>
      </c>
      <c r="E47" s="19" t="s">
        <v>21</v>
      </c>
      <c r="F47" s="20" t="s">
        <v>4</v>
      </c>
      <c r="H47" s="79" t="s">
        <v>24</v>
      </c>
      <c r="I47" s="79" t="s">
        <v>25</v>
      </c>
      <c r="J47" s="79" t="s">
        <v>2</v>
      </c>
      <c r="K47" s="80" t="s">
        <v>21</v>
      </c>
      <c r="L47" s="80" t="s">
        <v>23</v>
      </c>
      <c r="M47" s="81" t="s">
        <v>4</v>
      </c>
    </row>
    <row r="48" spans="1:13" ht="15.75" x14ac:dyDescent="0.25">
      <c r="A48" s="194" t="s">
        <v>5</v>
      </c>
      <c r="B48" s="195"/>
      <c r="C48" s="195"/>
      <c r="D48" s="195"/>
      <c r="E48" s="195"/>
      <c r="F48" s="196"/>
      <c r="H48" s="197" t="s">
        <v>5</v>
      </c>
      <c r="I48" s="198"/>
      <c r="J48" s="198"/>
      <c r="K48" s="198"/>
      <c r="L48" s="198"/>
      <c r="M48" s="199"/>
    </row>
    <row r="49" spans="1:13" ht="15.75" x14ac:dyDescent="0.25">
      <c r="A49" s="3" t="s">
        <v>26</v>
      </c>
      <c r="B49" s="3" t="s">
        <v>213</v>
      </c>
      <c r="C49" s="3">
        <v>13</v>
      </c>
      <c r="D49" s="3">
        <v>26</v>
      </c>
      <c r="E49" s="16"/>
      <c r="F49" s="16">
        <f>E49*C49*E44</f>
        <v>0</v>
      </c>
      <c r="H49" s="8"/>
      <c r="I49" s="8"/>
      <c r="J49" s="9"/>
      <c r="K49" s="10"/>
      <c r="L49" s="28">
        <f>K49*5%</f>
        <v>0</v>
      </c>
      <c r="M49" s="10"/>
    </row>
    <row r="50" spans="1:13" x14ac:dyDescent="0.25">
      <c r="A50" s="3"/>
      <c r="B50" s="3"/>
      <c r="C50" s="3"/>
      <c r="D50" s="3"/>
      <c r="E50" s="16"/>
      <c r="F50" s="16"/>
      <c r="H50" s="8"/>
      <c r="I50" s="8"/>
      <c r="J50" s="9"/>
      <c r="K50" s="10"/>
      <c r="L50" s="10"/>
      <c r="M50" s="10"/>
    </row>
    <row r="51" spans="1:13" ht="15.75" x14ac:dyDescent="0.25">
      <c r="A51" s="12"/>
      <c r="B51" s="12"/>
      <c r="C51" s="12"/>
      <c r="D51" s="13"/>
      <c r="E51" s="14"/>
      <c r="F51" s="16"/>
      <c r="H51" s="8"/>
      <c r="I51" s="8"/>
      <c r="J51" s="9"/>
      <c r="K51" s="10"/>
      <c r="L51" s="10"/>
      <c r="M51" s="10"/>
    </row>
    <row r="52" spans="1:13" ht="15.75" x14ac:dyDescent="0.25">
      <c r="A52" s="214" t="s">
        <v>13</v>
      </c>
      <c r="B52" s="215"/>
      <c r="C52" s="215"/>
      <c r="D52" s="215"/>
      <c r="E52" s="216"/>
      <c r="F52" s="169">
        <f>SUM(F49:F51)</f>
        <v>0</v>
      </c>
      <c r="H52" s="108" t="s">
        <v>13</v>
      </c>
      <c r="I52" s="109"/>
      <c r="J52" s="109"/>
      <c r="K52" s="110"/>
      <c r="L52" s="110"/>
      <c r="M52" s="7">
        <f>SUM(M48:M51)</f>
        <v>0</v>
      </c>
    </row>
    <row r="53" spans="1:13" s="64" customFormat="1" ht="15.75" x14ac:dyDescent="0.25">
      <c r="A53" s="130"/>
      <c r="B53" s="130"/>
      <c r="C53" s="130"/>
      <c r="D53" s="130"/>
      <c r="E53" s="130"/>
      <c r="F53" s="131"/>
      <c r="H53" s="130"/>
      <c r="I53" s="130"/>
      <c r="J53" s="130"/>
      <c r="K53" s="130"/>
      <c r="L53" s="130"/>
      <c r="M53" s="131"/>
    </row>
    <row r="54" spans="1:13" ht="15.75" x14ac:dyDescent="0.25">
      <c r="A54" s="200" t="s">
        <v>163</v>
      </c>
      <c r="B54" s="200"/>
      <c r="C54" s="200"/>
      <c r="D54" s="200"/>
      <c r="E54" s="200"/>
      <c r="F54" s="200"/>
      <c r="G54" s="200"/>
      <c r="H54" s="200"/>
      <c r="I54" s="200"/>
      <c r="J54" s="200"/>
      <c r="K54" s="200"/>
      <c r="L54" s="200"/>
      <c r="M54" s="200"/>
    </row>
    <row r="55" spans="1:13" x14ac:dyDescent="0.25">
      <c r="A55" s="129" t="s">
        <v>89</v>
      </c>
      <c r="B55" s="129"/>
      <c r="C55" s="17"/>
      <c r="D55" s="2" t="s">
        <v>11</v>
      </c>
      <c r="E55" s="32">
        <v>6</v>
      </c>
      <c r="F55" s="82"/>
      <c r="H55" s="1"/>
      <c r="I55" s="1"/>
      <c r="J55" s="2" t="s">
        <v>11</v>
      </c>
      <c r="K55" s="32"/>
      <c r="L55" s="1"/>
      <c r="M55" s="1"/>
    </row>
    <row r="56" spans="1:13" x14ac:dyDescent="0.25">
      <c r="A56" s="209" t="s">
        <v>22</v>
      </c>
      <c r="B56" s="209"/>
      <c r="C56" s="209"/>
      <c r="D56" s="2" t="s">
        <v>78</v>
      </c>
      <c r="E56" s="1"/>
      <c r="F56" s="1"/>
      <c r="H56" s="209" t="s">
        <v>22</v>
      </c>
      <c r="I56" s="209"/>
      <c r="J56" s="2" t="s">
        <v>9</v>
      </c>
      <c r="K56" s="1"/>
      <c r="L56" s="1"/>
      <c r="M56" s="1"/>
    </row>
    <row r="57" spans="1:13" ht="16.5" thickBot="1" x14ac:dyDescent="0.3">
      <c r="A57" s="193" t="s">
        <v>0</v>
      </c>
      <c r="B57" s="193"/>
      <c r="C57" s="193"/>
      <c r="D57" s="193"/>
      <c r="E57" s="193"/>
      <c r="F57" s="193"/>
      <c r="H57" s="217" t="s">
        <v>12</v>
      </c>
      <c r="I57" s="217"/>
      <c r="J57" s="217"/>
      <c r="K57" s="217"/>
      <c r="L57" s="217"/>
      <c r="M57" s="217"/>
    </row>
    <row r="58" spans="1:13" x14ac:dyDescent="0.25">
      <c r="A58" s="18" t="s">
        <v>24</v>
      </c>
      <c r="B58" s="18" t="s">
        <v>212</v>
      </c>
      <c r="C58" s="18" t="s">
        <v>25</v>
      </c>
      <c r="D58" s="18" t="s">
        <v>2</v>
      </c>
      <c r="E58" s="19" t="s">
        <v>21</v>
      </c>
      <c r="F58" s="20" t="s">
        <v>4</v>
      </c>
      <c r="H58" s="79" t="s">
        <v>24</v>
      </c>
      <c r="I58" s="79" t="s">
        <v>25</v>
      </c>
      <c r="J58" s="79" t="s">
        <v>2</v>
      </c>
      <c r="K58" s="80" t="s">
        <v>21</v>
      </c>
      <c r="L58" s="80" t="s">
        <v>23</v>
      </c>
      <c r="M58" s="81" t="s">
        <v>4</v>
      </c>
    </row>
    <row r="59" spans="1:13" ht="15.75" x14ac:dyDescent="0.25">
      <c r="A59" s="194" t="s">
        <v>5</v>
      </c>
      <c r="B59" s="195"/>
      <c r="C59" s="195"/>
      <c r="D59" s="195"/>
      <c r="E59" s="195"/>
      <c r="F59" s="196"/>
      <c r="H59" s="197" t="s">
        <v>5</v>
      </c>
      <c r="I59" s="198"/>
      <c r="J59" s="198"/>
      <c r="K59" s="198"/>
      <c r="L59" s="198"/>
      <c r="M59" s="199"/>
    </row>
    <row r="60" spans="1:13" ht="15.75" x14ac:dyDescent="0.25">
      <c r="A60" s="3" t="s">
        <v>26</v>
      </c>
      <c r="B60" s="3" t="s">
        <v>213</v>
      </c>
      <c r="C60" s="3">
        <v>13</v>
      </c>
      <c r="D60" s="3">
        <v>26</v>
      </c>
      <c r="E60" s="16"/>
      <c r="F60" s="16">
        <f>E60*C60*E55</f>
        <v>0</v>
      </c>
      <c r="H60" s="8"/>
      <c r="I60" s="8"/>
      <c r="J60" s="9"/>
      <c r="K60" s="10"/>
      <c r="L60" s="28">
        <f>K60*5%</f>
        <v>0</v>
      </c>
      <c r="M60" s="10"/>
    </row>
    <row r="61" spans="1:13" x14ac:dyDescent="0.25">
      <c r="A61" s="3"/>
      <c r="B61" s="3"/>
      <c r="C61" s="3"/>
      <c r="D61" s="3"/>
      <c r="E61" s="16"/>
      <c r="F61" s="16"/>
      <c r="H61" s="8"/>
      <c r="I61" s="8"/>
      <c r="J61" s="9"/>
      <c r="K61" s="10"/>
      <c r="L61" s="10"/>
      <c r="M61" s="10"/>
    </row>
    <row r="62" spans="1:13" ht="15.75" x14ac:dyDescent="0.25">
      <c r="A62" s="12"/>
      <c r="B62" s="12"/>
      <c r="C62" s="12"/>
      <c r="D62" s="13"/>
      <c r="E62" s="14"/>
      <c r="F62" s="16"/>
      <c r="H62" s="8"/>
      <c r="I62" s="8"/>
      <c r="J62" s="9"/>
      <c r="K62" s="10"/>
      <c r="L62" s="10"/>
      <c r="M62" s="10"/>
    </row>
    <row r="63" spans="1:13" ht="15.75" x14ac:dyDescent="0.25">
      <c r="A63" s="214" t="s">
        <v>13</v>
      </c>
      <c r="B63" s="215"/>
      <c r="C63" s="215"/>
      <c r="D63" s="215"/>
      <c r="E63" s="216"/>
      <c r="F63" s="169">
        <f>SUM(F60:F62)</f>
        <v>0</v>
      </c>
      <c r="H63" s="121" t="s">
        <v>13</v>
      </c>
      <c r="I63" s="122"/>
      <c r="J63" s="122"/>
      <c r="K63" s="123"/>
      <c r="L63" s="123"/>
      <c r="M63" s="7">
        <f>SUM(M59:M62)</f>
        <v>0</v>
      </c>
    </row>
    <row r="64" spans="1:13" s="64" customFormat="1" ht="15.75" x14ac:dyDescent="0.25">
      <c r="A64" s="130"/>
      <c r="B64" s="130"/>
      <c r="C64" s="130"/>
      <c r="D64" s="130"/>
      <c r="E64" s="130"/>
      <c r="F64" s="131"/>
      <c r="H64" s="130"/>
      <c r="I64" s="130"/>
      <c r="J64" s="130"/>
      <c r="K64" s="130"/>
      <c r="L64" s="130"/>
      <c r="M64" s="131"/>
    </row>
    <row r="65" spans="1:13" ht="15.75" x14ac:dyDescent="0.25">
      <c r="A65" s="200" t="s">
        <v>164</v>
      </c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</row>
    <row r="66" spans="1:13" x14ac:dyDescent="0.25">
      <c r="A66" s="129" t="s">
        <v>90</v>
      </c>
      <c r="B66" s="129"/>
      <c r="C66" s="17"/>
      <c r="D66" s="2" t="s">
        <v>11</v>
      </c>
      <c r="E66" s="32">
        <v>5</v>
      </c>
      <c r="F66" s="82"/>
      <c r="H66" s="1"/>
      <c r="I66" s="1"/>
      <c r="J66" s="2" t="s">
        <v>11</v>
      </c>
      <c r="K66" s="32"/>
      <c r="L66" s="1"/>
      <c r="M66" s="1"/>
    </row>
    <row r="67" spans="1:13" x14ac:dyDescent="0.25">
      <c r="A67" s="209" t="s">
        <v>22</v>
      </c>
      <c r="B67" s="209"/>
      <c r="C67" s="209"/>
      <c r="D67" s="2" t="s">
        <v>78</v>
      </c>
      <c r="E67" s="1"/>
      <c r="F67" s="1"/>
      <c r="H67" s="209" t="s">
        <v>22</v>
      </c>
      <c r="I67" s="209"/>
      <c r="J67" s="2" t="s">
        <v>9</v>
      </c>
      <c r="K67" s="1"/>
      <c r="L67" s="1"/>
      <c r="M67" s="1"/>
    </row>
    <row r="68" spans="1:13" ht="16.5" thickBot="1" x14ac:dyDescent="0.3">
      <c r="A68" s="193" t="s">
        <v>0</v>
      </c>
      <c r="B68" s="193"/>
      <c r="C68" s="193"/>
      <c r="D68" s="193"/>
      <c r="E68" s="193"/>
      <c r="F68" s="193"/>
      <c r="H68" s="217" t="s">
        <v>12</v>
      </c>
      <c r="I68" s="217"/>
      <c r="J68" s="217"/>
      <c r="K68" s="217"/>
      <c r="L68" s="217"/>
      <c r="M68" s="217"/>
    </row>
    <row r="69" spans="1:13" x14ac:dyDescent="0.25">
      <c r="A69" s="18" t="s">
        <v>24</v>
      </c>
      <c r="B69" s="18" t="s">
        <v>212</v>
      </c>
      <c r="C69" s="18" t="s">
        <v>25</v>
      </c>
      <c r="D69" s="18" t="s">
        <v>2</v>
      </c>
      <c r="E69" s="19" t="s">
        <v>21</v>
      </c>
      <c r="F69" s="20" t="s">
        <v>4</v>
      </c>
      <c r="H69" s="79" t="s">
        <v>24</v>
      </c>
      <c r="I69" s="79" t="s">
        <v>25</v>
      </c>
      <c r="J69" s="79" t="s">
        <v>2</v>
      </c>
      <c r="K69" s="80" t="s">
        <v>21</v>
      </c>
      <c r="L69" s="80" t="s">
        <v>23</v>
      </c>
      <c r="M69" s="81" t="s">
        <v>4</v>
      </c>
    </row>
    <row r="70" spans="1:13" ht="15.75" x14ac:dyDescent="0.25">
      <c r="A70" s="194" t="s">
        <v>5</v>
      </c>
      <c r="B70" s="195"/>
      <c r="C70" s="195"/>
      <c r="D70" s="195"/>
      <c r="E70" s="195"/>
      <c r="F70" s="196"/>
      <c r="H70" s="197" t="s">
        <v>5</v>
      </c>
      <c r="I70" s="198"/>
      <c r="J70" s="198"/>
      <c r="K70" s="198"/>
      <c r="L70" s="198"/>
      <c r="M70" s="199"/>
    </row>
    <row r="71" spans="1:13" ht="15.75" x14ac:dyDescent="0.25">
      <c r="A71" s="3" t="s">
        <v>26</v>
      </c>
      <c r="B71" s="3" t="s">
        <v>213</v>
      </c>
      <c r="C71" s="3">
        <v>13</v>
      </c>
      <c r="D71" s="3">
        <v>26</v>
      </c>
      <c r="E71" s="16"/>
      <c r="F71" s="16">
        <f>E71*C71*E66</f>
        <v>0</v>
      </c>
      <c r="H71" s="8"/>
      <c r="I71" s="8"/>
      <c r="J71" s="9"/>
      <c r="K71" s="10"/>
      <c r="L71" s="28">
        <f>K71*5%</f>
        <v>0</v>
      </c>
      <c r="M71" s="10"/>
    </row>
    <row r="72" spans="1:13" x14ac:dyDescent="0.25">
      <c r="A72" s="3"/>
      <c r="B72" s="3"/>
      <c r="C72" s="3"/>
      <c r="D72" s="3"/>
      <c r="E72" s="16"/>
      <c r="F72" s="16"/>
      <c r="H72" s="8"/>
      <c r="I72" s="8"/>
      <c r="J72" s="9"/>
      <c r="K72" s="10"/>
      <c r="L72" s="10"/>
      <c r="M72" s="10"/>
    </row>
    <row r="73" spans="1:13" ht="15.75" x14ac:dyDescent="0.25">
      <c r="A73" s="12"/>
      <c r="B73" s="12"/>
      <c r="C73" s="12"/>
      <c r="D73" s="13"/>
      <c r="E73" s="14"/>
      <c r="F73" s="16"/>
      <c r="H73" s="8"/>
      <c r="I73" s="8"/>
      <c r="J73" s="9"/>
      <c r="K73" s="10"/>
      <c r="L73" s="10"/>
      <c r="M73" s="10"/>
    </row>
    <row r="74" spans="1:13" ht="15.75" x14ac:dyDescent="0.25">
      <c r="A74" s="214" t="s">
        <v>13</v>
      </c>
      <c r="B74" s="215"/>
      <c r="C74" s="215"/>
      <c r="D74" s="215"/>
      <c r="E74" s="216"/>
      <c r="F74" s="169">
        <f>SUM(F71:F73)</f>
        <v>0</v>
      </c>
      <c r="H74" s="121" t="s">
        <v>13</v>
      </c>
      <c r="I74" s="122"/>
      <c r="J74" s="122"/>
      <c r="K74" s="123"/>
      <c r="L74" s="123"/>
      <c r="M74" s="7">
        <f>SUM(M70:M73)</f>
        <v>0</v>
      </c>
    </row>
    <row r="75" spans="1:13" s="64" customFormat="1" ht="15.75" x14ac:dyDescent="0.25">
      <c r="A75" s="130"/>
      <c r="B75" s="130"/>
      <c r="C75" s="130"/>
      <c r="D75" s="130"/>
      <c r="E75" s="130"/>
      <c r="F75" s="131"/>
      <c r="H75" s="130"/>
      <c r="I75" s="130"/>
      <c r="J75" s="130"/>
      <c r="K75" s="130"/>
      <c r="L75" s="130"/>
      <c r="M75" s="131"/>
    </row>
    <row r="76" spans="1:13" ht="15.75" x14ac:dyDescent="0.25">
      <c r="A76" s="200" t="s">
        <v>165</v>
      </c>
      <c r="B76" s="200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</row>
    <row r="77" spans="1:13" x14ac:dyDescent="0.25">
      <c r="A77" s="129" t="s">
        <v>99</v>
      </c>
      <c r="B77" s="129"/>
      <c r="C77" s="17"/>
      <c r="D77" s="2" t="s">
        <v>11</v>
      </c>
      <c r="E77" s="32">
        <v>5</v>
      </c>
      <c r="F77" s="82"/>
      <c r="H77" s="1"/>
      <c r="I77" s="1"/>
      <c r="J77" s="2" t="s">
        <v>11</v>
      </c>
      <c r="K77" s="32"/>
      <c r="L77" s="1"/>
      <c r="M77" s="1"/>
    </row>
    <row r="78" spans="1:13" x14ac:dyDescent="0.25">
      <c r="A78" s="209" t="s">
        <v>22</v>
      </c>
      <c r="B78" s="209"/>
      <c r="C78" s="209"/>
      <c r="D78" s="2" t="s">
        <v>78</v>
      </c>
      <c r="E78" s="1"/>
      <c r="F78" s="1"/>
      <c r="H78" s="209" t="s">
        <v>22</v>
      </c>
      <c r="I78" s="209"/>
      <c r="J78" s="2" t="s">
        <v>9</v>
      </c>
      <c r="K78" s="1"/>
      <c r="L78" s="1"/>
      <c r="M78" s="1"/>
    </row>
    <row r="79" spans="1:13" ht="16.5" thickBot="1" x14ac:dyDescent="0.3">
      <c r="A79" s="193" t="s">
        <v>0</v>
      </c>
      <c r="B79" s="193"/>
      <c r="C79" s="193"/>
      <c r="D79" s="193"/>
      <c r="E79" s="193"/>
      <c r="F79" s="193"/>
      <c r="H79" s="217" t="s">
        <v>12</v>
      </c>
      <c r="I79" s="217"/>
      <c r="J79" s="217"/>
      <c r="K79" s="217"/>
      <c r="L79" s="217"/>
      <c r="M79" s="217"/>
    </row>
    <row r="80" spans="1:13" x14ac:dyDescent="0.25">
      <c r="A80" s="18" t="s">
        <v>24</v>
      </c>
      <c r="B80" s="18" t="s">
        <v>212</v>
      </c>
      <c r="C80" s="18" t="s">
        <v>25</v>
      </c>
      <c r="D80" s="18" t="s">
        <v>2</v>
      </c>
      <c r="E80" s="19" t="s">
        <v>21</v>
      </c>
      <c r="F80" s="20" t="s">
        <v>4</v>
      </c>
      <c r="H80" s="79" t="s">
        <v>24</v>
      </c>
      <c r="I80" s="79" t="s">
        <v>25</v>
      </c>
      <c r="J80" s="79" t="s">
        <v>2</v>
      </c>
      <c r="K80" s="80" t="s">
        <v>21</v>
      </c>
      <c r="L80" s="80" t="s">
        <v>23</v>
      </c>
      <c r="M80" s="81" t="s">
        <v>4</v>
      </c>
    </row>
    <row r="81" spans="1:13" ht="15.75" x14ac:dyDescent="0.25">
      <c r="A81" s="194" t="s">
        <v>5</v>
      </c>
      <c r="B81" s="195"/>
      <c r="C81" s="195"/>
      <c r="D81" s="195"/>
      <c r="E81" s="195"/>
      <c r="F81" s="196"/>
      <c r="H81" s="197" t="s">
        <v>5</v>
      </c>
      <c r="I81" s="198"/>
      <c r="J81" s="198"/>
      <c r="K81" s="198"/>
      <c r="L81" s="198"/>
      <c r="M81" s="199"/>
    </row>
    <row r="82" spans="1:13" ht="15.75" x14ac:dyDescent="0.25">
      <c r="A82" s="3" t="s">
        <v>26</v>
      </c>
      <c r="B82" s="3" t="s">
        <v>213</v>
      </c>
      <c r="C82" s="3">
        <v>13</v>
      </c>
      <c r="D82" s="3">
        <v>26</v>
      </c>
      <c r="E82" s="16"/>
      <c r="F82" s="16">
        <f>E82*C82*E77</f>
        <v>0</v>
      </c>
      <c r="H82" s="8"/>
      <c r="I82" s="8"/>
      <c r="J82" s="9"/>
      <c r="K82" s="10"/>
      <c r="L82" s="28">
        <f>K82*5%</f>
        <v>0</v>
      </c>
      <c r="M82" s="10"/>
    </row>
    <row r="83" spans="1:13" x14ac:dyDescent="0.25">
      <c r="A83" s="3"/>
      <c r="B83" s="3"/>
      <c r="C83" s="3"/>
      <c r="D83" s="3"/>
      <c r="E83" s="16"/>
      <c r="F83" s="16"/>
      <c r="H83" s="8"/>
      <c r="I83" s="8"/>
      <c r="J83" s="9"/>
      <c r="K83" s="10"/>
      <c r="L83" s="10"/>
      <c r="M83" s="10"/>
    </row>
    <row r="84" spans="1:13" ht="15.75" x14ac:dyDescent="0.25">
      <c r="A84" s="12"/>
      <c r="B84" s="12"/>
      <c r="C84" s="12"/>
      <c r="D84" s="13"/>
      <c r="E84" s="14"/>
      <c r="F84" s="16"/>
      <c r="H84" s="8"/>
      <c r="I84" s="8"/>
      <c r="J84" s="9"/>
      <c r="K84" s="10"/>
      <c r="L84" s="10"/>
      <c r="M84" s="10"/>
    </row>
    <row r="85" spans="1:13" ht="15.75" x14ac:dyDescent="0.25">
      <c r="A85" s="214" t="s">
        <v>13</v>
      </c>
      <c r="B85" s="215"/>
      <c r="C85" s="215"/>
      <c r="D85" s="215"/>
      <c r="E85" s="216"/>
      <c r="F85" s="169">
        <f>SUM(F82:F84)</f>
        <v>0</v>
      </c>
      <c r="H85" s="121" t="s">
        <v>13</v>
      </c>
      <c r="I85" s="122"/>
      <c r="J85" s="122"/>
      <c r="K85" s="123"/>
      <c r="L85" s="123"/>
      <c r="M85" s="7">
        <f>SUM(M81:M84)</f>
        <v>0</v>
      </c>
    </row>
    <row r="86" spans="1:13" s="64" customFormat="1" ht="15.75" x14ac:dyDescent="0.25">
      <c r="A86" s="130"/>
      <c r="B86" s="130"/>
      <c r="C86" s="130"/>
      <c r="D86" s="130"/>
      <c r="E86" s="130"/>
      <c r="F86" s="131"/>
      <c r="H86" s="130"/>
      <c r="I86" s="130"/>
      <c r="J86" s="130"/>
      <c r="K86" s="130"/>
      <c r="L86" s="130"/>
      <c r="M86" s="131"/>
    </row>
    <row r="87" spans="1:13" ht="15.75" x14ac:dyDescent="0.25">
      <c r="A87" s="200" t="s">
        <v>169</v>
      </c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</row>
    <row r="88" spans="1:13" x14ac:dyDescent="0.25">
      <c r="A88" s="129" t="s">
        <v>100</v>
      </c>
      <c r="B88" s="129"/>
      <c r="C88" s="17"/>
      <c r="D88" s="2" t="s">
        <v>11</v>
      </c>
      <c r="E88" s="32">
        <v>9</v>
      </c>
      <c r="F88" s="1"/>
      <c r="H88" s="1"/>
      <c r="I88" s="1"/>
      <c r="J88" s="2" t="s">
        <v>11</v>
      </c>
      <c r="K88" s="32"/>
      <c r="L88" s="1"/>
      <c r="M88" s="1"/>
    </row>
    <row r="89" spans="1:13" x14ac:dyDescent="0.25">
      <c r="A89" s="209" t="s">
        <v>22</v>
      </c>
      <c r="B89" s="209"/>
      <c r="C89" s="209"/>
      <c r="D89" s="2" t="s">
        <v>98</v>
      </c>
      <c r="E89" s="1"/>
      <c r="F89" s="1"/>
      <c r="H89" s="209" t="s">
        <v>22</v>
      </c>
      <c r="I89" s="209"/>
      <c r="J89" s="2" t="s">
        <v>9</v>
      </c>
      <c r="K89" s="1"/>
      <c r="L89" s="1"/>
      <c r="M89" s="1"/>
    </row>
    <row r="90" spans="1:13" ht="16.5" thickBot="1" x14ac:dyDescent="0.3">
      <c r="A90" s="193" t="s">
        <v>0</v>
      </c>
      <c r="B90" s="193"/>
      <c r="C90" s="193"/>
      <c r="D90" s="193"/>
      <c r="E90" s="193"/>
      <c r="F90" s="193"/>
      <c r="H90" s="193" t="s">
        <v>12</v>
      </c>
      <c r="I90" s="193"/>
      <c r="J90" s="193"/>
      <c r="K90" s="193"/>
      <c r="L90" s="193"/>
      <c r="M90" s="193"/>
    </row>
    <row r="91" spans="1:13" ht="15.75" thickBot="1" x14ac:dyDescent="0.3">
      <c r="A91" s="18" t="s">
        <v>24</v>
      </c>
      <c r="B91" s="18" t="s">
        <v>212</v>
      </c>
      <c r="C91" s="18" t="s">
        <v>25</v>
      </c>
      <c r="D91" s="18" t="s">
        <v>2</v>
      </c>
      <c r="E91" s="19" t="s">
        <v>21</v>
      </c>
      <c r="F91" s="20" t="s">
        <v>4</v>
      </c>
      <c r="H91" s="21" t="s">
        <v>24</v>
      </c>
      <c r="I91" s="21" t="s">
        <v>25</v>
      </c>
      <c r="J91" s="21" t="s">
        <v>2</v>
      </c>
      <c r="K91" s="22" t="s">
        <v>21</v>
      </c>
      <c r="L91" s="29" t="s">
        <v>23</v>
      </c>
      <c r="M91" s="23" t="s">
        <v>4</v>
      </c>
    </row>
    <row r="92" spans="1:13" ht="15.75" x14ac:dyDescent="0.25">
      <c r="A92" s="194" t="s">
        <v>5</v>
      </c>
      <c r="B92" s="195"/>
      <c r="C92" s="195"/>
      <c r="D92" s="195"/>
      <c r="E92" s="195"/>
      <c r="F92" s="196"/>
      <c r="H92" s="197" t="s">
        <v>6</v>
      </c>
      <c r="I92" s="198"/>
      <c r="J92" s="198"/>
      <c r="K92" s="198"/>
      <c r="L92" s="198"/>
      <c r="M92" s="199"/>
    </row>
    <row r="93" spans="1:13" ht="15.75" x14ac:dyDescent="0.25">
      <c r="A93" s="3" t="s">
        <v>26</v>
      </c>
      <c r="B93" s="3" t="s">
        <v>211</v>
      </c>
      <c r="C93" s="3">
        <v>13</v>
      </c>
      <c r="D93" s="3">
        <v>26</v>
      </c>
      <c r="E93" s="16"/>
      <c r="F93" s="16">
        <f>E93*C93*E88</f>
        <v>0</v>
      </c>
      <c r="H93" s="8"/>
      <c r="I93" s="8"/>
      <c r="J93" s="9"/>
      <c r="K93" s="10"/>
      <c r="L93" s="28">
        <f>K93*5%</f>
        <v>0</v>
      </c>
      <c r="M93" s="10"/>
    </row>
    <row r="94" spans="1:13" x14ac:dyDescent="0.25">
      <c r="A94" s="3"/>
      <c r="B94" s="3"/>
      <c r="C94" s="3"/>
      <c r="D94" s="3"/>
      <c r="E94" s="16"/>
      <c r="F94" s="16">
        <f>E89*C94*E94*8</f>
        <v>0</v>
      </c>
      <c r="H94" s="8"/>
      <c r="I94" s="8"/>
      <c r="J94" s="9"/>
      <c r="K94" s="10"/>
      <c r="L94" s="10"/>
      <c r="M94" s="10"/>
    </row>
    <row r="95" spans="1:13" ht="15.75" x14ac:dyDescent="0.25">
      <c r="A95" s="12"/>
      <c r="B95" s="12"/>
      <c r="C95" s="12"/>
      <c r="D95" s="13"/>
      <c r="E95" s="14"/>
      <c r="F95" s="16"/>
      <c r="H95" s="8"/>
      <c r="I95" s="8"/>
      <c r="J95" s="9"/>
      <c r="K95" s="10"/>
      <c r="L95" s="10"/>
      <c r="M95" s="10"/>
    </row>
    <row r="96" spans="1:13" ht="15.75" x14ac:dyDescent="0.25">
      <c r="A96" s="214" t="s">
        <v>49</v>
      </c>
      <c r="B96" s="215"/>
      <c r="C96" s="215"/>
      <c r="D96" s="215"/>
      <c r="E96" s="216"/>
      <c r="F96" s="169">
        <f>SUM(F93:F95)</f>
        <v>0</v>
      </c>
      <c r="H96" s="121" t="s">
        <v>13</v>
      </c>
      <c r="I96" s="122"/>
      <c r="J96" s="122"/>
      <c r="K96" s="123"/>
      <c r="L96" s="123"/>
      <c r="M96" s="7">
        <f>SUM(M92:M95)</f>
        <v>0</v>
      </c>
    </row>
    <row r="97" spans="1:13" s="64" customFormat="1" ht="15.75" x14ac:dyDescent="0.25">
      <c r="A97" s="166"/>
      <c r="B97" s="130"/>
      <c r="C97" s="130"/>
      <c r="D97" s="130"/>
      <c r="E97" s="130"/>
      <c r="F97" s="131"/>
      <c r="H97" s="130"/>
      <c r="I97" s="130"/>
      <c r="J97" s="130"/>
      <c r="K97" s="130"/>
      <c r="L97" s="130"/>
      <c r="M97" s="131"/>
    </row>
    <row r="98" spans="1:13" s="64" customFormat="1" ht="15.75" x14ac:dyDescent="0.25">
      <c r="A98" s="130"/>
      <c r="B98" s="130"/>
      <c r="C98" s="130"/>
      <c r="D98" s="130"/>
      <c r="E98" s="130"/>
      <c r="F98" s="131"/>
      <c r="H98" s="130"/>
      <c r="I98" s="130"/>
      <c r="J98" s="130"/>
      <c r="K98" s="130"/>
      <c r="L98" s="130"/>
      <c r="M98" s="131"/>
    </row>
    <row r="99" spans="1:13" ht="15.75" x14ac:dyDescent="0.25">
      <c r="A99" s="200" t="s">
        <v>167</v>
      </c>
      <c r="B99" s="200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</row>
    <row r="100" spans="1:13" x14ac:dyDescent="0.25">
      <c r="A100" s="129" t="s">
        <v>103</v>
      </c>
      <c r="B100" s="129"/>
      <c r="C100" s="17"/>
      <c r="D100" s="2" t="s">
        <v>11</v>
      </c>
      <c r="E100" s="32">
        <v>5</v>
      </c>
      <c r="F100" s="82"/>
      <c r="H100" s="1"/>
      <c r="I100" s="1"/>
      <c r="J100" s="2" t="s">
        <v>11</v>
      </c>
      <c r="K100" s="32"/>
      <c r="L100" s="1"/>
      <c r="M100" s="1"/>
    </row>
    <row r="101" spans="1:13" x14ac:dyDescent="0.25">
      <c r="A101" s="209" t="s">
        <v>22</v>
      </c>
      <c r="B101" s="209"/>
      <c r="C101" s="209"/>
      <c r="D101" s="2" t="s">
        <v>78</v>
      </c>
      <c r="E101" s="1"/>
      <c r="F101" s="1"/>
      <c r="H101" s="209" t="s">
        <v>22</v>
      </c>
      <c r="I101" s="209"/>
      <c r="J101" s="2" t="s">
        <v>9</v>
      </c>
      <c r="K101" s="1"/>
      <c r="L101" s="1"/>
      <c r="M101" s="1"/>
    </row>
    <row r="102" spans="1:13" ht="16.5" thickBot="1" x14ac:dyDescent="0.3">
      <c r="A102" s="193" t="s">
        <v>0</v>
      </c>
      <c r="B102" s="193"/>
      <c r="C102" s="193"/>
      <c r="D102" s="193"/>
      <c r="E102" s="193"/>
      <c r="F102" s="193"/>
      <c r="H102" s="217" t="s">
        <v>12</v>
      </c>
      <c r="I102" s="217"/>
      <c r="J102" s="217"/>
      <c r="K102" s="217"/>
      <c r="L102" s="217"/>
      <c r="M102" s="217"/>
    </row>
    <row r="103" spans="1:13" x14ac:dyDescent="0.25">
      <c r="A103" s="18" t="s">
        <v>24</v>
      </c>
      <c r="B103" s="18" t="s">
        <v>212</v>
      </c>
      <c r="C103" s="18" t="s">
        <v>25</v>
      </c>
      <c r="D103" s="18" t="s">
        <v>2</v>
      </c>
      <c r="E103" s="19" t="s">
        <v>21</v>
      </c>
      <c r="F103" s="20" t="s">
        <v>4</v>
      </c>
      <c r="H103" s="79" t="s">
        <v>24</v>
      </c>
      <c r="I103" s="79" t="s">
        <v>25</v>
      </c>
      <c r="J103" s="79" t="s">
        <v>2</v>
      </c>
      <c r="K103" s="80" t="s">
        <v>21</v>
      </c>
      <c r="L103" s="80" t="s">
        <v>23</v>
      </c>
      <c r="M103" s="81" t="s">
        <v>4</v>
      </c>
    </row>
    <row r="104" spans="1:13" ht="15.75" x14ac:dyDescent="0.25">
      <c r="A104" s="194" t="s">
        <v>5</v>
      </c>
      <c r="B104" s="195"/>
      <c r="C104" s="195"/>
      <c r="D104" s="195"/>
      <c r="E104" s="195"/>
      <c r="F104" s="196"/>
      <c r="H104" s="197" t="s">
        <v>5</v>
      </c>
      <c r="I104" s="198"/>
      <c r="J104" s="198"/>
      <c r="K104" s="198"/>
      <c r="L104" s="198"/>
      <c r="M104" s="199"/>
    </row>
    <row r="105" spans="1:13" ht="15.75" x14ac:dyDescent="0.25">
      <c r="A105" s="3" t="s">
        <v>26</v>
      </c>
      <c r="B105" s="3" t="s">
        <v>213</v>
      </c>
      <c r="C105" s="3">
        <v>13</v>
      </c>
      <c r="D105" s="3">
        <v>26</v>
      </c>
      <c r="E105" s="16"/>
      <c r="F105" s="16">
        <f>E105*C105*E100</f>
        <v>0</v>
      </c>
      <c r="H105" s="8"/>
      <c r="I105" s="8"/>
      <c r="J105" s="9"/>
      <c r="K105" s="10"/>
      <c r="L105" s="28">
        <f>K105*5%</f>
        <v>0</v>
      </c>
      <c r="M105" s="10"/>
    </row>
    <row r="106" spans="1:13" x14ac:dyDescent="0.25">
      <c r="A106" s="3"/>
      <c r="B106" s="3"/>
      <c r="C106" s="3"/>
      <c r="D106" s="3"/>
      <c r="E106" s="16"/>
      <c r="F106" s="16"/>
      <c r="H106" s="8"/>
      <c r="I106" s="8"/>
      <c r="J106" s="9"/>
      <c r="K106" s="10"/>
      <c r="L106" s="10"/>
      <c r="M106" s="10"/>
    </row>
    <row r="107" spans="1:13" ht="15.75" x14ac:dyDescent="0.25">
      <c r="A107" s="12"/>
      <c r="B107" s="12"/>
      <c r="C107" s="12"/>
      <c r="D107" s="13"/>
      <c r="E107" s="14"/>
      <c r="F107" s="16"/>
      <c r="H107" s="8"/>
      <c r="I107" s="8"/>
      <c r="J107" s="9"/>
      <c r="K107" s="10"/>
      <c r="L107" s="10"/>
      <c r="M107" s="10"/>
    </row>
    <row r="108" spans="1:13" ht="15.75" x14ac:dyDescent="0.25">
      <c r="A108" s="214" t="s">
        <v>13</v>
      </c>
      <c r="B108" s="215"/>
      <c r="C108" s="215"/>
      <c r="D108" s="215"/>
      <c r="E108" s="216"/>
      <c r="F108" s="169">
        <f>SUM(F105:F107)</f>
        <v>0</v>
      </c>
      <c r="H108" s="121" t="s">
        <v>13</v>
      </c>
      <c r="I108" s="122"/>
      <c r="J108" s="122"/>
      <c r="K108" s="123"/>
      <c r="L108" s="123"/>
      <c r="M108" s="7">
        <f>SUM(M104:M107)</f>
        <v>0</v>
      </c>
    </row>
    <row r="109" spans="1:13" s="64" customFormat="1" ht="15.75" x14ac:dyDescent="0.25">
      <c r="A109" s="130"/>
      <c r="B109" s="130"/>
      <c r="C109" s="130"/>
      <c r="D109" s="130"/>
      <c r="E109" s="130"/>
      <c r="F109" s="131"/>
      <c r="H109" s="130"/>
      <c r="I109" s="130"/>
      <c r="J109" s="130"/>
      <c r="K109" s="130"/>
      <c r="L109" s="130"/>
      <c r="M109" s="131"/>
    </row>
    <row r="110" spans="1:13" ht="15.75" x14ac:dyDescent="0.25">
      <c r="A110" s="200" t="s">
        <v>168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</row>
    <row r="111" spans="1:13" x14ac:dyDescent="0.25">
      <c r="A111" s="129" t="s">
        <v>104</v>
      </c>
      <c r="B111" s="129"/>
      <c r="C111" s="17"/>
      <c r="D111" s="2" t="s">
        <v>11</v>
      </c>
      <c r="E111" s="32">
        <v>6</v>
      </c>
      <c r="F111" s="82"/>
      <c r="H111" s="1"/>
      <c r="I111" s="1"/>
      <c r="J111" s="2" t="s">
        <v>11</v>
      </c>
      <c r="K111" s="32"/>
      <c r="L111" s="1"/>
      <c r="M111" s="1"/>
    </row>
    <row r="112" spans="1:13" x14ac:dyDescent="0.25">
      <c r="A112" s="209" t="s">
        <v>22</v>
      </c>
      <c r="B112" s="209"/>
      <c r="C112" s="209"/>
      <c r="D112" s="2" t="s">
        <v>78</v>
      </c>
      <c r="E112" s="1"/>
      <c r="F112" s="1"/>
      <c r="H112" s="209" t="s">
        <v>22</v>
      </c>
      <c r="I112" s="209"/>
      <c r="J112" s="2" t="s">
        <v>9</v>
      </c>
      <c r="K112" s="1"/>
      <c r="L112" s="1"/>
      <c r="M112" s="1"/>
    </row>
    <row r="113" spans="1:13" ht="16.5" thickBot="1" x14ac:dyDescent="0.3">
      <c r="A113" s="193" t="s">
        <v>0</v>
      </c>
      <c r="B113" s="193"/>
      <c r="C113" s="193"/>
      <c r="D113" s="193"/>
      <c r="E113" s="193"/>
      <c r="F113" s="193"/>
      <c r="H113" s="217" t="s">
        <v>12</v>
      </c>
      <c r="I113" s="217"/>
      <c r="J113" s="217"/>
      <c r="K113" s="217"/>
      <c r="L113" s="217"/>
      <c r="M113" s="217"/>
    </row>
    <row r="114" spans="1:13" x14ac:dyDescent="0.25">
      <c r="A114" s="18" t="s">
        <v>24</v>
      </c>
      <c r="B114" s="18" t="s">
        <v>212</v>
      </c>
      <c r="C114" s="18" t="s">
        <v>25</v>
      </c>
      <c r="D114" s="18" t="s">
        <v>2</v>
      </c>
      <c r="E114" s="19" t="s">
        <v>21</v>
      </c>
      <c r="F114" s="20" t="s">
        <v>4</v>
      </c>
      <c r="H114" s="79" t="s">
        <v>24</v>
      </c>
      <c r="I114" s="79" t="s">
        <v>25</v>
      </c>
      <c r="J114" s="79" t="s">
        <v>2</v>
      </c>
      <c r="K114" s="80" t="s">
        <v>21</v>
      </c>
      <c r="L114" s="80" t="s">
        <v>23</v>
      </c>
      <c r="M114" s="81" t="s">
        <v>4</v>
      </c>
    </row>
    <row r="115" spans="1:13" ht="15.75" x14ac:dyDescent="0.25">
      <c r="A115" s="194" t="s">
        <v>5</v>
      </c>
      <c r="B115" s="195"/>
      <c r="C115" s="195"/>
      <c r="D115" s="195"/>
      <c r="E115" s="195"/>
      <c r="F115" s="196"/>
      <c r="H115" s="197" t="s">
        <v>5</v>
      </c>
      <c r="I115" s="198"/>
      <c r="J115" s="198"/>
      <c r="K115" s="198"/>
      <c r="L115" s="198"/>
      <c r="M115" s="199"/>
    </row>
    <row r="116" spans="1:13" ht="15.75" x14ac:dyDescent="0.25">
      <c r="A116" s="3" t="s">
        <v>26</v>
      </c>
      <c r="B116" s="3" t="s">
        <v>213</v>
      </c>
      <c r="C116" s="3">
        <v>23</v>
      </c>
      <c r="D116" s="3">
        <v>46</v>
      </c>
      <c r="E116" s="16"/>
      <c r="F116" s="16">
        <f>E116*C116*E111</f>
        <v>0</v>
      </c>
      <c r="H116" s="8"/>
      <c r="I116" s="8"/>
      <c r="J116" s="9"/>
      <c r="K116" s="10"/>
      <c r="L116" s="28">
        <f>K116*5%</f>
        <v>0</v>
      </c>
      <c r="M116" s="10"/>
    </row>
    <row r="117" spans="1:13" x14ac:dyDescent="0.25">
      <c r="A117" s="3"/>
      <c r="B117" s="3"/>
      <c r="C117" s="3"/>
      <c r="D117" s="3"/>
      <c r="E117" s="16"/>
      <c r="F117" s="16"/>
      <c r="H117" s="8"/>
      <c r="I117" s="8"/>
      <c r="J117" s="9"/>
      <c r="K117" s="10"/>
      <c r="L117" s="10"/>
      <c r="M117" s="10"/>
    </row>
    <row r="118" spans="1:13" ht="15.75" x14ac:dyDescent="0.25">
      <c r="A118" s="12"/>
      <c r="B118" s="12"/>
      <c r="C118" s="12"/>
      <c r="D118" s="13"/>
      <c r="E118" s="14"/>
      <c r="F118" s="16"/>
      <c r="H118" s="8"/>
      <c r="I118" s="8"/>
      <c r="J118" s="9"/>
      <c r="K118" s="10"/>
      <c r="L118" s="10"/>
      <c r="M118" s="10"/>
    </row>
    <row r="119" spans="1:13" ht="15.75" x14ac:dyDescent="0.25">
      <c r="A119" s="214" t="s">
        <v>13</v>
      </c>
      <c r="B119" s="215"/>
      <c r="C119" s="215"/>
      <c r="D119" s="215"/>
      <c r="E119" s="216"/>
      <c r="F119" s="169">
        <f>SUM(F116:F118)</f>
        <v>0</v>
      </c>
      <c r="H119" s="121" t="s">
        <v>13</v>
      </c>
      <c r="I119" s="122"/>
      <c r="J119" s="122"/>
      <c r="K119" s="123"/>
      <c r="L119" s="123"/>
      <c r="M119" s="7">
        <f>SUM(M115:M118)</f>
        <v>0</v>
      </c>
    </row>
    <row r="120" spans="1:13" s="64" customFormat="1" ht="15.75" x14ac:dyDescent="0.25">
      <c r="A120" s="130"/>
      <c r="B120" s="130"/>
      <c r="C120" s="130"/>
      <c r="D120" s="130"/>
      <c r="E120" s="130"/>
      <c r="F120" s="131"/>
      <c r="H120" s="130"/>
      <c r="I120" s="130"/>
      <c r="J120" s="130"/>
      <c r="K120" s="130"/>
      <c r="L120" s="130"/>
      <c r="M120" s="131"/>
    </row>
    <row r="122" spans="1:13" x14ac:dyDescent="0.25">
      <c r="A122" s="201" t="s">
        <v>19</v>
      </c>
      <c r="B122" s="201"/>
      <c r="C122" s="201"/>
      <c r="D122" s="201"/>
      <c r="E122" s="201"/>
      <c r="F122" s="201"/>
      <c r="H122" s="201" t="s">
        <v>20</v>
      </c>
      <c r="I122" s="201"/>
      <c r="J122" s="201"/>
      <c r="K122" s="201"/>
      <c r="L122" s="201"/>
      <c r="M122" s="42"/>
    </row>
    <row r="123" spans="1:13" x14ac:dyDescent="0.25">
      <c r="A123" s="220" t="s">
        <v>186</v>
      </c>
      <c r="B123" s="220"/>
      <c r="C123" s="220"/>
      <c r="D123" s="220"/>
      <c r="E123" s="220"/>
      <c r="F123" s="170">
        <f>F119+F108+F85+F74+F63+F52+F41+F30+F18</f>
        <v>0</v>
      </c>
      <c r="H123" s="220" t="s">
        <v>186</v>
      </c>
      <c r="I123" s="220"/>
      <c r="J123" s="220"/>
      <c r="K123" s="220"/>
      <c r="L123" s="50"/>
      <c r="M123" s="51">
        <v>0</v>
      </c>
    </row>
    <row r="124" spans="1:13" x14ac:dyDescent="0.25">
      <c r="A124" s="220" t="s">
        <v>187</v>
      </c>
      <c r="B124" s="220"/>
      <c r="C124" s="220"/>
      <c r="D124" s="220"/>
      <c r="E124" s="220"/>
      <c r="F124" s="170">
        <f>F96</f>
        <v>0</v>
      </c>
      <c r="H124" s="220" t="s">
        <v>187</v>
      </c>
      <c r="I124" s="220"/>
      <c r="J124" s="220"/>
      <c r="K124" s="220"/>
      <c r="L124" s="50"/>
      <c r="M124" s="51"/>
    </row>
    <row r="125" spans="1:13" x14ac:dyDescent="0.25">
      <c r="A125" s="201" t="s">
        <v>13</v>
      </c>
      <c r="B125" s="201"/>
      <c r="C125" s="201"/>
      <c r="D125" s="201"/>
      <c r="E125" s="201"/>
      <c r="F125" s="171">
        <f>F123</f>
        <v>0</v>
      </c>
      <c r="H125" s="201" t="s">
        <v>13</v>
      </c>
      <c r="I125" s="201"/>
      <c r="J125" s="201"/>
      <c r="K125" s="201"/>
      <c r="L125" s="162"/>
      <c r="M125" s="42"/>
    </row>
  </sheetData>
  <customSheetViews>
    <customSheetView guid="{6B2C8637-78CC-4CB6-97F7-DEE04A596283}" showGridLines="0" topLeftCell="A31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90">
    <mergeCell ref="A122:F122"/>
    <mergeCell ref="H122:L122"/>
    <mergeCell ref="A123:E123"/>
    <mergeCell ref="H123:K123"/>
    <mergeCell ref="A125:E125"/>
    <mergeCell ref="H125:K125"/>
    <mergeCell ref="A124:E124"/>
    <mergeCell ref="H124:K124"/>
    <mergeCell ref="A113:F113"/>
    <mergeCell ref="H113:M113"/>
    <mergeCell ref="A115:F115"/>
    <mergeCell ref="H115:M115"/>
    <mergeCell ref="A119:E119"/>
    <mergeCell ref="A104:F104"/>
    <mergeCell ref="H104:M104"/>
    <mergeCell ref="A108:E108"/>
    <mergeCell ref="A112:C112"/>
    <mergeCell ref="H112:I112"/>
    <mergeCell ref="A110:M110"/>
    <mergeCell ref="A101:C101"/>
    <mergeCell ref="H101:I101"/>
    <mergeCell ref="A102:F102"/>
    <mergeCell ref="H102:M102"/>
    <mergeCell ref="A99:M99"/>
    <mergeCell ref="A90:F90"/>
    <mergeCell ref="H90:M90"/>
    <mergeCell ref="A92:F92"/>
    <mergeCell ref="H92:M92"/>
    <mergeCell ref="A96:E96"/>
    <mergeCell ref="A81:F81"/>
    <mergeCell ref="H81:M81"/>
    <mergeCell ref="A85:E85"/>
    <mergeCell ref="A89:C89"/>
    <mergeCell ref="H89:I89"/>
    <mergeCell ref="A87:M87"/>
    <mergeCell ref="A54:M54"/>
    <mergeCell ref="A65:M65"/>
    <mergeCell ref="A78:C78"/>
    <mergeCell ref="H78:I78"/>
    <mergeCell ref="A79:F79"/>
    <mergeCell ref="H79:M79"/>
    <mergeCell ref="A68:F68"/>
    <mergeCell ref="H68:M68"/>
    <mergeCell ref="A70:F70"/>
    <mergeCell ref="H70:M70"/>
    <mergeCell ref="A74:E74"/>
    <mergeCell ref="A76:M76"/>
    <mergeCell ref="A67:C67"/>
    <mergeCell ref="H67:I67"/>
    <mergeCell ref="A56:C56"/>
    <mergeCell ref="H56:I56"/>
    <mergeCell ref="A57:F57"/>
    <mergeCell ref="H57:M57"/>
    <mergeCell ref="A59:F59"/>
    <mergeCell ref="H59:M59"/>
    <mergeCell ref="A63:E63"/>
    <mergeCell ref="A30:E30"/>
    <mergeCell ref="A34:C34"/>
    <mergeCell ref="H34:I34"/>
    <mergeCell ref="J19:K19"/>
    <mergeCell ref="H26:M26"/>
    <mergeCell ref="A24:F24"/>
    <mergeCell ref="H24:M24"/>
    <mergeCell ref="A26:F26"/>
    <mergeCell ref="A32:M32"/>
    <mergeCell ref="A35:F35"/>
    <mergeCell ref="H35:M35"/>
    <mergeCell ref="A52:E52"/>
    <mergeCell ref="A37:F37"/>
    <mergeCell ref="H37:M37"/>
    <mergeCell ref="A41:E41"/>
    <mergeCell ref="A45:C45"/>
    <mergeCell ref="H45:I45"/>
    <mergeCell ref="A46:F46"/>
    <mergeCell ref="H46:M46"/>
    <mergeCell ref="A48:F48"/>
    <mergeCell ref="H48:M48"/>
    <mergeCell ref="A43:M43"/>
    <mergeCell ref="A9:M9"/>
    <mergeCell ref="A23:C23"/>
    <mergeCell ref="H23:I23"/>
    <mergeCell ref="H12:M12"/>
    <mergeCell ref="A12:F12"/>
    <mergeCell ref="H11:I11"/>
    <mergeCell ref="A14:F14"/>
    <mergeCell ref="A11:C11"/>
    <mergeCell ref="H14:M14"/>
    <mergeCell ref="H18:K18"/>
    <mergeCell ref="A18:E18"/>
    <mergeCell ref="A21:M21"/>
  </mergeCells>
  <pageMargins left="0.51181102362204722" right="0.51181102362204722" top="0.78740157480314965" bottom="0.78740157480314965" header="0.31496062992125984" footer="0.31496062992125984"/>
  <pageSetup scale="5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114"/>
  <sheetViews>
    <sheetView showGridLines="0" topLeftCell="A75" zoomScale="90" zoomScaleNormal="90" workbookViewId="0">
      <selection activeCell="B87" sqref="B87"/>
    </sheetView>
  </sheetViews>
  <sheetFormatPr defaultRowHeight="15" x14ac:dyDescent="0.25"/>
  <cols>
    <col min="1" max="2" width="30.7109375" customWidth="1"/>
    <col min="3" max="3" width="21.42578125" customWidth="1"/>
    <col min="4" max="4" width="5.42578125" customWidth="1"/>
    <col min="5" max="5" width="11.140625" customWidth="1"/>
    <col min="6" max="6" width="20.140625" bestFit="1" customWidth="1"/>
    <col min="7" max="7" width="2.7109375" customWidth="1"/>
    <col min="8" max="8" width="32.5703125" bestFit="1" customWidth="1"/>
    <col min="9" max="9" width="17" customWidth="1"/>
    <col min="10" max="10" width="4.7109375" customWidth="1"/>
    <col min="11" max="11" width="9.7109375" bestFit="1" customWidth="1"/>
    <col min="12" max="12" width="9.7109375" customWidth="1"/>
    <col min="13" max="13" width="14.85546875" bestFit="1" customWidth="1"/>
    <col min="14" max="14" width="9.140625" style="64"/>
  </cols>
  <sheetData>
    <row r="7" spans="1:13" x14ac:dyDescent="0.25">
      <c r="L7" s="34" t="s">
        <v>30</v>
      </c>
      <c r="M7" s="35">
        <f ca="1">NOW()</f>
        <v>41864.699271990743</v>
      </c>
    </row>
    <row r="9" spans="1:13" ht="15.75" x14ac:dyDescent="0.25">
      <c r="A9" s="200" t="s">
        <v>159</v>
      </c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</row>
    <row r="10" spans="1:13" x14ac:dyDescent="0.25">
      <c r="A10" s="27" t="s">
        <v>79</v>
      </c>
      <c r="B10" s="27"/>
      <c r="C10" s="17"/>
      <c r="D10" s="2" t="s">
        <v>11</v>
      </c>
      <c r="E10" s="32">
        <v>6</v>
      </c>
      <c r="F10" s="1"/>
      <c r="H10" s="1"/>
      <c r="I10" s="1"/>
      <c r="J10" s="2" t="s">
        <v>11</v>
      </c>
      <c r="K10" s="32"/>
      <c r="L10" s="1"/>
      <c r="M10" s="1"/>
    </row>
    <row r="11" spans="1:13" x14ac:dyDescent="0.25">
      <c r="A11" s="209" t="s">
        <v>28</v>
      </c>
      <c r="B11" s="209"/>
      <c r="C11" s="209"/>
      <c r="D11" s="2" t="s">
        <v>59</v>
      </c>
      <c r="E11" s="2" t="s">
        <v>83</v>
      </c>
      <c r="F11" s="1"/>
      <c r="H11" s="209" t="s">
        <v>28</v>
      </c>
      <c r="I11" s="209"/>
      <c r="J11" s="2" t="s">
        <v>9</v>
      </c>
      <c r="K11" s="1" t="s">
        <v>61</v>
      </c>
      <c r="L11" s="1"/>
      <c r="M11" s="1"/>
    </row>
    <row r="12" spans="1:13" ht="16.5" thickBot="1" x14ac:dyDescent="0.3">
      <c r="A12" s="193" t="s">
        <v>0</v>
      </c>
      <c r="B12" s="193"/>
      <c r="C12" s="193"/>
      <c r="D12" s="193"/>
      <c r="E12" s="193"/>
      <c r="F12" s="193"/>
      <c r="H12" s="193" t="s">
        <v>12</v>
      </c>
      <c r="I12" s="193"/>
      <c r="J12" s="193"/>
      <c r="K12" s="193"/>
      <c r="L12" s="193"/>
      <c r="M12" s="193"/>
    </row>
    <row r="13" spans="1:13" ht="15.75" thickBot="1" x14ac:dyDescent="0.3">
      <c r="A13" s="18" t="s">
        <v>24</v>
      </c>
      <c r="B13" s="18" t="s">
        <v>212</v>
      </c>
      <c r="C13" s="18" t="s">
        <v>25</v>
      </c>
      <c r="D13" s="18" t="s">
        <v>2</v>
      </c>
      <c r="E13" s="19" t="s">
        <v>21</v>
      </c>
      <c r="F13" s="20" t="s">
        <v>4</v>
      </c>
      <c r="H13" s="21" t="s">
        <v>24</v>
      </c>
      <c r="I13" s="21" t="s">
        <v>25</v>
      </c>
      <c r="J13" s="21" t="s">
        <v>2</v>
      </c>
      <c r="K13" s="22" t="s">
        <v>21</v>
      </c>
      <c r="L13" s="29" t="s">
        <v>23</v>
      </c>
      <c r="M13" s="23" t="s">
        <v>4</v>
      </c>
    </row>
    <row r="14" spans="1:13" ht="15.75" x14ac:dyDescent="0.25">
      <c r="A14" s="3" t="s">
        <v>27</v>
      </c>
      <c r="B14" s="3" t="s">
        <v>213</v>
      </c>
      <c r="C14" s="3">
        <v>26</v>
      </c>
      <c r="D14" s="3">
        <v>26</v>
      </c>
      <c r="E14" s="16"/>
      <c r="F14" s="16">
        <f>E14*D14*E10</f>
        <v>0</v>
      </c>
      <c r="H14" s="8"/>
      <c r="I14" s="8"/>
      <c r="J14" s="9"/>
      <c r="K14" s="10"/>
      <c r="L14" s="28">
        <f>K14*5%</f>
        <v>0</v>
      </c>
      <c r="M14" s="10"/>
    </row>
    <row r="15" spans="1:13" x14ac:dyDescent="0.25">
      <c r="A15" s="3"/>
      <c r="B15" s="3"/>
      <c r="C15" s="3"/>
      <c r="D15" s="3"/>
      <c r="E15" s="16"/>
      <c r="F15" s="16"/>
      <c r="H15" s="8"/>
      <c r="I15" s="8"/>
      <c r="J15" s="9"/>
      <c r="K15" s="10"/>
      <c r="L15" s="10"/>
      <c r="M15" s="10"/>
    </row>
    <row r="16" spans="1:13" ht="15.75" x14ac:dyDescent="0.25">
      <c r="A16" s="12"/>
      <c r="B16" s="12"/>
      <c r="C16" s="12"/>
      <c r="D16" s="13"/>
      <c r="E16" s="14"/>
      <c r="F16" s="16"/>
      <c r="H16" s="8"/>
      <c r="I16" s="8"/>
      <c r="J16" s="9"/>
      <c r="K16" s="10"/>
      <c r="L16" s="10"/>
      <c r="M16" s="10"/>
    </row>
    <row r="17" spans="1:13" ht="15.75" x14ac:dyDescent="0.25">
      <c r="A17" s="214" t="s">
        <v>13</v>
      </c>
      <c r="B17" s="215"/>
      <c r="C17" s="215"/>
      <c r="D17" s="215"/>
      <c r="E17" s="216"/>
      <c r="F17" s="169">
        <f>SUM(F14:F16)</f>
        <v>0</v>
      </c>
      <c r="H17" s="68" t="s">
        <v>13</v>
      </c>
      <c r="I17" s="69"/>
      <c r="J17" s="69"/>
      <c r="K17" s="70"/>
      <c r="L17" s="70"/>
      <c r="M17" s="7">
        <f>SUM(M14:M16)</f>
        <v>0</v>
      </c>
    </row>
    <row r="18" spans="1:13" ht="15.75" x14ac:dyDescent="0.25">
      <c r="A18" s="221"/>
      <c r="B18" s="221"/>
      <c r="C18" s="221"/>
      <c r="D18" s="221"/>
      <c r="E18" s="221"/>
      <c r="F18" s="33"/>
      <c r="J18" s="205" t="s">
        <v>14</v>
      </c>
      <c r="K18" s="205"/>
      <c r="L18" s="67"/>
      <c r="M18" s="24"/>
    </row>
    <row r="19" spans="1:13" x14ac:dyDescent="0.25">
      <c r="J19" s="25"/>
      <c r="K19" s="25"/>
      <c r="L19" s="25"/>
      <c r="M19" s="26"/>
    </row>
    <row r="20" spans="1:13" ht="15.75" x14ac:dyDescent="0.25">
      <c r="A20" s="200" t="s">
        <v>160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</row>
    <row r="21" spans="1:13" x14ac:dyDescent="0.25">
      <c r="A21" s="129" t="s">
        <v>80</v>
      </c>
      <c r="B21" s="129"/>
      <c r="C21" s="17"/>
      <c r="D21" s="2" t="s">
        <v>11</v>
      </c>
      <c r="E21" s="32">
        <v>6</v>
      </c>
      <c r="F21" s="82"/>
      <c r="H21" s="1"/>
      <c r="I21" s="1"/>
      <c r="J21" s="2" t="s">
        <v>11</v>
      </c>
      <c r="K21" s="32"/>
      <c r="L21" s="1"/>
      <c r="M21" s="1"/>
    </row>
    <row r="22" spans="1:13" x14ac:dyDescent="0.25">
      <c r="A22" s="209" t="s">
        <v>28</v>
      </c>
      <c r="B22" s="209"/>
      <c r="C22" s="209"/>
      <c r="D22" s="2" t="s">
        <v>59</v>
      </c>
      <c r="E22" s="2" t="s">
        <v>83</v>
      </c>
      <c r="F22" s="1"/>
      <c r="H22" s="209" t="s">
        <v>28</v>
      </c>
      <c r="I22" s="209"/>
      <c r="J22" s="2" t="s">
        <v>9</v>
      </c>
      <c r="K22" s="1"/>
      <c r="L22" s="1"/>
      <c r="M22" s="1"/>
    </row>
    <row r="23" spans="1:13" ht="16.5" thickBot="1" x14ac:dyDescent="0.3">
      <c r="A23" s="193" t="s">
        <v>0</v>
      </c>
      <c r="B23" s="193"/>
      <c r="C23" s="193"/>
      <c r="D23" s="193"/>
      <c r="E23" s="193"/>
      <c r="F23" s="193"/>
      <c r="H23" s="193" t="s">
        <v>12</v>
      </c>
      <c r="I23" s="193"/>
      <c r="J23" s="193"/>
      <c r="K23" s="193"/>
      <c r="L23" s="193"/>
      <c r="M23" s="193"/>
    </row>
    <row r="24" spans="1:13" ht="15.75" thickBot="1" x14ac:dyDescent="0.3">
      <c r="A24" s="18" t="s">
        <v>24</v>
      </c>
      <c r="B24" s="18" t="s">
        <v>212</v>
      </c>
      <c r="C24" s="18" t="s">
        <v>25</v>
      </c>
      <c r="D24" s="18" t="s">
        <v>2</v>
      </c>
      <c r="E24" s="19" t="s">
        <v>21</v>
      </c>
      <c r="F24" s="20" t="s">
        <v>4</v>
      </c>
      <c r="H24" s="21" t="s">
        <v>24</v>
      </c>
      <c r="I24" s="21" t="s">
        <v>25</v>
      </c>
      <c r="J24" s="21" t="s">
        <v>2</v>
      </c>
      <c r="K24" s="22" t="s">
        <v>21</v>
      </c>
      <c r="L24" s="29" t="s">
        <v>23</v>
      </c>
      <c r="M24" s="23" t="s">
        <v>4</v>
      </c>
    </row>
    <row r="25" spans="1:13" ht="15.75" x14ac:dyDescent="0.25">
      <c r="A25" s="3" t="s">
        <v>27</v>
      </c>
      <c r="B25" s="3" t="s">
        <v>213</v>
      </c>
      <c r="C25" s="3">
        <v>26</v>
      </c>
      <c r="D25" s="3">
        <v>26</v>
      </c>
      <c r="E25" s="16"/>
      <c r="F25" s="16">
        <f>E25*D25*E21</f>
        <v>0</v>
      </c>
      <c r="H25" s="8"/>
      <c r="I25" s="8"/>
      <c r="J25" s="9"/>
      <c r="K25" s="10"/>
      <c r="L25" s="28">
        <f>K25*5%</f>
        <v>0</v>
      </c>
      <c r="M25" s="10"/>
    </row>
    <row r="26" spans="1:13" x14ac:dyDescent="0.25">
      <c r="A26" s="3"/>
      <c r="B26" s="3"/>
      <c r="C26" s="3"/>
      <c r="D26" s="3"/>
      <c r="E26" s="16"/>
      <c r="F26" s="16"/>
      <c r="H26" s="8"/>
      <c r="I26" s="8"/>
      <c r="J26" s="9"/>
      <c r="K26" s="10"/>
      <c r="L26" s="10"/>
      <c r="M26" s="10"/>
    </row>
    <row r="27" spans="1:13" ht="15.75" x14ac:dyDescent="0.25">
      <c r="A27" s="12"/>
      <c r="B27" s="12"/>
      <c r="C27" s="12"/>
      <c r="D27" s="13"/>
      <c r="E27" s="14"/>
      <c r="F27" s="16"/>
      <c r="H27" s="8"/>
      <c r="I27" s="8"/>
      <c r="J27" s="9"/>
      <c r="K27" s="10"/>
      <c r="L27" s="10"/>
      <c r="M27" s="10"/>
    </row>
    <row r="28" spans="1:13" ht="15.75" x14ac:dyDescent="0.25">
      <c r="A28" s="214" t="s">
        <v>13</v>
      </c>
      <c r="B28" s="215"/>
      <c r="C28" s="215"/>
      <c r="D28" s="215"/>
      <c r="E28" s="216"/>
      <c r="F28" s="169">
        <f>SUM(F25:F27)</f>
        <v>0</v>
      </c>
      <c r="H28" s="108" t="s">
        <v>13</v>
      </c>
      <c r="I28" s="109"/>
      <c r="J28" s="109"/>
      <c r="K28" s="110"/>
      <c r="L28" s="110"/>
      <c r="M28" s="7">
        <f>SUM(M25:M27)</f>
        <v>0</v>
      </c>
    </row>
    <row r="29" spans="1:13" ht="15.75" x14ac:dyDescent="0.25">
      <c r="A29" s="221"/>
      <c r="B29" s="221"/>
      <c r="C29" s="221"/>
      <c r="D29" s="221"/>
      <c r="E29" s="221"/>
      <c r="F29" s="33"/>
      <c r="J29" s="205" t="s">
        <v>14</v>
      </c>
      <c r="K29" s="205"/>
      <c r="L29" s="107"/>
      <c r="M29" s="24"/>
    </row>
    <row r="30" spans="1:13" x14ac:dyDescent="0.25">
      <c r="J30" s="25"/>
      <c r="K30" s="25"/>
      <c r="L30" s="25"/>
      <c r="M30" s="26"/>
    </row>
    <row r="31" spans="1:13" ht="15.75" x14ac:dyDescent="0.25">
      <c r="A31" s="200" t="s">
        <v>161</v>
      </c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</row>
    <row r="32" spans="1:13" x14ac:dyDescent="0.25">
      <c r="A32" s="129" t="s">
        <v>81</v>
      </c>
      <c r="B32" s="129"/>
      <c r="C32" s="17"/>
      <c r="D32" s="2" t="s">
        <v>11</v>
      </c>
      <c r="E32" s="32">
        <v>6</v>
      </c>
      <c r="F32" s="82"/>
      <c r="H32" s="1"/>
      <c r="I32" s="1"/>
      <c r="J32" s="2" t="s">
        <v>11</v>
      </c>
      <c r="K32" s="32"/>
      <c r="L32" s="1"/>
      <c r="M32" s="1"/>
    </row>
    <row r="33" spans="1:14" x14ac:dyDescent="0.25">
      <c r="A33" s="209" t="s">
        <v>28</v>
      </c>
      <c r="B33" s="209"/>
      <c r="C33" s="209"/>
      <c r="D33" s="2" t="s">
        <v>59</v>
      </c>
      <c r="E33" s="2" t="s">
        <v>83</v>
      </c>
      <c r="F33" s="1"/>
      <c r="H33" s="209" t="s">
        <v>28</v>
      </c>
      <c r="I33" s="209"/>
      <c r="J33" s="2" t="s">
        <v>9</v>
      </c>
      <c r="K33" s="1"/>
      <c r="L33" s="1"/>
      <c r="M33" s="1"/>
    </row>
    <row r="34" spans="1:14" ht="16.5" thickBot="1" x14ac:dyDescent="0.3">
      <c r="A34" s="193" t="s">
        <v>0</v>
      </c>
      <c r="B34" s="193"/>
      <c r="C34" s="193"/>
      <c r="D34" s="193"/>
      <c r="E34" s="193"/>
      <c r="F34" s="193"/>
      <c r="H34" s="193" t="s">
        <v>12</v>
      </c>
      <c r="I34" s="193"/>
      <c r="J34" s="193"/>
      <c r="K34" s="193"/>
      <c r="L34" s="193"/>
      <c r="M34" s="193"/>
    </row>
    <row r="35" spans="1:14" ht="15.75" thickBot="1" x14ac:dyDescent="0.3">
      <c r="A35" s="18" t="s">
        <v>24</v>
      </c>
      <c r="B35" s="18" t="s">
        <v>212</v>
      </c>
      <c r="C35" s="18" t="s">
        <v>25</v>
      </c>
      <c r="D35" s="18" t="s">
        <v>2</v>
      </c>
      <c r="E35" s="19" t="s">
        <v>21</v>
      </c>
      <c r="F35" s="20" t="s">
        <v>4</v>
      </c>
      <c r="H35" s="21" t="s">
        <v>24</v>
      </c>
      <c r="I35" s="21" t="s">
        <v>25</v>
      </c>
      <c r="J35" s="21" t="s">
        <v>2</v>
      </c>
      <c r="K35" s="22" t="s">
        <v>21</v>
      </c>
      <c r="L35" s="29" t="s">
        <v>23</v>
      </c>
      <c r="M35" s="23" t="s">
        <v>4</v>
      </c>
    </row>
    <row r="36" spans="1:14" ht="15.75" x14ac:dyDescent="0.25">
      <c r="A36" s="3" t="s">
        <v>27</v>
      </c>
      <c r="B36" s="3" t="s">
        <v>213</v>
      </c>
      <c r="C36" s="3">
        <v>26</v>
      </c>
      <c r="D36" s="3">
        <v>26</v>
      </c>
      <c r="E36" s="16"/>
      <c r="F36" s="16">
        <f>E36*D36*E32</f>
        <v>0</v>
      </c>
      <c r="H36" s="8"/>
      <c r="I36" s="8"/>
      <c r="J36" s="9"/>
      <c r="K36" s="10"/>
      <c r="L36" s="28">
        <f>K36*5%</f>
        <v>0</v>
      </c>
      <c r="M36" s="10"/>
    </row>
    <row r="37" spans="1:14" x14ac:dyDescent="0.25">
      <c r="A37" s="3"/>
      <c r="B37" s="3"/>
      <c r="C37" s="3"/>
      <c r="D37" s="3"/>
      <c r="E37" s="16"/>
      <c r="F37" s="16"/>
      <c r="H37" s="8"/>
      <c r="I37" s="8"/>
      <c r="J37" s="9"/>
      <c r="K37" s="10"/>
      <c r="L37" s="10"/>
      <c r="M37" s="10"/>
    </row>
    <row r="38" spans="1:14" ht="15.75" x14ac:dyDescent="0.25">
      <c r="A38" s="12"/>
      <c r="B38" s="12"/>
      <c r="C38" s="12"/>
      <c r="D38" s="13"/>
      <c r="E38" s="14"/>
      <c r="F38" s="16"/>
      <c r="H38" s="8"/>
      <c r="I38" s="8"/>
      <c r="J38" s="9"/>
      <c r="K38" s="10"/>
      <c r="L38" s="10"/>
      <c r="M38" s="10"/>
    </row>
    <row r="39" spans="1:14" ht="15.75" x14ac:dyDescent="0.25">
      <c r="A39" s="214" t="s">
        <v>13</v>
      </c>
      <c r="B39" s="215"/>
      <c r="C39" s="215"/>
      <c r="D39" s="215"/>
      <c r="E39" s="216"/>
      <c r="F39" s="169">
        <f>SUM(F36:F38)</f>
        <v>0</v>
      </c>
      <c r="H39" s="108" t="s">
        <v>13</v>
      </c>
      <c r="I39" s="109"/>
      <c r="J39" s="109"/>
      <c r="K39" s="110"/>
      <c r="L39" s="110"/>
      <c r="M39" s="7">
        <f>SUM(M36:M38)</f>
        <v>0</v>
      </c>
    </row>
    <row r="40" spans="1:14" x14ac:dyDescent="0.25">
      <c r="N40"/>
    </row>
    <row r="41" spans="1:14" ht="15.75" x14ac:dyDescent="0.25">
      <c r="A41" s="200" t="s">
        <v>162</v>
      </c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</row>
    <row r="42" spans="1:14" x14ac:dyDescent="0.25">
      <c r="A42" s="129" t="s">
        <v>82</v>
      </c>
      <c r="B42" s="129"/>
      <c r="C42" s="17"/>
      <c r="D42" s="2" t="s">
        <v>11</v>
      </c>
      <c r="E42" s="32">
        <v>6</v>
      </c>
      <c r="F42" s="82"/>
      <c r="H42" s="1"/>
      <c r="I42" s="1"/>
      <c r="J42" s="2" t="s">
        <v>11</v>
      </c>
      <c r="K42" s="32"/>
      <c r="L42" s="1"/>
      <c r="M42" s="1"/>
    </row>
    <row r="43" spans="1:14" x14ac:dyDescent="0.25">
      <c r="A43" s="209" t="s">
        <v>28</v>
      </c>
      <c r="B43" s="209"/>
      <c r="C43" s="209"/>
      <c r="D43" s="2" t="s">
        <v>59</v>
      </c>
      <c r="E43" s="2" t="s">
        <v>83</v>
      </c>
      <c r="F43" s="1"/>
      <c r="H43" s="209" t="s">
        <v>28</v>
      </c>
      <c r="I43" s="209"/>
      <c r="J43" s="2" t="s">
        <v>9</v>
      </c>
      <c r="K43" s="1"/>
      <c r="L43" s="1"/>
      <c r="M43" s="1"/>
    </row>
    <row r="44" spans="1:14" ht="16.5" thickBot="1" x14ac:dyDescent="0.3">
      <c r="A44" s="193" t="s">
        <v>0</v>
      </c>
      <c r="B44" s="193"/>
      <c r="C44" s="193"/>
      <c r="D44" s="193"/>
      <c r="E44" s="193"/>
      <c r="F44" s="193"/>
      <c r="H44" s="193" t="s">
        <v>12</v>
      </c>
      <c r="I44" s="193"/>
      <c r="J44" s="193"/>
      <c r="K44" s="193"/>
      <c r="L44" s="193"/>
      <c r="M44" s="193"/>
    </row>
    <row r="45" spans="1:14" ht="15.75" thickBot="1" x14ac:dyDescent="0.3">
      <c r="A45" s="18" t="s">
        <v>24</v>
      </c>
      <c r="B45" s="18" t="s">
        <v>212</v>
      </c>
      <c r="C45" s="18" t="s">
        <v>25</v>
      </c>
      <c r="D45" s="18" t="s">
        <v>2</v>
      </c>
      <c r="E45" s="19" t="s">
        <v>21</v>
      </c>
      <c r="F45" s="20" t="s">
        <v>4</v>
      </c>
      <c r="H45" s="21" t="s">
        <v>24</v>
      </c>
      <c r="I45" s="21" t="s">
        <v>25</v>
      </c>
      <c r="J45" s="21" t="s">
        <v>2</v>
      </c>
      <c r="K45" s="22" t="s">
        <v>21</v>
      </c>
      <c r="L45" s="29" t="s">
        <v>23</v>
      </c>
      <c r="M45" s="23" t="s">
        <v>4</v>
      </c>
    </row>
    <row r="46" spans="1:14" ht="15.75" x14ac:dyDescent="0.25">
      <c r="A46" s="3" t="s">
        <v>27</v>
      </c>
      <c r="B46" s="3" t="s">
        <v>213</v>
      </c>
      <c r="C46" s="3">
        <v>26</v>
      </c>
      <c r="D46" s="3">
        <v>26</v>
      </c>
      <c r="E46" s="16"/>
      <c r="F46" s="16">
        <f>E46*D46*E42</f>
        <v>0</v>
      </c>
      <c r="H46" s="8"/>
      <c r="I46" s="8"/>
      <c r="J46" s="9"/>
      <c r="K46" s="10"/>
      <c r="L46" s="28">
        <f>K46*5%</f>
        <v>0</v>
      </c>
      <c r="M46" s="10"/>
    </row>
    <row r="47" spans="1:14" x14ac:dyDescent="0.25">
      <c r="A47" s="3"/>
      <c r="B47" s="3"/>
      <c r="C47" s="3"/>
      <c r="D47" s="3"/>
      <c r="E47" s="16"/>
      <c r="F47" s="16"/>
      <c r="H47" s="8"/>
      <c r="I47" s="8"/>
      <c r="J47" s="9"/>
      <c r="K47" s="10"/>
      <c r="L47" s="10"/>
      <c r="M47" s="10"/>
    </row>
    <row r="48" spans="1:14" ht="15.75" x14ac:dyDescent="0.25">
      <c r="A48" s="12"/>
      <c r="B48" s="12"/>
      <c r="C48" s="12"/>
      <c r="D48" s="13"/>
      <c r="E48" s="14"/>
      <c r="F48" s="16"/>
      <c r="H48" s="8"/>
      <c r="I48" s="8"/>
      <c r="J48" s="9"/>
      <c r="K48" s="10"/>
      <c r="L48" s="10"/>
      <c r="M48" s="10"/>
    </row>
    <row r="49" spans="1:13" ht="15.75" x14ac:dyDescent="0.25">
      <c r="A49" s="214" t="s">
        <v>13</v>
      </c>
      <c r="B49" s="215"/>
      <c r="C49" s="215"/>
      <c r="D49" s="215"/>
      <c r="E49" s="216"/>
      <c r="F49" s="169">
        <f>SUM(F46:F48)</f>
        <v>0</v>
      </c>
      <c r="H49" s="108" t="s">
        <v>13</v>
      </c>
      <c r="I49" s="109"/>
      <c r="J49" s="109"/>
      <c r="K49" s="110"/>
      <c r="L49" s="110"/>
      <c r="M49" s="7">
        <f>SUM(M46:M48)</f>
        <v>0</v>
      </c>
    </row>
    <row r="50" spans="1:13" s="64" customFormat="1" ht="15.75" x14ac:dyDescent="0.25">
      <c r="A50" s="130"/>
      <c r="B50" s="130"/>
      <c r="C50" s="130"/>
      <c r="D50" s="130"/>
      <c r="E50" s="130"/>
      <c r="F50" s="131"/>
      <c r="H50" s="130"/>
      <c r="I50" s="130"/>
      <c r="J50" s="130"/>
      <c r="K50" s="130"/>
      <c r="L50" s="130"/>
      <c r="M50" s="131"/>
    </row>
    <row r="51" spans="1:13" ht="15.75" x14ac:dyDescent="0.25">
      <c r="A51" s="200" t="s">
        <v>163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</row>
    <row r="52" spans="1:13" x14ac:dyDescent="0.25">
      <c r="A52" s="129" t="s">
        <v>89</v>
      </c>
      <c r="B52" s="129"/>
      <c r="C52" s="17"/>
      <c r="D52" s="2" t="s">
        <v>11</v>
      </c>
      <c r="E52" s="32">
        <v>6</v>
      </c>
      <c r="F52" s="82"/>
      <c r="H52" s="1"/>
      <c r="I52" s="1"/>
      <c r="J52" s="2" t="s">
        <v>11</v>
      </c>
      <c r="K52" s="32"/>
      <c r="L52" s="1"/>
      <c r="M52" s="1"/>
    </row>
    <row r="53" spans="1:13" x14ac:dyDescent="0.25">
      <c r="A53" s="209" t="s">
        <v>28</v>
      </c>
      <c r="B53" s="209"/>
      <c r="C53" s="209"/>
      <c r="D53" s="2" t="s">
        <v>59</v>
      </c>
      <c r="E53" s="2" t="s">
        <v>83</v>
      </c>
      <c r="F53" s="1"/>
      <c r="H53" s="209" t="s">
        <v>28</v>
      </c>
      <c r="I53" s="209"/>
      <c r="J53" s="2" t="s">
        <v>9</v>
      </c>
      <c r="K53" s="1"/>
      <c r="L53" s="1"/>
      <c r="M53" s="1"/>
    </row>
    <row r="54" spans="1:13" ht="16.5" thickBot="1" x14ac:dyDescent="0.3">
      <c r="A54" s="193" t="s">
        <v>0</v>
      </c>
      <c r="B54" s="193"/>
      <c r="C54" s="193"/>
      <c r="D54" s="193"/>
      <c r="E54" s="193"/>
      <c r="F54" s="193"/>
      <c r="H54" s="193" t="s">
        <v>12</v>
      </c>
      <c r="I54" s="193"/>
      <c r="J54" s="193"/>
      <c r="K54" s="193"/>
      <c r="L54" s="193"/>
      <c r="M54" s="193"/>
    </row>
    <row r="55" spans="1:13" ht="15.75" thickBot="1" x14ac:dyDescent="0.3">
      <c r="A55" s="18" t="s">
        <v>24</v>
      </c>
      <c r="B55" s="18" t="s">
        <v>212</v>
      </c>
      <c r="C55" s="18" t="s">
        <v>25</v>
      </c>
      <c r="D55" s="18" t="s">
        <v>2</v>
      </c>
      <c r="E55" s="19" t="s">
        <v>21</v>
      </c>
      <c r="F55" s="20" t="s">
        <v>4</v>
      </c>
      <c r="H55" s="21" t="s">
        <v>24</v>
      </c>
      <c r="I55" s="21" t="s">
        <v>25</v>
      </c>
      <c r="J55" s="21" t="s">
        <v>2</v>
      </c>
      <c r="K55" s="22" t="s">
        <v>21</v>
      </c>
      <c r="L55" s="29" t="s">
        <v>23</v>
      </c>
      <c r="M55" s="23" t="s">
        <v>4</v>
      </c>
    </row>
    <row r="56" spans="1:13" ht="15.75" x14ac:dyDescent="0.25">
      <c r="A56" s="3" t="s">
        <v>27</v>
      </c>
      <c r="B56" s="3" t="s">
        <v>213</v>
      </c>
      <c r="C56" s="3">
        <v>26</v>
      </c>
      <c r="D56" s="3">
        <v>26</v>
      </c>
      <c r="E56" s="16"/>
      <c r="F56" s="16">
        <f>E56*D56*E52</f>
        <v>0</v>
      </c>
      <c r="H56" s="8"/>
      <c r="I56" s="8"/>
      <c r="J56" s="9"/>
      <c r="K56" s="10"/>
      <c r="L56" s="28">
        <f>K56*5%</f>
        <v>0</v>
      </c>
      <c r="M56" s="10"/>
    </row>
    <row r="57" spans="1:13" x14ac:dyDescent="0.25">
      <c r="A57" s="3"/>
      <c r="B57" s="3"/>
      <c r="C57" s="3"/>
      <c r="D57" s="3"/>
      <c r="E57" s="16"/>
      <c r="F57" s="16"/>
      <c r="H57" s="8"/>
      <c r="I57" s="8"/>
      <c r="J57" s="9"/>
      <c r="K57" s="10"/>
      <c r="L57" s="10"/>
      <c r="M57" s="10"/>
    </row>
    <row r="58" spans="1:13" ht="15.75" x14ac:dyDescent="0.25">
      <c r="A58" s="12"/>
      <c r="B58" s="12"/>
      <c r="C58" s="12"/>
      <c r="D58" s="13"/>
      <c r="E58" s="14"/>
      <c r="F58" s="16"/>
      <c r="H58" s="8"/>
      <c r="I58" s="8"/>
      <c r="J58" s="9"/>
      <c r="K58" s="10"/>
      <c r="L58" s="10"/>
      <c r="M58" s="10"/>
    </row>
    <row r="59" spans="1:13" ht="15.75" x14ac:dyDescent="0.25">
      <c r="A59" s="214" t="s">
        <v>13</v>
      </c>
      <c r="B59" s="215"/>
      <c r="C59" s="215"/>
      <c r="D59" s="215"/>
      <c r="E59" s="216"/>
      <c r="F59" s="169">
        <f>SUM(F56:F58)</f>
        <v>0</v>
      </c>
      <c r="H59" s="121" t="s">
        <v>13</v>
      </c>
      <c r="I59" s="122"/>
      <c r="J59" s="122"/>
      <c r="K59" s="123"/>
      <c r="L59" s="123"/>
      <c r="M59" s="7">
        <f>SUM(M56:M58)</f>
        <v>0</v>
      </c>
    </row>
    <row r="60" spans="1:13" s="64" customFormat="1" ht="15.75" x14ac:dyDescent="0.25">
      <c r="A60" s="130"/>
      <c r="B60" s="130"/>
      <c r="C60" s="130"/>
      <c r="D60" s="130"/>
      <c r="E60" s="130"/>
      <c r="F60" s="131"/>
      <c r="H60" s="130"/>
      <c r="I60" s="130"/>
      <c r="J60" s="130"/>
      <c r="K60" s="130"/>
      <c r="L60" s="130"/>
      <c r="M60" s="131"/>
    </row>
    <row r="61" spans="1:13" ht="15.75" x14ac:dyDescent="0.25">
      <c r="A61" s="200" t="s">
        <v>164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</row>
    <row r="62" spans="1:13" x14ac:dyDescent="0.25">
      <c r="A62" s="129" t="s">
        <v>90</v>
      </c>
      <c r="B62" s="129"/>
      <c r="C62" s="17"/>
      <c r="D62" s="2" t="s">
        <v>11</v>
      </c>
      <c r="E62" s="32">
        <v>6</v>
      </c>
      <c r="F62" s="82"/>
      <c r="H62" s="1"/>
      <c r="I62" s="1"/>
      <c r="J62" s="2" t="s">
        <v>11</v>
      </c>
      <c r="K62" s="32"/>
      <c r="L62" s="1"/>
      <c r="M62" s="1"/>
    </row>
    <row r="63" spans="1:13" x14ac:dyDescent="0.25">
      <c r="A63" s="209" t="s">
        <v>28</v>
      </c>
      <c r="B63" s="209"/>
      <c r="C63" s="209"/>
      <c r="D63" s="2" t="s">
        <v>59</v>
      </c>
      <c r="E63" s="2" t="s">
        <v>83</v>
      </c>
      <c r="F63" s="1"/>
      <c r="H63" s="209" t="s">
        <v>28</v>
      </c>
      <c r="I63" s="209"/>
      <c r="J63" s="2" t="s">
        <v>9</v>
      </c>
      <c r="K63" s="1"/>
      <c r="L63" s="1"/>
      <c r="M63" s="1"/>
    </row>
    <row r="64" spans="1:13" ht="16.5" thickBot="1" x14ac:dyDescent="0.3">
      <c r="A64" s="193" t="s">
        <v>0</v>
      </c>
      <c r="B64" s="193"/>
      <c r="C64" s="193"/>
      <c r="D64" s="193"/>
      <c r="E64" s="193"/>
      <c r="F64" s="193"/>
      <c r="H64" s="193" t="s">
        <v>12</v>
      </c>
      <c r="I64" s="193"/>
      <c r="J64" s="193"/>
      <c r="K64" s="193"/>
      <c r="L64" s="193"/>
      <c r="M64" s="193"/>
    </row>
    <row r="65" spans="1:13" ht="15.75" thickBot="1" x14ac:dyDescent="0.3">
      <c r="A65" s="18" t="s">
        <v>24</v>
      </c>
      <c r="B65" s="18" t="s">
        <v>212</v>
      </c>
      <c r="C65" s="18" t="s">
        <v>25</v>
      </c>
      <c r="D65" s="18" t="s">
        <v>2</v>
      </c>
      <c r="E65" s="19" t="s">
        <v>21</v>
      </c>
      <c r="F65" s="20" t="s">
        <v>4</v>
      </c>
      <c r="H65" s="21" t="s">
        <v>24</v>
      </c>
      <c r="I65" s="21" t="s">
        <v>25</v>
      </c>
      <c r="J65" s="21" t="s">
        <v>2</v>
      </c>
      <c r="K65" s="22" t="s">
        <v>21</v>
      </c>
      <c r="L65" s="29" t="s">
        <v>23</v>
      </c>
      <c r="M65" s="23" t="s">
        <v>4</v>
      </c>
    </row>
    <row r="66" spans="1:13" ht="15.75" x14ac:dyDescent="0.25">
      <c r="A66" s="3" t="s">
        <v>27</v>
      </c>
      <c r="B66" s="3" t="s">
        <v>213</v>
      </c>
      <c r="C66" s="3">
        <v>26</v>
      </c>
      <c r="D66" s="3">
        <v>26</v>
      </c>
      <c r="E66" s="16"/>
      <c r="F66" s="16">
        <f>E66*D66*E62</f>
        <v>0</v>
      </c>
      <c r="H66" s="8"/>
      <c r="I66" s="8"/>
      <c r="J66" s="9"/>
      <c r="K66" s="10"/>
      <c r="L66" s="28">
        <f>K66*5%</f>
        <v>0</v>
      </c>
      <c r="M66" s="10"/>
    </row>
    <row r="67" spans="1:13" x14ac:dyDescent="0.25">
      <c r="A67" s="3"/>
      <c r="B67" s="3"/>
      <c r="C67" s="3"/>
      <c r="D67" s="3"/>
      <c r="E67" s="16"/>
      <c r="F67" s="16"/>
      <c r="H67" s="8"/>
      <c r="I67" s="8"/>
      <c r="J67" s="9"/>
      <c r="K67" s="10"/>
      <c r="L67" s="10"/>
      <c r="M67" s="10"/>
    </row>
    <row r="68" spans="1:13" ht="15.75" x14ac:dyDescent="0.25">
      <c r="A68" s="12"/>
      <c r="B68" s="12"/>
      <c r="C68" s="12"/>
      <c r="D68" s="13"/>
      <c r="E68" s="14"/>
      <c r="F68" s="16"/>
      <c r="H68" s="8"/>
      <c r="I68" s="8"/>
      <c r="J68" s="9"/>
      <c r="K68" s="10"/>
      <c r="L68" s="10"/>
      <c r="M68" s="10"/>
    </row>
    <row r="69" spans="1:13" ht="15.75" x14ac:dyDescent="0.25">
      <c r="A69" s="214" t="s">
        <v>13</v>
      </c>
      <c r="B69" s="215"/>
      <c r="C69" s="215"/>
      <c r="D69" s="215"/>
      <c r="E69" s="216"/>
      <c r="F69" s="169">
        <f>SUM(F66:F68)</f>
        <v>0</v>
      </c>
      <c r="H69" s="121" t="s">
        <v>13</v>
      </c>
      <c r="I69" s="122"/>
      <c r="J69" s="122"/>
      <c r="K69" s="123"/>
      <c r="L69" s="123"/>
      <c r="M69" s="7">
        <f>SUM(M66:M68)</f>
        <v>0</v>
      </c>
    </row>
    <row r="70" spans="1:13" s="64" customFormat="1" ht="15.75" x14ac:dyDescent="0.25">
      <c r="A70" s="130"/>
      <c r="B70" s="130"/>
      <c r="C70" s="130"/>
      <c r="D70" s="130"/>
      <c r="E70" s="130"/>
      <c r="F70" s="131"/>
      <c r="H70" s="130"/>
      <c r="I70" s="130"/>
      <c r="J70" s="130"/>
      <c r="K70" s="130"/>
      <c r="L70" s="130"/>
      <c r="M70" s="131"/>
    </row>
    <row r="71" spans="1:13" ht="15.75" x14ac:dyDescent="0.25">
      <c r="A71" s="200" t="s">
        <v>165</v>
      </c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</row>
    <row r="72" spans="1:13" x14ac:dyDescent="0.25">
      <c r="A72" s="129" t="s">
        <v>99</v>
      </c>
      <c r="B72" s="129"/>
      <c r="C72" s="17"/>
      <c r="D72" s="2" t="s">
        <v>11</v>
      </c>
      <c r="E72" s="32">
        <v>6</v>
      </c>
      <c r="F72" s="82"/>
      <c r="H72" s="1"/>
      <c r="I72" s="1"/>
      <c r="J72" s="2" t="s">
        <v>11</v>
      </c>
      <c r="K72" s="32"/>
      <c r="L72" s="1"/>
      <c r="M72" s="1"/>
    </row>
    <row r="73" spans="1:13" x14ac:dyDescent="0.25">
      <c r="A73" s="209" t="s">
        <v>28</v>
      </c>
      <c r="B73" s="209"/>
      <c r="C73" s="209"/>
      <c r="D73" s="2" t="s">
        <v>59</v>
      </c>
      <c r="E73" s="2" t="s">
        <v>83</v>
      </c>
      <c r="F73" s="1"/>
      <c r="H73" s="209" t="s">
        <v>28</v>
      </c>
      <c r="I73" s="209"/>
      <c r="J73" s="2" t="s">
        <v>9</v>
      </c>
      <c r="K73" s="1"/>
      <c r="L73" s="1"/>
      <c r="M73" s="1"/>
    </row>
    <row r="74" spans="1:13" ht="16.5" thickBot="1" x14ac:dyDescent="0.3">
      <c r="A74" s="193" t="s">
        <v>0</v>
      </c>
      <c r="B74" s="193"/>
      <c r="C74" s="193"/>
      <c r="D74" s="193"/>
      <c r="E74" s="193"/>
      <c r="F74" s="193"/>
      <c r="H74" s="193" t="s">
        <v>12</v>
      </c>
      <c r="I74" s="193"/>
      <c r="J74" s="193"/>
      <c r="K74" s="193"/>
      <c r="L74" s="193"/>
      <c r="M74" s="193"/>
    </row>
    <row r="75" spans="1:13" ht="15.75" thickBot="1" x14ac:dyDescent="0.3">
      <c r="A75" s="18" t="s">
        <v>24</v>
      </c>
      <c r="B75" s="18" t="s">
        <v>212</v>
      </c>
      <c r="C75" s="18" t="s">
        <v>25</v>
      </c>
      <c r="D75" s="18" t="s">
        <v>2</v>
      </c>
      <c r="E75" s="19" t="s">
        <v>21</v>
      </c>
      <c r="F75" s="20" t="s">
        <v>4</v>
      </c>
      <c r="H75" s="21" t="s">
        <v>24</v>
      </c>
      <c r="I75" s="21" t="s">
        <v>25</v>
      </c>
      <c r="J75" s="21" t="s">
        <v>2</v>
      </c>
      <c r="K75" s="22" t="s">
        <v>21</v>
      </c>
      <c r="L75" s="29" t="s">
        <v>23</v>
      </c>
      <c r="M75" s="23" t="s">
        <v>4</v>
      </c>
    </row>
    <row r="76" spans="1:13" ht="15.75" x14ac:dyDescent="0.25">
      <c r="A76" s="3" t="s">
        <v>27</v>
      </c>
      <c r="B76" s="3" t="s">
        <v>213</v>
      </c>
      <c r="C76" s="3">
        <v>26</v>
      </c>
      <c r="D76" s="3">
        <v>26</v>
      </c>
      <c r="E76" s="16"/>
      <c r="F76" s="16">
        <f>E76*D76*E72</f>
        <v>0</v>
      </c>
      <c r="H76" s="8"/>
      <c r="I76" s="8"/>
      <c r="J76" s="9"/>
      <c r="K76" s="10"/>
      <c r="L76" s="28">
        <f>K76*5%</f>
        <v>0</v>
      </c>
      <c r="M76" s="10"/>
    </row>
    <row r="77" spans="1:13" x14ac:dyDescent="0.25">
      <c r="A77" s="3"/>
      <c r="B77" s="3"/>
      <c r="C77" s="3"/>
      <c r="D77" s="3"/>
      <c r="E77" s="16"/>
      <c r="F77" s="16"/>
      <c r="H77" s="8"/>
      <c r="I77" s="8"/>
      <c r="J77" s="9"/>
      <c r="K77" s="10"/>
      <c r="L77" s="10"/>
      <c r="M77" s="10"/>
    </row>
    <row r="78" spans="1:13" ht="15.75" x14ac:dyDescent="0.25">
      <c r="A78" s="12"/>
      <c r="B78" s="12"/>
      <c r="C78" s="12"/>
      <c r="D78" s="13"/>
      <c r="E78" s="14"/>
      <c r="F78" s="16"/>
      <c r="H78" s="8"/>
      <c r="I78" s="8"/>
      <c r="J78" s="9"/>
      <c r="K78" s="10"/>
      <c r="L78" s="10"/>
      <c r="M78" s="10"/>
    </row>
    <row r="79" spans="1:13" ht="15.75" x14ac:dyDescent="0.25">
      <c r="A79" s="214" t="s">
        <v>13</v>
      </c>
      <c r="B79" s="215"/>
      <c r="C79" s="215"/>
      <c r="D79" s="215"/>
      <c r="E79" s="216"/>
      <c r="F79" s="169">
        <f>SUM(F76:F78)</f>
        <v>0</v>
      </c>
      <c r="H79" s="121" t="s">
        <v>13</v>
      </c>
      <c r="I79" s="122"/>
      <c r="J79" s="122"/>
      <c r="K79" s="123"/>
      <c r="L79" s="123"/>
      <c r="M79" s="7">
        <f>SUM(M76:M78)</f>
        <v>0</v>
      </c>
    </row>
    <row r="80" spans="1:13" s="64" customFormat="1" ht="15.75" x14ac:dyDescent="0.25">
      <c r="A80" s="130"/>
      <c r="B80" s="130"/>
      <c r="C80" s="130"/>
      <c r="D80" s="130"/>
      <c r="E80" s="130"/>
      <c r="F80" s="131"/>
      <c r="H80" s="130"/>
      <c r="I80" s="130"/>
      <c r="J80" s="130"/>
      <c r="K80" s="130"/>
      <c r="L80" s="130"/>
      <c r="M80" s="131"/>
    </row>
    <row r="81" spans="1:13" ht="15.75" x14ac:dyDescent="0.25">
      <c r="A81" s="200" t="s">
        <v>169</v>
      </c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</row>
    <row r="82" spans="1:13" x14ac:dyDescent="0.25">
      <c r="A82" s="129" t="s">
        <v>100</v>
      </c>
      <c r="B82" s="129"/>
      <c r="C82" s="17"/>
      <c r="D82" s="2" t="s">
        <v>11</v>
      </c>
      <c r="E82" s="32">
        <v>10</v>
      </c>
      <c r="F82" s="1"/>
      <c r="H82" s="1"/>
      <c r="I82" s="1"/>
      <c r="J82" s="2" t="s">
        <v>11</v>
      </c>
      <c r="K82" s="32"/>
      <c r="L82" s="1"/>
      <c r="M82" s="1"/>
    </row>
    <row r="83" spans="1:13" x14ac:dyDescent="0.25">
      <c r="A83" s="209" t="s">
        <v>28</v>
      </c>
      <c r="B83" s="209"/>
      <c r="C83" s="209"/>
      <c r="D83" s="2" t="s">
        <v>98</v>
      </c>
      <c r="E83" s="2"/>
      <c r="F83" s="1"/>
      <c r="H83" s="209" t="s">
        <v>28</v>
      </c>
      <c r="I83" s="209"/>
      <c r="J83" s="2" t="s">
        <v>9</v>
      </c>
      <c r="K83" s="1" t="s">
        <v>60</v>
      </c>
      <c r="L83" s="1"/>
      <c r="M83" s="1"/>
    </row>
    <row r="84" spans="1:13" ht="16.5" thickBot="1" x14ac:dyDescent="0.3">
      <c r="A84" s="193" t="s">
        <v>0</v>
      </c>
      <c r="B84" s="193"/>
      <c r="C84" s="193"/>
      <c r="D84" s="193"/>
      <c r="E84" s="193"/>
      <c r="F84" s="193"/>
      <c r="H84" s="193" t="s">
        <v>12</v>
      </c>
      <c r="I84" s="193"/>
      <c r="J84" s="193"/>
      <c r="K84" s="193"/>
      <c r="L84" s="193"/>
      <c r="M84" s="193"/>
    </row>
    <row r="85" spans="1:13" ht="15.75" thickBot="1" x14ac:dyDescent="0.3">
      <c r="A85" s="18" t="s">
        <v>24</v>
      </c>
      <c r="B85" s="18" t="s">
        <v>212</v>
      </c>
      <c r="C85" s="18" t="s">
        <v>25</v>
      </c>
      <c r="D85" s="18" t="s">
        <v>2</v>
      </c>
      <c r="E85" s="19" t="s">
        <v>21</v>
      </c>
      <c r="F85" s="20" t="s">
        <v>4</v>
      </c>
      <c r="H85" s="21" t="s">
        <v>24</v>
      </c>
      <c r="I85" s="21" t="s">
        <v>25</v>
      </c>
      <c r="J85" s="21" t="s">
        <v>2</v>
      </c>
      <c r="K85" s="22" t="s">
        <v>21</v>
      </c>
      <c r="L85" s="29" t="s">
        <v>23</v>
      </c>
      <c r="M85" s="23" t="s">
        <v>4</v>
      </c>
    </row>
    <row r="86" spans="1:13" ht="15.75" x14ac:dyDescent="0.25">
      <c r="A86" s="3" t="s">
        <v>27</v>
      </c>
      <c r="B86" s="3" t="s">
        <v>211</v>
      </c>
      <c r="C86" s="3">
        <v>26</v>
      </c>
      <c r="D86" s="3">
        <v>26</v>
      </c>
      <c r="E86" s="16"/>
      <c r="F86" s="16">
        <f>E86*C86*E82</f>
        <v>0</v>
      </c>
      <c r="H86" s="8"/>
      <c r="I86" s="8"/>
      <c r="J86" s="9"/>
      <c r="K86" s="10"/>
      <c r="L86" s="28">
        <f>K86*5%</f>
        <v>0</v>
      </c>
      <c r="M86" s="10"/>
    </row>
    <row r="87" spans="1:13" x14ac:dyDescent="0.25">
      <c r="A87" s="3"/>
      <c r="B87" s="3"/>
      <c r="C87" s="3"/>
      <c r="D87" s="3"/>
      <c r="E87" s="16"/>
      <c r="F87" s="16"/>
      <c r="H87" s="8"/>
      <c r="I87" s="8"/>
      <c r="J87" s="9"/>
      <c r="K87" s="10"/>
      <c r="L87" s="10"/>
      <c r="M87" s="10"/>
    </row>
    <row r="88" spans="1:13" ht="15.75" x14ac:dyDescent="0.25">
      <c r="A88" s="12"/>
      <c r="B88" s="12"/>
      <c r="C88" s="12"/>
      <c r="D88" s="13"/>
      <c r="E88" s="14"/>
      <c r="F88" s="16"/>
      <c r="H88" s="8"/>
      <c r="I88" s="8"/>
      <c r="J88" s="9"/>
      <c r="K88" s="10"/>
      <c r="L88" s="10"/>
      <c r="M88" s="10"/>
    </row>
    <row r="89" spans="1:13" ht="15.75" x14ac:dyDescent="0.25">
      <c r="A89" s="214" t="s">
        <v>13</v>
      </c>
      <c r="B89" s="215"/>
      <c r="C89" s="215"/>
      <c r="D89" s="215"/>
      <c r="E89" s="216"/>
      <c r="F89" s="169">
        <f>SUM(F86:F88)</f>
        <v>0</v>
      </c>
      <c r="H89" s="121" t="s">
        <v>13</v>
      </c>
      <c r="I89" s="122"/>
      <c r="J89" s="122"/>
      <c r="K89" s="123"/>
      <c r="L89" s="123"/>
      <c r="M89" s="7">
        <f>SUM(M86:M88)</f>
        <v>0</v>
      </c>
    </row>
    <row r="90" spans="1:13" s="64" customFormat="1" ht="15.75" x14ac:dyDescent="0.25">
      <c r="A90" s="130"/>
      <c r="B90" s="130"/>
      <c r="C90" s="130"/>
      <c r="D90" s="130"/>
      <c r="E90" s="130"/>
      <c r="F90" s="131"/>
      <c r="H90" s="130"/>
      <c r="I90" s="130"/>
      <c r="J90" s="130"/>
      <c r="K90" s="130"/>
      <c r="L90" s="130"/>
      <c r="M90" s="131"/>
    </row>
    <row r="91" spans="1:13" ht="15.75" x14ac:dyDescent="0.25">
      <c r="A91" s="200" t="s">
        <v>167</v>
      </c>
      <c r="B91" s="200"/>
      <c r="C91" s="200"/>
      <c r="D91" s="200"/>
      <c r="E91" s="200"/>
      <c r="F91" s="200"/>
      <c r="G91" s="200"/>
      <c r="H91" s="200"/>
      <c r="I91" s="200"/>
      <c r="J91" s="200"/>
      <c r="K91" s="200"/>
      <c r="L91" s="200"/>
      <c r="M91" s="200"/>
    </row>
    <row r="92" spans="1:13" x14ac:dyDescent="0.25">
      <c r="A92" s="129" t="s">
        <v>103</v>
      </c>
      <c r="B92" s="129"/>
      <c r="C92" s="17"/>
      <c r="D92" s="2" t="s">
        <v>11</v>
      </c>
      <c r="E92" s="32">
        <v>6</v>
      </c>
      <c r="F92" s="82"/>
      <c r="H92" s="1"/>
      <c r="I92" s="1"/>
      <c r="J92" s="2" t="s">
        <v>11</v>
      </c>
      <c r="K92" s="32"/>
      <c r="L92" s="1"/>
      <c r="M92" s="1"/>
    </row>
    <row r="93" spans="1:13" x14ac:dyDescent="0.25">
      <c r="A93" s="209" t="s">
        <v>28</v>
      </c>
      <c r="B93" s="209"/>
      <c r="C93" s="209"/>
      <c r="D93" s="2" t="s">
        <v>59</v>
      </c>
      <c r="E93" s="2" t="s">
        <v>83</v>
      </c>
      <c r="F93" s="1"/>
      <c r="H93" s="209" t="s">
        <v>28</v>
      </c>
      <c r="I93" s="209"/>
      <c r="J93" s="2" t="s">
        <v>9</v>
      </c>
      <c r="K93" s="1"/>
      <c r="L93" s="1"/>
      <c r="M93" s="1"/>
    </row>
    <row r="94" spans="1:13" ht="16.5" thickBot="1" x14ac:dyDescent="0.3">
      <c r="A94" s="193" t="s">
        <v>0</v>
      </c>
      <c r="B94" s="193"/>
      <c r="C94" s="193"/>
      <c r="D94" s="193"/>
      <c r="E94" s="193"/>
      <c r="F94" s="193"/>
      <c r="H94" s="193" t="s">
        <v>12</v>
      </c>
      <c r="I94" s="193"/>
      <c r="J94" s="193"/>
      <c r="K94" s="193"/>
      <c r="L94" s="193"/>
      <c r="M94" s="193"/>
    </row>
    <row r="95" spans="1:13" ht="15.75" thickBot="1" x14ac:dyDescent="0.3">
      <c r="A95" s="18" t="s">
        <v>24</v>
      </c>
      <c r="B95" s="18" t="s">
        <v>212</v>
      </c>
      <c r="C95" s="18" t="s">
        <v>25</v>
      </c>
      <c r="D95" s="18" t="s">
        <v>2</v>
      </c>
      <c r="E95" s="19" t="s">
        <v>21</v>
      </c>
      <c r="F95" s="20" t="s">
        <v>4</v>
      </c>
      <c r="H95" s="21" t="s">
        <v>24</v>
      </c>
      <c r="I95" s="21" t="s">
        <v>25</v>
      </c>
      <c r="J95" s="21" t="s">
        <v>2</v>
      </c>
      <c r="K95" s="22" t="s">
        <v>21</v>
      </c>
      <c r="L95" s="29" t="s">
        <v>23</v>
      </c>
      <c r="M95" s="23" t="s">
        <v>4</v>
      </c>
    </row>
    <row r="96" spans="1:13" ht="15.75" x14ac:dyDescent="0.25">
      <c r="A96" s="3" t="s">
        <v>27</v>
      </c>
      <c r="B96" s="3" t="s">
        <v>213</v>
      </c>
      <c r="C96" s="3">
        <v>26</v>
      </c>
      <c r="D96" s="3">
        <v>26</v>
      </c>
      <c r="E96" s="16"/>
      <c r="F96" s="16">
        <f>E96*D96*E92</f>
        <v>0</v>
      </c>
      <c r="H96" s="8"/>
      <c r="I96" s="8"/>
      <c r="J96" s="9"/>
      <c r="K96" s="10"/>
      <c r="L96" s="28">
        <f>K96*5%</f>
        <v>0</v>
      </c>
      <c r="M96" s="10"/>
    </row>
    <row r="97" spans="1:13" x14ac:dyDescent="0.25">
      <c r="A97" s="3"/>
      <c r="B97" s="3"/>
      <c r="C97" s="3"/>
      <c r="D97" s="3"/>
      <c r="E97" s="16"/>
      <c r="F97" s="16"/>
      <c r="H97" s="8"/>
      <c r="I97" s="8"/>
      <c r="J97" s="9"/>
      <c r="K97" s="10"/>
      <c r="L97" s="10"/>
      <c r="M97" s="10"/>
    </row>
    <row r="98" spans="1:13" ht="15.75" x14ac:dyDescent="0.25">
      <c r="A98" s="12"/>
      <c r="B98" s="12"/>
      <c r="C98" s="12"/>
      <c r="D98" s="13"/>
      <c r="E98" s="14"/>
      <c r="F98" s="16"/>
      <c r="H98" s="8"/>
      <c r="I98" s="8"/>
      <c r="J98" s="9"/>
      <c r="K98" s="10"/>
      <c r="L98" s="10"/>
      <c r="M98" s="10"/>
    </row>
    <row r="99" spans="1:13" ht="15.75" x14ac:dyDescent="0.25">
      <c r="A99" s="214" t="s">
        <v>13</v>
      </c>
      <c r="B99" s="215"/>
      <c r="C99" s="215"/>
      <c r="D99" s="215"/>
      <c r="E99" s="216"/>
      <c r="F99" s="169">
        <f>SUM(F96:F98)</f>
        <v>0</v>
      </c>
      <c r="H99" s="121" t="s">
        <v>13</v>
      </c>
      <c r="I99" s="122"/>
      <c r="J99" s="122"/>
      <c r="K99" s="123"/>
      <c r="L99" s="123"/>
      <c r="M99" s="7">
        <f>SUM(M96:M98)</f>
        <v>0</v>
      </c>
    </row>
    <row r="100" spans="1:13" s="64" customFormat="1" ht="15.75" x14ac:dyDescent="0.25">
      <c r="A100" s="130"/>
      <c r="B100" s="130"/>
      <c r="C100" s="130"/>
      <c r="D100" s="130"/>
      <c r="E100" s="130"/>
      <c r="F100" s="131"/>
      <c r="H100" s="130"/>
      <c r="I100" s="130"/>
      <c r="J100" s="130"/>
      <c r="K100" s="130"/>
      <c r="L100" s="130"/>
      <c r="M100" s="131"/>
    </row>
    <row r="101" spans="1:13" ht="15.75" x14ac:dyDescent="0.25">
      <c r="A101" s="200" t="s">
        <v>168</v>
      </c>
      <c r="B101" s="200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</row>
    <row r="102" spans="1:13" x14ac:dyDescent="0.25">
      <c r="A102" s="129" t="s">
        <v>104</v>
      </c>
      <c r="B102" s="129"/>
      <c r="C102" s="17"/>
      <c r="D102" s="2" t="s">
        <v>11</v>
      </c>
      <c r="E102" s="32">
        <v>6</v>
      </c>
      <c r="F102" s="82"/>
      <c r="H102" s="1"/>
      <c r="I102" s="1"/>
      <c r="J102" s="2" t="s">
        <v>11</v>
      </c>
      <c r="K102" s="32"/>
      <c r="L102" s="1"/>
      <c r="M102" s="1"/>
    </row>
    <row r="103" spans="1:13" x14ac:dyDescent="0.25">
      <c r="A103" s="209" t="s">
        <v>28</v>
      </c>
      <c r="B103" s="209"/>
      <c r="C103" s="209"/>
      <c r="D103" s="2" t="s">
        <v>59</v>
      </c>
      <c r="E103" s="2" t="s">
        <v>83</v>
      </c>
      <c r="F103" s="1"/>
      <c r="H103" s="209" t="s">
        <v>28</v>
      </c>
      <c r="I103" s="209"/>
      <c r="J103" s="2" t="s">
        <v>9</v>
      </c>
      <c r="K103" s="1"/>
      <c r="L103" s="1"/>
      <c r="M103" s="1"/>
    </row>
    <row r="104" spans="1:13" ht="16.5" thickBot="1" x14ac:dyDescent="0.3">
      <c r="A104" s="193" t="s">
        <v>0</v>
      </c>
      <c r="B104" s="193"/>
      <c r="C104" s="193"/>
      <c r="D104" s="193"/>
      <c r="E104" s="193"/>
      <c r="F104" s="193"/>
      <c r="H104" s="193" t="s">
        <v>12</v>
      </c>
      <c r="I104" s="193"/>
      <c r="J104" s="193"/>
      <c r="K104" s="193"/>
      <c r="L104" s="193"/>
      <c r="M104" s="193"/>
    </row>
    <row r="105" spans="1:13" ht="15.75" thickBot="1" x14ac:dyDescent="0.3">
      <c r="A105" s="18" t="s">
        <v>24</v>
      </c>
      <c r="B105" s="18" t="s">
        <v>212</v>
      </c>
      <c r="C105" s="18" t="s">
        <v>25</v>
      </c>
      <c r="D105" s="18" t="s">
        <v>2</v>
      </c>
      <c r="E105" s="19" t="s">
        <v>21</v>
      </c>
      <c r="F105" s="20" t="s">
        <v>4</v>
      </c>
      <c r="H105" s="21" t="s">
        <v>24</v>
      </c>
      <c r="I105" s="21" t="s">
        <v>25</v>
      </c>
      <c r="J105" s="21" t="s">
        <v>2</v>
      </c>
      <c r="K105" s="22" t="s">
        <v>21</v>
      </c>
      <c r="L105" s="29" t="s">
        <v>23</v>
      </c>
      <c r="M105" s="23" t="s">
        <v>4</v>
      </c>
    </row>
    <row r="106" spans="1:13" ht="15.75" x14ac:dyDescent="0.25">
      <c r="A106" s="3" t="s">
        <v>27</v>
      </c>
      <c r="B106" s="3" t="s">
        <v>213</v>
      </c>
      <c r="C106" s="3">
        <v>46</v>
      </c>
      <c r="D106" s="3">
        <v>46</v>
      </c>
      <c r="E106" s="16"/>
      <c r="F106" s="16">
        <f>E106*D106*E102</f>
        <v>0</v>
      </c>
      <c r="H106" s="8"/>
      <c r="I106" s="8"/>
      <c r="J106" s="9"/>
      <c r="K106" s="10"/>
      <c r="L106" s="28">
        <f>K106*5%</f>
        <v>0</v>
      </c>
      <c r="M106" s="10"/>
    </row>
    <row r="107" spans="1:13" x14ac:dyDescent="0.25">
      <c r="A107" s="3"/>
      <c r="B107" s="3"/>
      <c r="C107" s="3"/>
      <c r="D107" s="3"/>
      <c r="E107" s="16"/>
      <c r="F107" s="16"/>
      <c r="H107" s="8"/>
      <c r="I107" s="8"/>
      <c r="J107" s="9"/>
      <c r="K107" s="10"/>
      <c r="L107" s="10"/>
      <c r="M107" s="10"/>
    </row>
    <row r="108" spans="1:13" ht="15.75" x14ac:dyDescent="0.25">
      <c r="A108" s="12"/>
      <c r="B108" s="12"/>
      <c r="C108" s="12"/>
      <c r="D108" s="13"/>
      <c r="E108" s="14"/>
      <c r="F108" s="16"/>
      <c r="H108" s="8"/>
      <c r="I108" s="8"/>
      <c r="J108" s="9"/>
      <c r="K108" s="10"/>
      <c r="L108" s="10"/>
      <c r="M108" s="10"/>
    </row>
    <row r="109" spans="1:13" ht="15.75" x14ac:dyDescent="0.25">
      <c r="A109" s="214" t="s">
        <v>13</v>
      </c>
      <c r="B109" s="215"/>
      <c r="C109" s="215"/>
      <c r="D109" s="215"/>
      <c r="E109" s="216"/>
      <c r="F109" s="169">
        <f>SUM(F106:F108)</f>
        <v>0</v>
      </c>
      <c r="H109" s="121" t="s">
        <v>13</v>
      </c>
      <c r="I109" s="122"/>
      <c r="J109" s="122"/>
      <c r="K109" s="123"/>
      <c r="L109" s="123"/>
      <c r="M109" s="7">
        <f>SUM(M106:M108)</f>
        <v>0</v>
      </c>
    </row>
    <row r="110" spans="1:13" s="64" customFormat="1" ht="15.75" x14ac:dyDescent="0.25">
      <c r="A110" s="130"/>
      <c r="B110" s="130"/>
      <c r="C110" s="130"/>
      <c r="D110" s="130"/>
      <c r="E110" s="130"/>
      <c r="F110" s="131"/>
      <c r="H110" s="130"/>
      <c r="I110" s="130"/>
      <c r="J110" s="130"/>
      <c r="K110" s="130"/>
      <c r="L110" s="130"/>
      <c r="M110" s="131"/>
    </row>
    <row r="111" spans="1:13" x14ac:dyDescent="0.25">
      <c r="A111" s="201" t="s">
        <v>19</v>
      </c>
      <c r="B111" s="201"/>
      <c r="C111" s="201"/>
      <c r="D111" s="201"/>
      <c r="E111" s="201"/>
      <c r="F111" s="201"/>
      <c r="H111" s="201" t="s">
        <v>20</v>
      </c>
      <c r="I111" s="201"/>
      <c r="J111" s="201"/>
      <c r="K111" s="201"/>
      <c r="L111" s="201"/>
      <c r="M111" s="42"/>
    </row>
    <row r="112" spans="1:13" x14ac:dyDescent="0.25">
      <c r="A112" s="202" t="s">
        <v>188</v>
      </c>
      <c r="B112" s="202"/>
      <c r="C112" s="202"/>
      <c r="D112" s="202"/>
      <c r="E112" s="202"/>
      <c r="F112" s="172">
        <f>F109+F99+F79+F69+F59+F49+F39+F28+F17</f>
        <v>0</v>
      </c>
      <c r="H112" s="202" t="s">
        <v>188</v>
      </c>
      <c r="I112" s="202"/>
      <c r="J112" s="202"/>
      <c r="K112" s="202"/>
      <c r="L112" s="30"/>
      <c r="M112" s="43">
        <v>0</v>
      </c>
    </row>
    <row r="113" spans="1:13" x14ac:dyDescent="0.25">
      <c r="A113" s="202" t="s">
        <v>189</v>
      </c>
      <c r="B113" s="202"/>
      <c r="C113" s="202"/>
      <c r="D113" s="202"/>
      <c r="E113" s="202"/>
      <c r="F113" s="172">
        <f>F89</f>
        <v>0</v>
      </c>
      <c r="H113" s="202" t="s">
        <v>189</v>
      </c>
      <c r="I113" s="202"/>
      <c r="J113" s="202"/>
      <c r="K113" s="202"/>
      <c r="L113" s="41"/>
      <c r="M113" s="43"/>
    </row>
    <row r="114" spans="1:13" x14ac:dyDescent="0.25">
      <c r="A114" s="201" t="s">
        <v>13</v>
      </c>
      <c r="B114" s="201"/>
      <c r="C114" s="201"/>
      <c r="D114" s="201"/>
      <c r="E114" s="201"/>
      <c r="F114" s="171">
        <f>SUM(F112:F112)</f>
        <v>0</v>
      </c>
      <c r="H114" s="201" t="s">
        <v>13</v>
      </c>
      <c r="I114" s="201"/>
      <c r="J114" s="201"/>
      <c r="K114" s="201"/>
      <c r="L114" s="31"/>
      <c r="M114" s="42"/>
    </row>
  </sheetData>
  <customSheetViews>
    <customSheetView guid="{6B2C8637-78CC-4CB6-97F7-DEE04A596283}" showGridLines="0">
      <selection activeCell="A13" sqref="A13:E13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72">
    <mergeCell ref="A109:E109"/>
    <mergeCell ref="A89:E89"/>
    <mergeCell ref="A93:C93"/>
    <mergeCell ref="H93:I93"/>
    <mergeCell ref="A104:F104"/>
    <mergeCell ref="H104:M104"/>
    <mergeCell ref="A94:F94"/>
    <mergeCell ref="H94:M94"/>
    <mergeCell ref="A99:E99"/>
    <mergeCell ref="A103:C103"/>
    <mergeCell ref="H103:I103"/>
    <mergeCell ref="A101:M101"/>
    <mergeCell ref="A91:M91"/>
    <mergeCell ref="A69:E69"/>
    <mergeCell ref="A73:C73"/>
    <mergeCell ref="H73:I73"/>
    <mergeCell ref="A74:F74"/>
    <mergeCell ref="H74:M74"/>
    <mergeCell ref="A71:M71"/>
    <mergeCell ref="A79:E79"/>
    <mergeCell ref="A83:C83"/>
    <mergeCell ref="H83:I83"/>
    <mergeCell ref="A84:F84"/>
    <mergeCell ref="H84:M84"/>
    <mergeCell ref="A81:M81"/>
    <mergeCell ref="H12:M12"/>
    <mergeCell ref="A17:E17"/>
    <mergeCell ref="J29:K29"/>
    <mergeCell ref="A44:F44"/>
    <mergeCell ref="H44:M44"/>
    <mergeCell ref="A34:F34"/>
    <mergeCell ref="H34:M34"/>
    <mergeCell ref="A39:E39"/>
    <mergeCell ref="A41:M41"/>
    <mergeCell ref="A31:M31"/>
    <mergeCell ref="A20:M20"/>
    <mergeCell ref="A9:M9"/>
    <mergeCell ref="A11:C11"/>
    <mergeCell ref="H11:I11"/>
    <mergeCell ref="A43:C43"/>
    <mergeCell ref="H43:I43"/>
    <mergeCell ref="A33:C33"/>
    <mergeCell ref="H33:I33"/>
    <mergeCell ref="A22:C22"/>
    <mergeCell ref="H22:I22"/>
    <mergeCell ref="A23:F23"/>
    <mergeCell ref="H23:M23"/>
    <mergeCell ref="A28:E28"/>
    <mergeCell ref="A29:E29"/>
    <mergeCell ref="A18:E18"/>
    <mergeCell ref="J18:K18"/>
    <mergeCell ref="A12:F12"/>
    <mergeCell ref="A113:E113"/>
    <mergeCell ref="H113:K113"/>
    <mergeCell ref="A114:E114"/>
    <mergeCell ref="H114:K114"/>
    <mergeCell ref="A111:F111"/>
    <mergeCell ref="H111:L111"/>
    <mergeCell ref="A112:E112"/>
    <mergeCell ref="H112:K112"/>
    <mergeCell ref="A49:E49"/>
    <mergeCell ref="A51:M51"/>
    <mergeCell ref="A59:E59"/>
    <mergeCell ref="H64:M64"/>
    <mergeCell ref="H53:I53"/>
    <mergeCell ref="A54:F54"/>
    <mergeCell ref="H54:M54"/>
    <mergeCell ref="A53:C53"/>
    <mergeCell ref="A63:C63"/>
    <mergeCell ref="H63:I63"/>
    <mergeCell ref="A64:F64"/>
    <mergeCell ref="A61:M61"/>
  </mergeCells>
  <pageMargins left="0.51181102362204722" right="0.51181102362204722" top="0.78740157480314965" bottom="0.78740157480314965" header="0.31496062992125984" footer="0.31496062992125984"/>
  <pageSetup scale="45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124"/>
  <sheetViews>
    <sheetView showGridLines="0" tabSelected="1" topLeftCell="A64" zoomScale="90" zoomScaleNormal="90" workbookViewId="0">
      <selection activeCell="B95" sqref="B95"/>
    </sheetView>
  </sheetViews>
  <sheetFormatPr defaultRowHeight="15" x14ac:dyDescent="0.25"/>
  <cols>
    <col min="1" max="1" width="24.7109375" customWidth="1"/>
    <col min="2" max="2" width="22.5703125" customWidth="1"/>
    <col min="3" max="3" width="22.7109375" customWidth="1"/>
    <col min="4" max="4" width="5.42578125" customWidth="1"/>
    <col min="5" max="5" width="11.42578125" bestFit="1" customWidth="1"/>
    <col min="6" max="6" width="20.140625" bestFit="1" customWidth="1"/>
    <col min="7" max="7" width="2.7109375" customWidth="1"/>
    <col min="8" max="8" width="28.7109375" customWidth="1"/>
    <col min="9" max="9" width="17" customWidth="1"/>
    <col min="10" max="10" width="4.7109375" customWidth="1"/>
    <col min="11" max="11" width="12.5703125" customWidth="1"/>
    <col min="12" max="12" width="9.7109375" customWidth="1"/>
    <col min="13" max="13" width="14.85546875" bestFit="1" customWidth="1"/>
  </cols>
  <sheetData>
    <row r="7" spans="1:14" x14ac:dyDescent="0.25">
      <c r="L7" s="34" t="s">
        <v>30</v>
      </c>
      <c r="M7" s="35">
        <f ca="1">NOW()</f>
        <v>41864.699271990743</v>
      </c>
    </row>
    <row r="9" spans="1:14" ht="15.75" x14ac:dyDescent="0.25">
      <c r="A9" s="200" t="s">
        <v>159</v>
      </c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64"/>
    </row>
    <row r="10" spans="1:14" x14ac:dyDescent="0.25">
      <c r="A10" s="27" t="s">
        <v>79</v>
      </c>
      <c r="B10" s="27"/>
      <c r="C10" s="17"/>
      <c r="D10" s="2" t="s">
        <v>11</v>
      </c>
      <c r="E10" s="32">
        <v>6</v>
      </c>
      <c r="F10" s="1"/>
      <c r="H10" s="1"/>
      <c r="I10" s="1"/>
      <c r="J10" s="2" t="s">
        <v>11</v>
      </c>
      <c r="K10" s="32"/>
      <c r="L10" s="1"/>
      <c r="M10" s="1"/>
      <c r="N10" s="64"/>
    </row>
    <row r="11" spans="1:14" x14ac:dyDescent="0.25">
      <c r="A11" s="209" t="s">
        <v>29</v>
      </c>
      <c r="B11" s="209"/>
      <c r="C11" s="209"/>
      <c r="D11" s="2" t="s">
        <v>59</v>
      </c>
      <c r="E11" s="2" t="s">
        <v>83</v>
      </c>
      <c r="F11" s="1"/>
      <c r="H11" s="209" t="s">
        <v>29</v>
      </c>
      <c r="I11" s="209"/>
      <c r="J11" s="2" t="s">
        <v>9</v>
      </c>
      <c r="K11" s="1"/>
      <c r="L11" s="1"/>
      <c r="M11" s="1"/>
    </row>
    <row r="12" spans="1:14" ht="16.5" thickBot="1" x14ac:dyDescent="0.3">
      <c r="A12" s="193" t="s">
        <v>0</v>
      </c>
      <c r="B12" s="193"/>
      <c r="C12" s="193"/>
      <c r="D12" s="193"/>
      <c r="E12" s="193"/>
      <c r="F12" s="193"/>
      <c r="H12" s="193" t="s">
        <v>12</v>
      </c>
      <c r="I12" s="193"/>
      <c r="J12" s="193"/>
      <c r="K12" s="193"/>
      <c r="L12" s="193"/>
      <c r="M12" s="193"/>
    </row>
    <row r="13" spans="1:14" ht="15.75" thickBot="1" x14ac:dyDescent="0.3">
      <c r="A13" s="18" t="s">
        <v>24</v>
      </c>
      <c r="B13" s="18" t="s">
        <v>212</v>
      </c>
      <c r="C13" s="18" t="s">
        <v>25</v>
      </c>
      <c r="D13" s="18" t="s">
        <v>2</v>
      </c>
      <c r="E13" s="19" t="s">
        <v>21</v>
      </c>
      <c r="F13" s="20" t="s">
        <v>4</v>
      </c>
      <c r="H13" s="21" t="s">
        <v>24</v>
      </c>
      <c r="I13" s="21" t="s">
        <v>25</v>
      </c>
      <c r="J13" s="21" t="s">
        <v>2</v>
      </c>
      <c r="K13" s="22" t="s">
        <v>21</v>
      </c>
      <c r="L13" s="29" t="s">
        <v>23</v>
      </c>
      <c r="M13" s="23" t="s">
        <v>4</v>
      </c>
    </row>
    <row r="14" spans="1:14" ht="15.75" x14ac:dyDescent="0.25">
      <c r="A14" s="194" t="s">
        <v>5</v>
      </c>
      <c r="B14" s="195"/>
      <c r="C14" s="195"/>
      <c r="D14" s="195"/>
      <c r="E14" s="195"/>
      <c r="F14" s="196"/>
      <c r="H14" s="197" t="s">
        <v>5</v>
      </c>
      <c r="I14" s="198"/>
      <c r="J14" s="198"/>
      <c r="K14" s="198"/>
      <c r="L14" s="198"/>
      <c r="M14" s="199"/>
    </row>
    <row r="15" spans="1:14" ht="15.75" x14ac:dyDescent="0.25">
      <c r="A15" s="3" t="s">
        <v>214</v>
      </c>
      <c r="B15" s="3" t="s">
        <v>215</v>
      </c>
      <c r="C15" s="3">
        <v>4</v>
      </c>
      <c r="D15" s="3">
        <v>26</v>
      </c>
      <c r="E15" s="16"/>
      <c r="F15" s="16">
        <f>E10*C15*E15</f>
        <v>0</v>
      </c>
      <c r="H15" s="8"/>
      <c r="I15" s="8"/>
      <c r="J15" s="9"/>
      <c r="K15" s="10"/>
      <c r="L15" s="28">
        <f>K15*5%</f>
        <v>0</v>
      </c>
      <c r="M15" s="10"/>
    </row>
    <row r="16" spans="1:14" x14ac:dyDescent="0.25">
      <c r="A16" s="3"/>
      <c r="B16" s="3"/>
      <c r="C16" s="3"/>
      <c r="D16" s="3"/>
      <c r="E16" s="16"/>
      <c r="F16" s="16"/>
      <c r="H16" s="8"/>
      <c r="I16" s="8"/>
      <c r="J16" s="9"/>
      <c r="K16" s="10"/>
      <c r="L16" s="10"/>
      <c r="M16" s="10"/>
    </row>
    <row r="17" spans="1:14" ht="15.75" x14ac:dyDescent="0.25">
      <c r="A17" s="12"/>
      <c r="B17" s="12"/>
      <c r="C17" s="12"/>
      <c r="D17" s="13"/>
      <c r="E17" s="14"/>
      <c r="F17" s="16"/>
      <c r="H17" s="8"/>
      <c r="I17" s="8"/>
      <c r="J17" s="9"/>
      <c r="K17" s="10"/>
      <c r="L17" s="10"/>
      <c r="M17" s="10"/>
    </row>
    <row r="18" spans="1:14" ht="15.75" x14ac:dyDescent="0.25">
      <c r="A18" s="214" t="s">
        <v>13</v>
      </c>
      <c r="B18" s="215"/>
      <c r="C18" s="215"/>
      <c r="D18" s="215"/>
      <c r="E18" s="216"/>
      <c r="F18" s="169">
        <f>SUM(F15:F17)</f>
        <v>0</v>
      </c>
      <c r="H18" s="68" t="s">
        <v>13</v>
      </c>
      <c r="I18" s="69"/>
      <c r="J18" s="69"/>
      <c r="K18" s="70"/>
      <c r="L18" s="70"/>
      <c r="M18" s="7">
        <f>SUM(M14:M17)</f>
        <v>0</v>
      </c>
    </row>
    <row r="19" spans="1:14" ht="15.75" x14ac:dyDescent="0.25">
      <c r="A19" s="221"/>
      <c r="B19" s="221"/>
      <c r="C19" s="221"/>
      <c r="D19" s="221"/>
      <c r="E19" s="221"/>
      <c r="F19" s="33"/>
      <c r="J19" s="205" t="s">
        <v>14</v>
      </c>
      <c r="K19" s="205"/>
      <c r="L19" s="67"/>
      <c r="M19" s="24"/>
    </row>
    <row r="20" spans="1:14" ht="15.75" customHeight="1" x14ac:dyDescent="0.25">
      <c r="J20" s="25"/>
      <c r="K20" s="25"/>
      <c r="L20" s="25"/>
      <c r="M20" s="26"/>
    </row>
    <row r="21" spans="1:14" ht="15.75" x14ac:dyDescent="0.25">
      <c r="A21" s="200" t="s">
        <v>160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64"/>
    </row>
    <row r="22" spans="1:14" x14ac:dyDescent="0.25">
      <c r="A22" s="129" t="s">
        <v>80</v>
      </c>
      <c r="B22" s="129"/>
      <c r="C22" s="17"/>
      <c r="D22" s="2" t="s">
        <v>11</v>
      </c>
      <c r="E22" s="32">
        <v>6</v>
      </c>
      <c r="F22" s="82"/>
      <c r="H22" s="1"/>
      <c r="I22" s="1"/>
      <c r="J22" s="2" t="s">
        <v>11</v>
      </c>
      <c r="K22" s="32"/>
      <c r="L22" s="1"/>
      <c r="M22" s="1"/>
      <c r="N22" s="64"/>
    </row>
    <row r="23" spans="1:14" x14ac:dyDescent="0.25">
      <c r="A23" s="209" t="s">
        <v>29</v>
      </c>
      <c r="B23" s="209"/>
      <c r="C23" s="209"/>
      <c r="D23" s="2" t="s">
        <v>59</v>
      </c>
      <c r="E23" s="2" t="s">
        <v>83</v>
      </c>
      <c r="F23" s="1"/>
      <c r="H23" s="209" t="s">
        <v>29</v>
      </c>
      <c r="I23" s="209"/>
      <c r="J23" s="2" t="s">
        <v>9</v>
      </c>
      <c r="K23" s="1"/>
      <c r="L23" s="1"/>
      <c r="M23" s="1"/>
    </row>
    <row r="24" spans="1:14" ht="16.5" thickBot="1" x14ac:dyDescent="0.3">
      <c r="A24" s="193" t="s">
        <v>0</v>
      </c>
      <c r="B24" s="193"/>
      <c r="C24" s="193"/>
      <c r="D24" s="193"/>
      <c r="E24" s="193"/>
      <c r="F24" s="193"/>
      <c r="H24" s="193" t="s">
        <v>12</v>
      </c>
      <c r="I24" s="193"/>
      <c r="J24" s="193"/>
      <c r="K24" s="193"/>
      <c r="L24" s="193"/>
      <c r="M24" s="193"/>
    </row>
    <row r="25" spans="1:14" ht="15.75" thickBot="1" x14ac:dyDescent="0.3">
      <c r="A25" s="18" t="s">
        <v>24</v>
      </c>
      <c r="B25" s="18" t="s">
        <v>212</v>
      </c>
      <c r="C25" s="18" t="s">
        <v>25</v>
      </c>
      <c r="D25" s="18" t="s">
        <v>2</v>
      </c>
      <c r="E25" s="19" t="s">
        <v>21</v>
      </c>
      <c r="F25" s="20" t="s">
        <v>4</v>
      </c>
      <c r="H25" s="21" t="s">
        <v>24</v>
      </c>
      <c r="I25" s="21" t="s">
        <v>25</v>
      </c>
      <c r="J25" s="21" t="s">
        <v>2</v>
      </c>
      <c r="K25" s="22" t="s">
        <v>21</v>
      </c>
      <c r="L25" s="29" t="s">
        <v>23</v>
      </c>
      <c r="M25" s="23" t="s">
        <v>4</v>
      </c>
    </row>
    <row r="26" spans="1:14" ht="15.75" x14ac:dyDescent="0.25">
      <c r="A26" s="194" t="s">
        <v>5</v>
      </c>
      <c r="B26" s="195"/>
      <c r="C26" s="195"/>
      <c r="D26" s="195"/>
      <c r="E26" s="195"/>
      <c r="F26" s="196"/>
      <c r="H26" s="197" t="s">
        <v>5</v>
      </c>
      <c r="I26" s="198"/>
      <c r="J26" s="198"/>
      <c r="K26" s="198"/>
      <c r="L26" s="198"/>
      <c r="M26" s="199"/>
    </row>
    <row r="27" spans="1:14" ht="15.75" x14ac:dyDescent="0.25">
      <c r="A27" s="3" t="s">
        <v>214</v>
      </c>
      <c r="B27" s="3" t="s">
        <v>215</v>
      </c>
      <c r="C27" s="3">
        <v>3</v>
      </c>
      <c r="D27" s="3">
        <v>26</v>
      </c>
      <c r="E27" s="16"/>
      <c r="F27" s="16">
        <f>E22*C27*E27</f>
        <v>0</v>
      </c>
      <c r="H27" s="8"/>
      <c r="I27" s="8"/>
      <c r="J27" s="9"/>
      <c r="K27" s="10"/>
      <c r="L27" s="28">
        <f>K27*5%</f>
        <v>0</v>
      </c>
      <c r="M27" s="10"/>
    </row>
    <row r="28" spans="1:14" x14ac:dyDescent="0.25">
      <c r="A28" s="3"/>
      <c r="B28" s="3"/>
      <c r="C28" s="3"/>
      <c r="D28" s="3"/>
      <c r="E28" s="16"/>
      <c r="F28" s="16"/>
      <c r="H28" s="8"/>
      <c r="I28" s="8"/>
      <c r="J28" s="9"/>
      <c r="K28" s="10"/>
      <c r="L28" s="10"/>
      <c r="M28" s="10"/>
    </row>
    <row r="29" spans="1:14" ht="15.75" x14ac:dyDescent="0.25">
      <c r="A29" s="12"/>
      <c r="B29" s="12"/>
      <c r="C29" s="12"/>
      <c r="D29" s="13"/>
      <c r="E29" s="14"/>
      <c r="F29" s="16"/>
      <c r="H29" s="8"/>
      <c r="I29" s="8"/>
      <c r="J29" s="9"/>
      <c r="K29" s="10"/>
      <c r="L29" s="10"/>
      <c r="M29" s="10"/>
    </row>
    <row r="30" spans="1:14" ht="15.75" x14ac:dyDescent="0.25">
      <c r="A30" s="214" t="s">
        <v>13</v>
      </c>
      <c r="B30" s="215"/>
      <c r="C30" s="215"/>
      <c r="D30" s="215"/>
      <c r="E30" s="216"/>
      <c r="F30" s="169">
        <f>SUM(F27:F29)</f>
        <v>0</v>
      </c>
      <c r="H30" s="108" t="s">
        <v>13</v>
      </c>
      <c r="I30" s="109"/>
      <c r="J30" s="109"/>
      <c r="K30" s="110"/>
      <c r="L30" s="110"/>
      <c r="M30" s="7">
        <f>SUM(M26:M29)</f>
        <v>0</v>
      </c>
    </row>
    <row r="31" spans="1:14" ht="15.75" x14ac:dyDescent="0.25">
      <c r="A31" s="221"/>
      <c r="B31" s="221"/>
      <c r="C31" s="221"/>
      <c r="D31" s="221"/>
      <c r="E31" s="221"/>
      <c r="F31" s="33"/>
      <c r="J31" s="205" t="s">
        <v>14</v>
      </c>
      <c r="K31" s="205"/>
      <c r="L31" s="107"/>
      <c r="M31" s="24"/>
    </row>
    <row r="32" spans="1:14" ht="15.75" customHeight="1" x14ac:dyDescent="0.25">
      <c r="J32" s="25"/>
      <c r="K32" s="25"/>
      <c r="L32" s="25"/>
      <c r="M32" s="26"/>
    </row>
    <row r="33" spans="1:14" ht="15.75" x14ac:dyDescent="0.25">
      <c r="A33" s="200" t="s">
        <v>161</v>
      </c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64"/>
    </row>
    <row r="34" spans="1:14" x14ac:dyDescent="0.25">
      <c r="A34" s="129" t="s">
        <v>81</v>
      </c>
      <c r="B34" s="129"/>
      <c r="C34" s="17"/>
      <c r="D34" s="2" t="s">
        <v>11</v>
      </c>
      <c r="E34" s="32">
        <v>6</v>
      </c>
      <c r="F34" s="82"/>
      <c r="H34" s="1"/>
      <c r="I34" s="1"/>
      <c r="J34" s="2" t="s">
        <v>11</v>
      </c>
      <c r="K34" s="32"/>
      <c r="L34" s="1"/>
      <c r="M34" s="1"/>
      <c r="N34" s="64"/>
    </row>
    <row r="35" spans="1:14" x14ac:dyDescent="0.25">
      <c r="A35" s="209" t="s">
        <v>29</v>
      </c>
      <c r="B35" s="209"/>
      <c r="C35" s="209"/>
      <c r="D35" s="2" t="s">
        <v>59</v>
      </c>
      <c r="E35" s="2" t="s">
        <v>83</v>
      </c>
      <c r="F35" s="1"/>
      <c r="H35" s="209" t="s">
        <v>29</v>
      </c>
      <c r="I35" s="209"/>
      <c r="J35" s="2" t="s">
        <v>9</v>
      </c>
      <c r="K35" s="1"/>
      <c r="L35" s="1"/>
      <c r="M35" s="1"/>
    </row>
    <row r="36" spans="1:14" ht="16.5" thickBot="1" x14ac:dyDescent="0.3">
      <c r="A36" s="193" t="s">
        <v>0</v>
      </c>
      <c r="B36" s="193"/>
      <c r="C36" s="193"/>
      <c r="D36" s="193"/>
      <c r="E36" s="193"/>
      <c r="F36" s="193"/>
      <c r="H36" s="193" t="s">
        <v>12</v>
      </c>
      <c r="I36" s="193"/>
      <c r="J36" s="193"/>
      <c r="K36" s="193"/>
      <c r="L36" s="193"/>
      <c r="M36" s="193"/>
    </row>
    <row r="37" spans="1:14" ht="15.75" thickBot="1" x14ac:dyDescent="0.3">
      <c r="A37" s="18" t="s">
        <v>24</v>
      </c>
      <c r="B37" s="18" t="s">
        <v>212</v>
      </c>
      <c r="C37" s="18" t="s">
        <v>25</v>
      </c>
      <c r="D37" s="18" t="s">
        <v>2</v>
      </c>
      <c r="E37" s="19" t="s">
        <v>21</v>
      </c>
      <c r="F37" s="20" t="s">
        <v>4</v>
      </c>
      <c r="H37" s="21" t="s">
        <v>24</v>
      </c>
      <c r="I37" s="21" t="s">
        <v>25</v>
      </c>
      <c r="J37" s="21" t="s">
        <v>2</v>
      </c>
      <c r="K37" s="22" t="s">
        <v>21</v>
      </c>
      <c r="L37" s="29" t="s">
        <v>23</v>
      </c>
      <c r="M37" s="23" t="s">
        <v>4</v>
      </c>
    </row>
    <row r="38" spans="1:14" ht="15.75" x14ac:dyDescent="0.25">
      <c r="A38" s="194" t="s">
        <v>5</v>
      </c>
      <c r="B38" s="195"/>
      <c r="C38" s="195"/>
      <c r="D38" s="195"/>
      <c r="E38" s="195"/>
      <c r="F38" s="196"/>
      <c r="H38" s="197" t="s">
        <v>5</v>
      </c>
      <c r="I38" s="198"/>
      <c r="J38" s="198"/>
      <c r="K38" s="198"/>
      <c r="L38" s="198"/>
      <c r="M38" s="199"/>
    </row>
    <row r="39" spans="1:14" ht="15.75" x14ac:dyDescent="0.25">
      <c r="A39" s="3" t="s">
        <v>214</v>
      </c>
      <c r="B39" s="3" t="s">
        <v>215</v>
      </c>
      <c r="C39" s="3">
        <v>3</v>
      </c>
      <c r="D39" s="3">
        <v>26</v>
      </c>
      <c r="E39" s="16"/>
      <c r="F39" s="16">
        <f>E34*C39*E39</f>
        <v>0</v>
      </c>
      <c r="H39" s="8"/>
      <c r="I39" s="8"/>
      <c r="J39" s="9"/>
      <c r="K39" s="10"/>
      <c r="L39" s="28">
        <f>K39*5%</f>
        <v>0</v>
      </c>
      <c r="M39" s="10"/>
    </row>
    <row r="40" spans="1:14" x14ac:dyDescent="0.25">
      <c r="A40" s="3"/>
      <c r="B40" s="3"/>
      <c r="C40" s="3"/>
      <c r="D40" s="3"/>
      <c r="E40" s="16"/>
      <c r="F40" s="16"/>
      <c r="H40" s="8"/>
      <c r="I40" s="8"/>
      <c r="J40" s="9"/>
      <c r="K40" s="10"/>
      <c r="L40" s="10"/>
      <c r="M40" s="10"/>
    </row>
    <row r="41" spans="1:14" ht="15.75" x14ac:dyDescent="0.25">
      <c r="A41" s="12"/>
      <c r="B41" s="12"/>
      <c r="C41" s="12"/>
      <c r="D41" s="13"/>
      <c r="E41" s="14"/>
      <c r="F41" s="16"/>
      <c r="H41" s="8"/>
      <c r="I41" s="8"/>
      <c r="J41" s="9"/>
      <c r="K41" s="10"/>
      <c r="L41" s="10"/>
      <c r="M41" s="10"/>
    </row>
    <row r="42" spans="1:14" ht="15.75" x14ac:dyDescent="0.25">
      <c r="A42" s="214" t="s">
        <v>13</v>
      </c>
      <c r="B42" s="215"/>
      <c r="C42" s="215"/>
      <c r="D42" s="215"/>
      <c r="E42" s="216"/>
      <c r="F42" s="169">
        <f>SUM(F39:F41)</f>
        <v>0</v>
      </c>
      <c r="H42" s="108" t="s">
        <v>13</v>
      </c>
      <c r="I42" s="109"/>
      <c r="J42" s="109"/>
      <c r="K42" s="110"/>
      <c r="L42" s="110"/>
      <c r="M42" s="7">
        <f>SUM(M38:M41)</f>
        <v>0</v>
      </c>
    </row>
    <row r="44" spans="1:14" ht="15.75" x14ac:dyDescent="0.25">
      <c r="A44" s="200" t="s">
        <v>162</v>
      </c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64"/>
    </row>
    <row r="45" spans="1:14" x14ac:dyDescent="0.25">
      <c r="A45" s="129" t="s">
        <v>82</v>
      </c>
      <c r="B45" s="129"/>
      <c r="C45" s="17"/>
      <c r="D45" s="2" t="s">
        <v>11</v>
      </c>
      <c r="E45" s="32">
        <v>6</v>
      </c>
      <c r="F45" s="82"/>
      <c r="H45" s="1"/>
      <c r="I45" s="1"/>
      <c r="J45" s="2" t="s">
        <v>11</v>
      </c>
      <c r="K45" s="32"/>
      <c r="L45" s="1"/>
      <c r="M45" s="1"/>
      <c r="N45" s="64"/>
    </row>
    <row r="46" spans="1:14" x14ac:dyDescent="0.25">
      <c r="A46" s="209" t="s">
        <v>29</v>
      </c>
      <c r="B46" s="209"/>
      <c r="C46" s="209"/>
      <c r="D46" s="2" t="s">
        <v>59</v>
      </c>
      <c r="E46" s="2" t="s">
        <v>83</v>
      </c>
      <c r="F46" s="1"/>
      <c r="H46" s="209" t="s">
        <v>29</v>
      </c>
      <c r="I46" s="209"/>
      <c r="J46" s="2" t="s">
        <v>9</v>
      </c>
      <c r="K46" s="1"/>
      <c r="L46" s="1"/>
      <c r="M46" s="1"/>
    </row>
    <row r="47" spans="1:14" ht="16.5" thickBot="1" x14ac:dyDescent="0.3">
      <c r="A47" s="193" t="s">
        <v>0</v>
      </c>
      <c r="B47" s="193"/>
      <c r="C47" s="193"/>
      <c r="D47" s="193"/>
      <c r="E47" s="193"/>
      <c r="F47" s="193"/>
      <c r="H47" s="193" t="s">
        <v>12</v>
      </c>
      <c r="I47" s="193"/>
      <c r="J47" s="193"/>
      <c r="K47" s="193"/>
      <c r="L47" s="193"/>
      <c r="M47" s="193"/>
    </row>
    <row r="48" spans="1:14" ht="15.75" thickBot="1" x14ac:dyDescent="0.3">
      <c r="A48" s="18" t="s">
        <v>24</v>
      </c>
      <c r="B48" s="18" t="s">
        <v>212</v>
      </c>
      <c r="C48" s="18" t="s">
        <v>25</v>
      </c>
      <c r="D48" s="18" t="s">
        <v>2</v>
      </c>
      <c r="E48" s="19" t="s">
        <v>21</v>
      </c>
      <c r="F48" s="20" t="s">
        <v>4</v>
      </c>
      <c r="H48" s="21" t="s">
        <v>24</v>
      </c>
      <c r="I48" s="21" t="s">
        <v>25</v>
      </c>
      <c r="J48" s="21" t="s">
        <v>2</v>
      </c>
      <c r="K48" s="22" t="s">
        <v>21</v>
      </c>
      <c r="L48" s="29" t="s">
        <v>23</v>
      </c>
      <c r="M48" s="23" t="s">
        <v>4</v>
      </c>
    </row>
    <row r="49" spans="1:14" ht="15.75" x14ac:dyDescent="0.25">
      <c r="A49" s="194" t="s">
        <v>5</v>
      </c>
      <c r="B49" s="195"/>
      <c r="C49" s="195"/>
      <c r="D49" s="195"/>
      <c r="E49" s="195"/>
      <c r="F49" s="196"/>
      <c r="H49" s="197" t="s">
        <v>5</v>
      </c>
      <c r="I49" s="198"/>
      <c r="J49" s="198"/>
      <c r="K49" s="198"/>
      <c r="L49" s="198"/>
      <c r="M49" s="199"/>
    </row>
    <row r="50" spans="1:14" ht="15.75" x14ac:dyDescent="0.25">
      <c r="A50" s="3" t="s">
        <v>214</v>
      </c>
      <c r="B50" s="3" t="s">
        <v>215</v>
      </c>
      <c r="C50" s="3">
        <v>3</v>
      </c>
      <c r="D50" s="3">
        <v>26</v>
      </c>
      <c r="E50" s="16"/>
      <c r="F50" s="16">
        <f>E45*C50*E50</f>
        <v>0</v>
      </c>
      <c r="H50" s="8"/>
      <c r="I50" s="8"/>
      <c r="J50" s="9"/>
      <c r="K50" s="10"/>
      <c r="L50" s="28">
        <f>K50*5%</f>
        <v>0</v>
      </c>
      <c r="M50" s="10"/>
    </row>
    <row r="51" spans="1:14" x14ac:dyDescent="0.25">
      <c r="A51" s="3"/>
      <c r="B51" s="3"/>
      <c r="C51" s="3"/>
      <c r="D51" s="3"/>
      <c r="E51" s="16"/>
      <c r="F51" s="16"/>
      <c r="H51" s="8"/>
      <c r="I51" s="8"/>
      <c r="J51" s="9"/>
      <c r="K51" s="10"/>
      <c r="L51" s="10"/>
      <c r="M51" s="10"/>
    </row>
    <row r="52" spans="1:14" ht="15.75" x14ac:dyDescent="0.25">
      <c r="A52" s="12"/>
      <c r="B52" s="12"/>
      <c r="C52" s="12"/>
      <c r="D52" s="13"/>
      <c r="E52" s="14"/>
      <c r="F52" s="16"/>
      <c r="H52" s="8"/>
      <c r="I52" s="8"/>
      <c r="J52" s="9"/>
      <c r="K52" s="10"/>
      <c r="L52" s="10"/>
      <c r="M52" s="10"/>
    </row>
    <row r="53" spans="1:14" ht="15.75" x14ac:dyDescent="0.25">
      <c r="A53" s="214" t="s">
        <v>13</v>
      </c>
      <c r="B53" s="215"/>
      <c r="C53" s="215"/>
      <c r="D53" s="215"/>
      <c r="E53" s="216"/>
      <c r="F53" s="169">
        <f>SUM(F50:F52)</f>
        <v>0</v>
      </c>
      <c r="H53" s="108" t="s">
        <v>13</v>
      </c>
      <c r="I53" s="109"/>
      <c r="J53" s="109"/>
      <c r="K53" s="110"/>
      <c r="L53" s="110"/>
      <c r="M53" s="7">
        <f>SUM(M49:M52)</f>
        <v>0</v>
      </c>
    </row>
    <row r="54" spans="1:14" s="64" customFormat="1" ht="15.75" x14ac:dyDescent="0.25">
      <c r="A54" s="130"/>
      <c r="B54" s="130"/>
      <c r="C54" s="130"/>
      <c r="D54" s="130"/>
      <c r="E54" s="130"/>
      <c r="F54" s="131"/>
      <c r="H54" s="130"/>
      <c r="I54" s="130"/>
      <c r="J54" s="130"/>
      <c r="K54" s="130"/>
      <c r="L54" s="130"/>
      <c r="M54" s="131"/>
    </row>
    <row r="55" spans="1:14" ht="15.75" x14ac:dyDescent="0.25">
      <c r="A55" s="200" t="s">
        <v>163</v>
      </c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64"/>
    </row>
    <row r="56" spans="1:14" x14ac:dyDescent="0.25">
      <c r="A56" s="129" t="s">
        <v>89</v>
      </c>
      <c r="B56" s="129"/>
      <c r="C56" s="17"/>
      <c r="D56" s="2" t="s">
        <v>11</v>
      </c>
      <c r="E56" s="32">
        <v>6</v>
      </c>
      <c r="F56" s="82"/>
      <c r="H56" s="1"/>
      <c r="I56" s="1"/>
      <c r="J56" s="2" t="s">
        <v>11</v>
      </c>
      <c r="K56" s="32"/>
      <c r="L56" s="1"/>
      <c r="M56" s="1"/>
      <c r="N56" s="64"/>
    </row>
    <row r="57" spans="1:14" x14ac:dyDescent="0.25">
      <c r="A57" s="209" t="s">
        <v>29</v>
      </c>
      <c r="B57" s="209"/>
      <c r="C57" s="209"/>
      <c r="D57" s="2" t="s">
        <v>59</v>
      </c>
      <c r="E57" s="2" t="s">
        <v>83</v>
      </c>
      <c r="F57" s="1"/>
      <c r="H57" s="209" t="s">
        <v>29</v>
      </c>
      <c r="I57" s="209"/>
      <c r="J57" s="2" t="s">
        <v>9</v>
      </c>
      <c r="K57" s="1"/>
      <c r="L57" s="1"/>
      <c r="M57" s="1"/>
    </row>
    <row r="58" spans="1:14" ht="16.5" thickBot="1" x14ac:dyDescent="0.3">
      <c r="A58" s="193" t="s">
        <v>0</v>
      </c>
      <c r="B58" s="193"/>
      <c r="C58" s="193"/>
      <c r="D58" s="193"/>
      <c r="E58" s="193"/>
      <c r="F58" s="193"/>
      <c r="H58" s="193" t="s">
        <v>12</v>
      </c>
      <c r="I58" s="193"/>
      <c r="J58" s="193"/>
      <c r="K58" s="193"/>
      <c r="L58" s="193"/>
      <c r="M58" s="193"/>
    </row>
    <row r="59" spans="1:14" ht="15.75" thickBot="1" x14ac:dyDescent="0.3">
      <c r="A59" s="18" t="s">
        <v>24</v>
      </c>
      <c r="B59" s="18" t="s">
        <v>212</v>
      </c>
      <c r="C59" s="18" t="s">
        <v>25</v>
      </c>
      <c r="D59" s="18" t="s">
        <v>2</v>
      </c>
      <c r="E59" s="19" t="s">
        <v>21</v>
      </c>
      <c r="F59" s="20" t="s">
        <v>4</v>
      </c>
      <c r="H59" s="21" t="s">
        <v>24</v>
      </c>
      <c r="I59" s="21" t="s">
        <v>25</v>
      </c>
      <c r="J59" s="21" t="s">
        <v>2</v>
      </c>
      <c r="K59" s="22" t="s">
        <v>21</v>
      </c>
      <c r="L59" s="29" t="s">
        <v>23</v>
      </c>
      <c r="M59" s="23" t="s">
        <v>4</v>
      </c>
    </row>
    <row r="60" spans="1:14" ht="15.75" x14ac:dyDescent="0.25">
      <c r="A60" s="194" t="s">
        <v>5</v>
      </c>
      <c r="B60" s="195"/>
      <c r="C60" s="195"/>
      <c r="D60" s="195"/>
      <c r="E60" s="195"/>
      <c r="F60" s="196"/>
      <c r="H60" s="197" t="s">
        <v>5</v>
      </c>
      <c r="I60" s="198"/>
      <c r="J60" s="198"/>
      <c r="K60" s="198"/>
      <c r="L60" s="198"/>
      <c r="M60" s="199"/>
    </row>
    <row r="61" spans="1:14" ht="15.75" x14ac:dyDescent="0.25">
      <c r="A61" s="3" t="s">
        <v>214</v>
      </c>
      <c r="B61" s="3" t="s">
        <v>215</v>
      </c>
      <c r="C61" s="3">
        <v>3</v>
      </c>
      <c r="D61" s="3">
        <v>26</v>
      </c>
      <c r="E61" s="16"/>
      <c r="F61" s="16">
        <f>E56*C61*E61</f>
        <v>0</v>
      </c>
      <c r="H61" s="8"/>
      <c r="I61" s="8"/>
      <c r="J61" s="9"/>
      <c r="K61" s="10"/>
      <c r="L61" s="28">
        <f>K61*5%</f>
        <v>0</v>
      </c>
      <c r="M61" s="10"/>
    </row>
    <row r="62" spans="1:14" x14ac:dyDescent="0.25">
      <c r="A62" s="3"/>
      <c r="B62" s="3"/>
      <c r="C62" s="3"/>
      <c r="D62" s="3"/>
      <c r="E62" s="16"/>
      <c r="F62" s="16"/>
      <c r="H62" s="8"/>
      <c r="I62" s="8"/>
      <c r="J62" s="9"/>
      <c r="K62" s="10"/>
      <c r="L62" s="10"/>
      <c r="M62" s="10"/>
    </row>
    <row r="63" spans="1:14" ht="15.75" x14ac:dyDescent="0.25">
      <c r="A63" s="12"/>
      <c r="B63" s="12"/>
      <c r="C63" s="12"/>
      <c r="D63" s="13"/>
      <c r="E63" s="14"/>
      <c r="F63" s="16"/>
      <c r="H63" s="8"/>
      <c r="I63" s="8"/>
      <c r="J63" s="9"/>
      <c r="K63" s="10"/>
      <c r="L63" s="10"/>
      <c r="M63" s="10"/>
    </row>
    <row r="64" spans="1:14" ht="15.75" x14ac:dyDescent="0.25">
      <c r="A64" s="214" t="s">
        <v>13</v>
      </c>
      <c r="B64" s="215"/>
      <c r="C64" s="215"/>
      <c r="D64" s="215"/>
      <c r="E64" s="216"/>
      <c r="F64" s="169">
        <f>SUM(F61:F63)</f>
        <v>0</v>
      </c>
      <c r="H64" s="121" t="s">
        <v>13</v>
      </c>
      <c r="I64" s="122"/>
      <c r="J64" s="122"/>
      <c r="K64" s="123"/>
      <c r="L64" s="123"/>
      <c r="M64" s="7">
        <f>SUM(M60:M63)</f>
        <v>0</v>
      </c>
    </row>
    <row r="65" spans="1:14" s="64" customFormat="1" ht="15.75" x14ac:dyDescent="0.25">
      <c r="A65" s="130"/>
      <c r="B65" s="130"/>
      <c r="C65" s="130"/>
      <c r="D65" s="130"/>
      <c r="E65" s="130"/>
      <c r="F65" s="131"/>
      <c r="H65" s="130"/>
      <c r="I65" s="130"/>
      <c r="J65" s="130"/>
      <c r="K65" s="130"/>
      <c r="L65" s="130"/>
      <c r="M65" s="131"/>
    </row>
    <row r="66" spans="1:14" ht="15.75" x14ac:dyDescent="0.25">
      <c r="A66" s="200" t="s">
        <v>164</v>
      </c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64"/>
    </row>
    <row r="67" spans="1:14" x14ac:dyDescent="0.25">
      <c r="A67" s="129" t="s">
        <v>90</v>
      </c>
      <c r="B67" s="129"/>
      <c r="C67" s="17"/>
      <c r="D67" s="2" t="s">
        <v>11</v>
      </c>
      <c r="E67" s="32">
        <v>6</v>
      </c>
      <c r="F67" s="82"/>
      <c r="H67" s="1"/>
      <c r="I67" s="1"/>
      <c r="J67" s="2" t="s">
        <v>11</v>
      </c>
      <c r="K67" s="32"/>
      <c r="L67" s="1"/>
      <c r="M67" s="1"/>
      <c r="N67" s="64"/>
    </row>
    <row r="68" spans="1:14" x14ac:dyDescent="0.25">
      <c r="A68" s="209" t="s">
        <v>29</v>
      </c>
      <c r="B68" s="209"/>
      <c r="C68" s="209"/>
      <c r="D68" s="2" t="s">
        <v>59</v>
      </c>
      <c r="E68" s="2" t="s">
        <v>83</v>
      </c>
      <c r="F68" s="1"/>
      <c r="H68" s="209" t="s">
        <v>29</v>
      </c>
      <c r="I68" s="209"/>
      <c r="J68" s="2" t="s">
        <v>9</v>
      </c>
      <c r="K68" s="1"/>
      <c r="L68" s="1"/>
      <c r="M68" s="1"/>
    </row>
    <row r="69" spans="1:14" ht="16.5" thickBot="1" x14ac:dyDescent="0.3">
      <c r="A69" s="193" t="s">
        <v>0</v>
      </c>
      <c r="B69" s="193"/>
      <c r="C69" s="193"/>
      <c r="D69" s="193"/>
      <c r="E69" s="193"/>
      <c r="F69" s="193"/>
      <c r="H69" s="193" t="s">
        <v>12</v>
      </c>
      <c r="I69" s="193"/>
      <c r="J69" s="193"/>
      <c r="K69" s="193"/>
      <c r="L69" s="193"/>
      <c r="M69" s="193"/>
    </row>
    <row r="70" spans="1:14" ht="15.75" thickBot="1" x14ac:dyDescent="0.3">
      <c r="A70" s="18" t="s">
        <v>24</v>
      </c>
      <c r="B70" s="18" t="s">
        <v>212</v>
      </c>
      <c r="C70" s="18" t="s">
        <v>25</v>
      </c>
      <c r="D70" s="18" t="s">
        <v>2</v>
      </c>
      <c r="E70" s="19" t="s">
        <v>21</v>
      </c>
      <c r="F70" s="20" t="s">
        <v>4</v>
      </c>
      <c r="H70" s="21" t="s">
        <v>24</v>
      </c>
      <c r="I70" s="21" t="s">
        <v>25</v>
      </c>
      <c r="J70" s="21" t="s">
        <v>2</v>
      </c>
      <c r="K70" s="22" t="s">
        <v>21</v>
      </c>
      <c r="L70" s="29" t="s">
        <v>23</v>
      </c>
      <c r="M70" s="23" t="s">
        <v>4</v>
      </c>
    </row>
    <row r="71" spans="1:14" ht="15.75" x14ac:dyDescent="0.25">
      <c r="A71" s="194" t="s">
        <v>5</v>
      </c>
      <c r="B71" s="195"/>
      <c r="C71" s="195"/>
      <c r="D71" s="195"/>
      <c r="E71" s="195"/>
      <c r="F71" s="196"/>
      <c r="H71" s="197" t="s">
        <v>5</v>
      </c>
      <c r="I71" s="198"/>
      <c r="J71" s="198"/>
      <c r="K71" s="198"/>
      <c r="L71" s="198"/>
      <c r="M71" s="199"/>
    </row>
    <row r="72" spans="1:14" ht="15.75" x14ac:dyDescent="0.25">
      <c r="A72" s="3" t="s">
        <v>214</v>
      </c>
      <c r="B72" s="3" t="s">
        <v>215</v>
      </c>
      <c r="C72" s="3">
        <v>3</v>
      </c>
      <c r="D72" s="3">
        <v>26</v>
      </c>
      <c r="E72" s="16"/>
      <c r="F72" s="16">
        <f>E67*C72*E72</f>
        <v>0</v>
      </c>
      <c r="H72" s="8"/>
      <c r="I72" s="8"/>
      <c r="J72" s="9"/>
      <c r="K72" s="10"/>
      <c r="L72" s="28">
        <f>K72*5%</f>
        <v>0</v>
      </c>
      <c r="M72" s="10"/>
    </row>
    <row r="73" spans="1:14" x14ac:dyDescent="0.25">
      <c r="A73" s="3"/>
      <c r="B73" s="3"/>
      <c r="C73" s="3"/>
      <c r="D73" s="3"/>
      <c r="E73" s="16"/>
      <c r="F73" s="16"/>
      <c r="H73" s="8"/>
      <c r="I73" s="8"/>
      <c r="J73" s="9"/>
      <c r="K73" s="10"/>
      <c r="L73" s="10"/>
      <c r="M73" s="10"/>
    </row>
    <row r="74" spans="1:14" ht="15.75" x14ac:dyDescent="0.25">
      <c r="A74" s="12"/>
      <c r="B74" s="12"/>
      <c r="C74" s="12"/>
      <c r="D74" s="13"/>
      <c r="E74" s="14"/>
      <c r="F74" s="16"/>
      <c r="H74" s="8"/>
      <c r="I74" s="8"/>
      <c r="J74" s="9"/>
      <c r="K74" s="10"/>
      <c r="L74" s="10"/>
      <c r="M74" s="10"/>
    </row>
    <row r="75" spans="1:14" ht="15.75" x14ac:dyDescent="0.25">
      <c r="A75" s="214" t="s">
        <v>13</v>
      </c>
      <c r="B75" s="215"/>
      <c r="C75" s="215"/>
      <c r="D75" s="215"/>
      <c r="E75" s="216"/>
      <c r="F75" s="169">
        <f>SUM(F72:F74)</f>
        <v>0</v>
      </c>
      <c r="H75" s="121" t="s">
        <v>13</v>
      </c>
      <c r="I75" s="122"/>
      <c r="J75" s="122"/>
      <c r="K75" s="123"/>
      <c r="L75" s="123"/>
      <c r="M75" s="7">
        <f>SUM(M71:M74)</f>
        <v>0</v>
      </c>
    </row>
    <row r="76" spans="1:14" s="64" customFormat="1" ht="15.75" x14ac:dyDescent="0.25">
      <c r="A76" s="130"/>
      <c r="B76" s="130"/>
      <c r="C76" s="130"/>
      <c r="D76" s="130"/>
      <c r="E76" s="130"/>
      <c r="F76" s="131"/>
      <c r="H76" s="130"/>
      <c r="I76" s="130"/>
      <c r="J76" s="130"/>
      <c r="K76" s="130"/>
      <c r="L76" s="130"/>
      <c r="M76" s="131"/>
    </row>
    <row r="77" spans="1:14" ht="15.75" x14ac:dyDescent="0.25">
      <c r="A77" s="200" t="s">
        <v>165</v>
      </c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64"/>
    </row>
    <row r="78" spans="1:14" x14ac:dyDescent="0.25">
      <c r="A78" s="129" t="s">
        <v>99</v>
      </c>
      <c r="B78" s="129"/>
      <c r="C78" s="17"/>
      <c r="D78" s="2" t="s">
        <v>11</v>
      </c>
      <c r="E78" s="32">
        <v>6</v>
      </c>
      <c r="F78" s="82"/>
      <c r="H78" s="1"/>
      <c r="I78" s="1"/>
      <c r="J78" s="2" t="s">
        <v>11</v>
      </c>
      <c r="K78" s="32"/>
      <c r="L78" s="1"/>
      <c r="M78" s="1"/>
      <c r="N78" s="64"/>
    </row>
    <row r="79" spans="1:14" x14ac:dyDescent="0.25">
      <c r="A79" s="209" t="s">
        <v>29</v>
      </c>
      <c r="B79" s="209"/>
      <c r="C79" s="209"/>
      <c r="D79" s="2" t="s">
        <v>59</v>
      </c>
      <c r="E79" s="2" t="s">
        <v>83</v>
      </c>
      <c r="F79" s="1"/>
      <c r="H79" s="209" t="s">
        <v>29</v>
      </c>
      <c r="I79" s="209"/>
      <c r="J79" s="2" t="s">
        <v>9</v>
      </c>
      <c r="K79" s="1"/>
      <c r="L79" s="1"/>
      <c r="M79" s="1"/>
    </row>
    <row r="80" spans="1:14" ht="16.5" thickBot="1" x14ac:dyDescent="0.3">
      <c r="A80" s="193" t="s">
        <v>0</v>
      </c>
      <c r="B80" s="193"/>
      <c r="C80" s="193"/>
      <c r="D80" s="193"/>
      <c r="E80" s="193"/>
      <c r="F80" s="193"/>
      <c r="H80" s="193" t="s">
        <v>12</v>
      </c>
      <c r="I80" s="193"/>
      <c r="J80" s="193"/>
      <c r="K80" s="193"/>
      <c r="L80" s="193"/>
      <c r="M80" s="193"/>
    </row>
    <row r="81" spans="1:14" ht="15.75" thickBot="1" x14ac:dyDescent="0.3">
      <c r="A81" s="18" t="s">
        <v>24</v>
      </c>
      <c r="B81" s="18" t="s">
        <v>212</v>
      </c>
      <c r="C81" s="18" t="s">
        <v>25</v>
      </c>
      <c r="D81" s="18" t="s">
        <v>2</v>
      </c>
      <c r="E81" s="19" t="s">
        <v>21</v>
      </c>
      <c r="F81" s="20" t="s">
        <v>4</v>
      </c>
      <c r="H81" s="21" t="s">
        <v>24</v>
      </c>
      <c r="I81" s="21" t="s">
        <v>25</v>
      </c>
      <c r="J81" s="21" t="s">
        <v>2</v>
      </c>
      <c r="K81" s="22" t="s">
        <v>21</v>
      </c>
      <c r="L81" s="29" t="s">
        <v>23</v>
      </c>
      <c r="M81" s="23" t="s">
        <v>4</v>
      </c>
    </row>
    <row r="82" spans="1:14" ht="15.75" x14ac:dyDescent="0.25">
      <c r="A82" s="194" t="s">
        <v>5</v>
      </c>
      <c r="B82" s="195"/>
      <c r="C82" s="195"/>
      <c r="D82" s="195"/>
      <c r="E82" s="195"/>
      <c r="F82" s="196"/>
      <c r="H82" s="197" t="s">
        <v>5</v>
      </c>
      <c r="I82" s="198"/>
      <c r="J82" s="198"/>
      <c r="K82" s="198"/>
      <c r="L82" s="198"/>
      <c r="M82" s="199"/>
    </row>
    <row r="83" spans="1:14" ht="15.75" x14ac:dyDescent="0.25">
      <c r="A83" s="3" t="s">
        <v>214</v>
      </c>
      <c r="B83" s="3" t="s">
        <v>215</v>
      </c>
      <c r="C83" s="3">
        <v>3</v>
      </c>
      <c r="D83" s="3">
        <v>26</v>
      </c>
      <c r="E83" s="16"/>
      <c r="F83" s="16">
        <f>E78*C83*E83</f>
        <v>0</v>
      </c>
      <c r="H83" s="8"/>
      <c r="I83" s="8"/>
      <c r="J83" s="9"/>
      <c r="K83" s="10"/>
      <c r="L83" s="28">
        <f>K83*5%</f>
        <v>0</v>
      </c>
      <c r="M83" s="10"/>
    </row>
    <row r="84" spans="1:14" x14ac:dyDescent="0.25">
      <c r="A84" s="3"/>
      <c r="B84" s="3"/>
      <c r="C84" s="3"/>
      <c r="D84" s="3"/>
      <c r="E84" s="16"/>
      <c r="F84" s="16"/>
      <c r="H84" s="8"/>
      <c r="I84" s="8"/>
      <c r="J84" s="9"/>
      <c r="K84" s="10"/>
      <c r="L84" s="10"/>
      <c r="M84" s="10"/>
    </row>
    <row r="85" spans="1:14" ht="15.75" x14ac:dyDescent="0.25">
      <c r="A85" s="12"/>
      <c r="B85" s="12"/>
      <c r="C85" s="12"/>
      <c r="D85" s="13"/>
      <c r="E85" s="14"/>
      <c r="F85" s="16"/>
      <c r="H85" s="8"/>
      <c r="I85" s="8"/>
      <c r="J85" s="9"/>
      <c r="K85" s="10"/>
      <c r="L85" s="10"/>
      <c r="M85" s="10"/>
    </row>
    <row r="86" spans="1:14" ht="15.75" x14ac:dyDescent="0.25">
      <c r="A86" s="214" t="s">
        <v>13</v>
      </c>
      <c r="B86" s="215"/>
      <c r="C86" s="215"/>
      <c r="D86" s="215"/>
      <c r="E86" s="216"/>
      <c r="F86" s="169">
        <f>SUM(F83:F85)</f>
        <v>0</v>
      </c>
      <c r="H86" s="121" t="s">
        <v>13</v>
      </c>
      <c r="I86" s="122"/>
      <c r="J86" s="122"/>
      <c r="K86" s="123"/>
      <c r="L86" s="123"/>
      <c r="M86" s="7">
        <f>SUM(M82:M85)</f>
        <v>0</v>
      </c>
    </row>
    <row r="87" spans="1:14" s="64" customFormat="1" ht="15.75" x14ac:dyDescent="0.25">
      <c r="A87" s="130"/>
      <c r="B87" s="130"/>
      <c r="C87" s="130"/>
      <c r="D87" s="130"/>
      <c r="E87" s="130"/>
      <c r="F87" s="131"/>
      <c r="H87" s="130"/>
      <c r="I87" s="130"/>
      <c r="J87" s="130"/>
      <c r="K87" s="130"/>
      <c r="L87" s="130"/>
      <c r="M87" s="131"/>
    </row>
    <row r="88" spans="1:14" ht="15.75" x14ac:dyDescent="0.25">
      <c r="A88" s="200" t="s">
        <v>169</v>
      </c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64"/>
    </row>
    <row r="89" spans="1:14" x14ac:dyDescent="0.25">
      <c r="A89" s="129" t="s">
        <v>100</v>
      </c>
      <c r="B89" s="129"/>
      <c r="C89" s="17"/>
      <c r="D89" s="2" t="s">
        <v>11</v>
      </c>
      <c r="E89" s="32">
        <v>10</v>
      </c>
      <c r="F89" s="1"/>
      <c r="H89" s="1"/>
      <c r="I89" s="1"/>
      <c r="J89" s="2" t="s">
        <v>11</v>
      </c>
      <c r="K89" s="32"/>
      <c r="L89" s="1"/>
      <c r="M89" s="1"/>
      <c r="N89" s="64"/>
    </row>
    <row r="90" spans="1:14" x14ac:dyDescent="0.25">
      <c r="A90" s="209" t="s">
        <v>29</v>
      </c>
      <c r="B90" s="209"/>
      <c r="C90" s="209"/>
      <c r="D90" s="2" t="s">
        <v>98</v>
      </c>
      <c r="E90" s="2"/>
      <c r="F90" s="1"/>
      <c r="H90" s="209" t="s">
        <v>29</v>
      </c>
      <c r="I90" s="209"/>
      <c r="J90" s="2" t="s">
        <v>9</v>
      </c>
      <c r="K90" s="1"/>
      <c r="L90" s="1"/>
      <c r="M90" s="1"/>
    </row>
    <row r="91" spans="1:14" ht="16.5" thickBot="1" x14ac:dyDescent="0.3">
      <c r="A91" s="193" t="s">
        <v>0</v>
      </c>
      <c r="B91" s="193"/>
      <c r="C91" s="193"/>
      <c r="D91" s="193"/>
      <c r="E91" s="193"/>
      <c r="F91" s="193"/>
      <c r="H91" s="193" t="s">
        <v>12</v>
      </c>
      <c r="I91" s="193"/>
      <c r="J91" s="193"/>
      <c r="K91" s="193"/>
      <c r="L91" s="193"/>
      <c r="M91" s="193"/>
    </row>
    <row r="92" spans="1:14" ht="15.75" thickBot="1" x14ac:dyDescent="0.3">
      <c r="A92" s="18" t="s">
        <v>24</v>
      </c>
      <c r="B92" s="18" t="s">
        <v>212</v>
      </c>
      <c r="C92" s="18" t="s">
        <v>25</v>
      </c>
      <c r="D92" s="18" t="s">
        <v>2</v>
      </c>
      <c r="E92" s="19" t="s">
        <v>21</v>
      </c>
      <c r="F92" s="20" t="s">
        <v>4</v>
      </c>
      <c r="H92" s="21" t="s">
        <v>24</v>
      </c>
      <c r="I92" s="21" t="s">
        <v>25</v>
      </c>
      <c r="J92" s="21" t="s">
        <v>2</v>
      </c>
      <c r="K92" s="22" t="s">
        <v>21</v>
      </c>
      <c r="L92" s="29" t="s">
        <v>23</v>
      </c>
      <c r="M92" s="23" t="s">
        <v>4</v>
      </c>
    </row>
    <row r="93" spans="1:14" ht="15.75" x14ac:dyDescent="0.25">
      <c r="A93" s="194" t="s">
        <v>6</v>
      </c>
      <c r="B93" s="195"/>
      <c r="C93" s="195"/>
      <c r="D93" s="195"/>
      <c r="E93" s="195"/>
      <c r="F93" s="196"/>
      <c r="H93" s="197" t="s">
        <v>6</v>
      </c>
      <c r="I93" s="198"/>
      <c r="J93" s="198"/>
      <c r="K93" s="198"/>
      <c r="L93" s="198"/>
      <c r="M93" s="199"/>
    </row>
    <row r="94" spans="1:14" ht="15.75" x14ac:dyDescent="0.25">
      <c r="A94" s="3" t="s">
        <v>214</v>
      </c>
      <c r="B94" s="3" t="s">
        <v>211</v>
      </c>
      <c r="C94" s="3">
        <v>3</v>
      </c>
      <c r="D94" s="3">
        <v>26</v>
      </c>
      <c r="E94" s="16"/>
      <c r="F94" s="16">
        <f>E94*C94*E89</f>
        <v>0</v>
      </c>
      <c r="H94" s="8"/>
      <c r="I94" s="8"/>
      <c r="J94" s="9"/>
      <c r="K94" s="10"/>
      <c r="L94" s="28">
        <f>K94*5%</f>
        <v>0</v>
      </c>
      <c r="M94" s="10"/>
    </row>
    <row r="95" spans="1:14" ht="15.75" x14ac:dyDescent="0.25">
      <c r="A95" s="12"/>
      <c r="B95" s="12"/>
      <c r="C95" s="12"/>
      <c r="D95" s="13"/>
      <c r="E95" s="14"/>
      <c r="F95" s="16"/>
      <c r="H95" s="8"/>
      <c r="I95" s="8"/>
      <c r="J95" s="9"/>
      <c r="K95" s="10"/>
      <c r="L95" s="10"/>
      <c r="M95" s="10"/>
    </row>
    <row r="96" spans="1:14" ht="15.75" x14ac:dyDescent="0.25">
      <c r="A96" s="214" t="s">
        <v>13</v>
      </c>
      <c r="B96" s="215"/>
      <c r="C96" s="215"/>
      <c r="D96" s="215"/>
      <c r="E96" s="216"/>
      <c r="F96" s="169">
        <f>SUM(F94:F95)</f>
        <v>0</v>
      </c>
      <c r="H96" s="121" t="s">
        <v>13</v>
      </c>
      <c r="I96" s="122"/>
      <c r="J96" s="122"/>
      <c r="K96" s="123"/>
      <c r="L96" s="123"/>
      <c r="M96" s="7">
        <f>SUM(M93:M95)</f>
        <v>0</v>
      </c>
    </row>
    <row r="97" spans="1:14" s="64" customFormat="1" ht="15.75" x14ac:dyDescent="0.25">
      <c r="A97" s="130"/>
      <c r="B97" s="130"/>
      <c r="C97" s="130"/>
      <c r="D97" s="130"/>
      <c r="E97" s="130"/>
      <c r="F97" s="131"/>
      <c r="H97" s="130"/>
      <c r="I97" s="130"/>
      <c r="J97" s="130"/>
      <c r="K97" s="130"/>
      <c r="L97" s="130"/>
      <c r="M97" s="131"/>
    </row>
    <row r="98" spans="1:14" ht="15.75" x14ac:dyDescent="0.25">
      <c r="A98" s="200" t="s">
        <v>167</v>
      </c>
      <c r="B98" s="200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64"/>
    </row>
    <row r="99" spans="1:14" x14ac:dyDescent="0.25">
      <c r="A99" s="129" t="s">
        <v>103</v>
      </c>
      <c r="B99" s="129"/>
      <c r="C99" s="17"/>
      <c r="D99" s="2" t="s">
        <v>11</v>
      </c>
      <c r="E99" s="32">
        <v>6</v>
      </c>
      <c r="F99" s="82"/>
      <c r="H99" s="1"/>
      <c r="I99" s="1"/>
      <c r="J99" s="2" t="s">
        <v>11</v>
      </c>
      <c r="K99" s="32"/>
      <c r="L99" s="1"/>
      <c r="M99" s="1"/>
      <c r="N99" s="64"/>
    </row>
    <row r="100" spans="1:14" x14ac:dyDescent="0.25">
      <c r="A100" s="209" t="s">
        <v>29</v>
      </c>
      <c r="B100" s="209"/>
      <c r="C100" s="209"/>
      <c r="D100" s="2" t="s">
        <v>59</v>
      </c>
      <c r="E100" s="2" t="s">
        <v>83</v>
      </c>
      <c r="F100" s="1"/>
      <c r="H100" s="209" t="s">
        <v>29</v>
      </c>
      <c r="I100" s="209"/>
      <c r="J100" s="2" t="s">
        <v>9</v>
      </c>
      <c r="K100" s="1"/>
      <c r="L100" s="1"/>
      <c r="M100" s="1"/>
    </row>
    <row r="101" spans="1:14" ht="16.5" thickBot="1" x14ac:dyDescent="0.3">
      <c r="A101" s="193" t="s">
        <v>0</v>
      </c>
      <c r="B101" s="193"/>
      <c r="C101" s="193"/>
      <c r="D101" s="193"/>
      <c r="E101" s="193"/>
      <c r="F101" s="193"/>
      <c r="H101" s="193" t="s">
        <v>12</v>
      </c>
      <c r="I101" s="193"/>
      <c r="J101" s="193"/>
      <c r="K101" s="193"/>
      <c r="L101" s="193"/>
      <c r="M101" s="193"/>
    </row>
    <row r="102" spans="1:14" ht="15.75" thickBot="1" x14ac:dyDescent="0.3">
      <c r="A102" s="18" t="s">
        <v>24</v>
      </c>
      <c r="B102" s="18" t="s">
        <v>212</v>
      </c>
      <c r="C102" s="18" t="s">
        <v>25</v>
      </c>
      <c r="D102" s="18" t="s">
        <v>2</v>
      </c>
      <c r="E102" s="19" t="s">
        <v>21</v>
      </c>
      <c r="F102" s="20" t="s">
        <v>4</v>
      </c>
      <c r="H102" s="21" t="s">
        <v>24</v>
      </c>
      <c r="I102" s="21" t="s">
        <v>25</v>
      </c>
      <c r="J102" s="21" t="s">
        <v>2</v>
      </c>
      <c r="K102" s="22" t="s">
        <v>21</v>
      </c>
      <c r="L102" s="29" t="s">
        <v>23</v>
      </c>
      <c r="M102" s="23" t="s">
        <v>4</v>
      </c>
    </row>
    <row r="103" spans="1:14" ht="15.75" x14ac:dyDescent="0.25">
      <c r="A103" s="194" t="s">
        <v>5</v>
      </c>
      <c r="B103" s="195"/>
      <c r="C103" s="195"/>
      <c r="D103" s="195"/>
      <c r="E103" s="195"/>
      <c r="F103" s="196"/>
      <c r="H103" s="197" t="s">
        <v>5</v>
      </c>
      <c r="I103" s="198"/>
      <c r="J103" s="198"/>
      <c r="K103" s="198"/>
      <c r="L103" s="198"/>
      <c r="M103" s="199"/>
    </row>
    <row r="104" spans="1:14" ht="15.75" x14ac:dyDescent="0.25">
      <c r="A104" s="3" t="s">
        <v>214</v>
      </c>
      <c r="B104" s="3" t="s">
        <v>215</v>
      </c>
      <c r="C104" s="3">
        <v>3</v>
      </c>
      <c r="D104" s="3">
        <v>26</v>
      </c>
      <c r="E104" s="16"/>
      <c r="F104" s="16">
        <f>E99*C104*E104</f>
        <v>0</v>
      </c>
      <c r="H104" s="8"/>
      <c r="I104" s="8"/>
      <c r="J104" s="9"/>
      <c r="K104" s="10"/>
      <c r="L104" s="28">
        <f>K104*5%</f>
        <v>0</v>
      </c>
      <c r="M104" s="10"/>
    </row>
    <row r="105" spans="1:14" x14ac:dyDescent="0.25">
      <c r="A105" s="3"/>
      <c r="B105" s="3"/>
      <c r="C105" s="3"/>
      <c r="D105" s="3"/>
      <c r="E105" s="16"/>
      <c r="F105" s="16"/>
      <c r="H105" s="8"/>
      <c r="I105" s="8"/>
      <c r="J105" s="9"/>
      <c r="K105" s="10"/>
      <c r="L105" s="10"/>
      <c r="M105" s="10"/>
    </row>
    <row r="106" spans="1:14" ht="15.75" x14ac:dyDescent="0.25">
      <c r="A106" s="12"/>
      <c r="B106" s="12"/>
      <c r="C106" s="12"/>
      <c r="D106" s="13"/>
      <c r="E106" s="14"/>
      <c r="F106" s="16"/>
      <c r="H106" s="8"/>
      <c r="I106" s="8"/>
      <c r="J106" s="9"/>
      <c r="K106" s="10"/>
      <c r="L106" s="10"/>
      <c r="M106" s="10"/>
    </row>
    <row r="107" spans="1:14" ht="15.75" x14ac:dyDescent="0.25">
      <c r="A107" s="214" t="s">
        <v>13</v>
      </c>
      <c r="B107" s="215"/>
      <c r="C107" s="215"/>
      <c r="D107" s="215"/>
      <c r="E107" s="216"/>
      <c r="F107" s="169">
        <f>SUM(F104:F106)</f>
        <v>0</v>
      </c>
      <c r="H107" s="121" t="s">
        <v>13</v>
      </c>
      <c r="I107" s="122"/>
      <c r="J107" s="122"/>
      <c r="K107" s="123"/>
      <c r="L107" s="123"/>
      <c r="M107" s="7">
        <f>SUM(M103:M106)</f>
        <v>0</v>
      </c>
    </row>
    <row r="108" spans="1:14" s="64" customFormat="1" ht="15.75" x14ac:dyDescent="0.25">
      <c r="A108" s="130"/>
      <c r="B108" s="130"/>
      <c r="C108" s="130"/>
      <c r="D108" s="130"/>
      <c r="E108" s="130"/>
      <c r="F108" s="131"/>
      <c r="H108" s="130"/>
      <c r="I108" s="130"/>
      <c r="J108" s="130"/>
      <c r="K108" s="130"/>
      <c r="L108" s="130"/>
      <c r="M108" s="131"/>
    </row>
    <row r="109" spans="1:14" ht="15.75" x14ac:dyDescent="0.25">
      <c r="A109" s="200" t="s">
        <v>168</v>
      </c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64"/>
    </row>
    <row r="110" spans="1:14" x14ac:dyDescent="0.25">
      <c r="A110" s="129" t="s">
        <v>104</v>
      </c>
      <c r="B110" s="129"/>
      <c r="C110" s="17"/>
      <c r="D110" s="2" t="s">
        <v>11</v>
      </c>
      <c r="E110" s="32">
        <v>6</v>
      </c>
      <c r="F110" s="82"/>
      <c r="H110" s="1"/>
      <c r="I110" s="1"/>
      <c r="J110" s="2" t="s">
        <v>11</v>
      </c>
      <c r="K110" s="32"/>
      <c r="L110" s="1"/>
      <c r="M110" s="1"/>
      <c r="N110" s="64"/>
    </row>
    <row r="111" spans="1:14" x14ac:dyDescent="0.25">
      <c r="A111" s="209" t="s">
        <v>29</v>
      </c>
      <c r="B111" s="209"/>
      <c r="C111" s="209"/>
      <c r="D111" s="2" t="s">
        <v>59</v>
      </c>
      <c r="E111" s="2" t="s">
        <v>83</v>
      </c>
      <c r="F111" s="1"/>
      <c r="H111" s="209" t="s">
        <v>29</v>
      </c>
      <c r="I111" s="209"/>
      <c r="J111" s="2" t="s">
        <v>9</v>
      </c>
      <c r="K111" s="1"/>
      <c r="L111" s="1"/>
      <c r="M111" s="1"/>
    </row>
    <row r="112" spans="1:14" ht="16.5" thickBot="1" x14ac:dyDescent="0.3">
      <c r="A112" s="193" t="s">
        <v>0</v>
      </c>
      <c r="B112" s="193"/>
      <c r="C112" s="193"/>
      <c r="D112" s="193"/>
      <c r="E112" s="193"/>
      <c r="F112" s="193"/>
      <c r="H112" s="193" t="s">
        <v>12</v>
      </c>
      <c r="I112" s="193"/>
      <c r="J112" s="193"/>
      <c r="K112" s="193"/>
      <c r="L112" s="193"/>
      <c r="M112" s="193"/>
    </row>
    <row r="113" spans="1:13" ht="15.75" thickBot="1" x14ac:dyDescent="0.3">
      <c r="A113" s="18" t="s">
        <v>24</v>
      </c>
      <c r="B113" s="18" t="s">
        <v>212</v>
      </c>
      <c r="C113" s="18" t="s">
        <v>25</v>
      </c>
      <c r="D113" s="18" t="s">
        <v>2</v>
      </c>
      <c r="E113" s="19" t="s">
        <v>21</v>
      </c>
      <c r="F113" s="20" t="s">
        <v>4</v>
      </c>
      <c r="H113" s="21" t="s">
        <v>24</v>
      </c>
      <c r="I113" s="21" t="s">
        <v>25</v>
      </c>
      <c r="J113" s="21" t="s">
        <v>2</v>
      </c>
      <c r="K113" s="22" t="s">
        <v>21</v>
      </c>
      <c r="L113" s="29" t="s">
        <v>23</v>
      </c>
      <c r="M113" s="23" t="s">
        <v>4</v>
      </c>
    </row>
    <row r="114" spans="1:13" ht="15.75" x14ac:dyDescent="0.25">
      <c r="A114" s="194" t="s">
        <v>5</v>
      </c>
      <c r="B114" s="195"/>
      <c r="C114" s="195"/>
      <c r="D114" s="195"/>
      <c r="E114" s="195"/>
      <c r="F114" s="196"/>
      <c r="H114" s="197" t="s">
        <v>5</v>
      </c>
      <c r="I114" s="198"/>
      <c r="J114" s="198"/>
      <c r="K114" s="198"/>
      <c r="L114" s="198"/>
      <c r="M114" s="199"/>
    </row>
    <row r="115" spans="1:13" ht="15.75" x14ac:dyDescent="0.25">
      <c r="A115" s="3" t="s">
        <v>214</v>
      </c>
      <c r="B115" s="3" t="s">
        <v>215</v>
      </c>
      <c r="C115" s="3">
        <v>5</v>
      </c>
      <c r="D115" s="3">
        <v>46</v>
      </c>
      <c r="E115" s="16"/>
      <c r="F115" s="16">
        <f>E110*C115*E115</f>
        <v>0</v>
      </c>
      <c r="H115" s="8"/>
      <c r="I115" s="8"/>
      <c r="J115" s="9"/>
      <c r="K115" s="10"/>
      <c r="L115" s="28">
        <f>K115*5%</f>
        <v>0</v>
      </c>
      <c r="M115" s="10"/>
    </row>
    <row r="116" spans="1:13" x14ac:dyDescent="0.25">
      <c r="A116" s="3"/>
      <c r="B116" s="3"/>
      <c r="C116" s="3"/>
      <c r="D116" s="3"/>
      <c r="E116" s="16"/>
      <c r="F116" s="16"/>
      <c r="H116" s="8"/>
      <c r="I116" s="8"/>
      <c r="J116" s="9"/>
      <c r="K116" s="10"/>
      <c r="L116" s="10"/>
      <c r="M116" s="10"/>
    </row>
    <row r="117" spans="1:13" ht="15.75" x14ac:dyDescent="0.25">
      <c r="A117" s="12"/>
      <c r="B117" s="12"/>
      <c r="C117" s="12"/>
      <c r="D117" s="13"/>
      <c r="E117" s="14"/>
      <c r="F117" s="16"/>
      <c r="H117" s="8"/>
      <c r="I117" s="8"/>
      <c r="J117" s="9"/>
      <c r="K117" s="10"/>
      <c r="L117" s="10"/>
      <c r="M117" s="10"/>
    </row>
    <row r="118" spans="1:13" ht="15.75" x14ac:dyDescent="0.25">
      <c r="A118" s="214" t="s">
        <v>13</v>
      </c>
      <c r="B118" s="215"/>
      <c r="C118" s="215"/>
      <c r="D118" s="215"/>
      <c r="E118" s="216"/>
      <c r="F118" s="169">
        <f>SUM(F115:F117)</f>
        <v>0</v>
      </c>
      <c r="H118" s="121" t="s">
        <v>13</v>
      </c>
      <c r="I118" s="122"/>
      <c r="J118" s="122"/>
      <c r="K118" s="123"/>
      <c r="L118" s="123"/>
      <c r="M118" s="7">
        <f>SUM(M114:M117)</f>
        <v>0</v>
      </c>
    </row>
    <row r="119" spans="1:13" s="64" customFormat="1" ht="15.75" x14ac:dyDescent="0.25">
      <c r="A119" s="130"/>
      <c r="B119" s="130"/>
      <c r="C119" s="130"/>
      <c r="D119" s="130"/>
      <c r="E119" s="130"/>
      <c r="F119" s="131"/>
      <c r="H119" s="130"/>
      <c r="I119" s="130"/>
      <c r="J119" s="130"/>
      <c r="K119" s="130"/>
      <c r="L119" s="130"/>
      <c r="M119" s="131"/>
    </row>
    <row r="121" spans="1:13" x14ac:dyDescent="0.25">
      <c r="A121" s="201" t="s">
        <v>19</v>
      </c>
      <c r="B121" s="201"/>
      <c r="C121" s="201"/>
      <c r="D121" s="201"/>
      <c r="E121" s="201"/>
      <c r="F121" s="201"/>
      <c r="H121" s="201" t="s">
        <v>20</v>
      </c>
      <c r="I121" s="201"/>
      <c r="J121" s="201"/>
      <c r="K121" s="201"/>
      <c r="L121" s="201"/>
      <c r="M121" s="42"/>
    </row>
    <row r="122" spans="1:13" x14ac:dyDescent="0.25">
      <c r="A122" s="202" t="s">
        <v>190</v>
      </c>
      <c r="B122" s="202"/>
      <c r="C122" s="202"/>
      <c r="D122" s="202"/>
      <c r="E122" s="202"/>
      <c r="F122" s="172">
        <f>F118+F107+F86+F75+F64+F53+F42+F30+F18</f>
        <v>0</v>
      </c>
      <c r="H122" s="202" t="s">
        <v>190</v>
      </c>
      <c r="I122" s="202"/>
      <c r="J122" s="202"/>
      <c r="K122" s="202"/>
      <c r="L122" s="30"/>
      <c r="M122" s="43">
        <v>0</v>
      </c>
    </row>
    <row r="123" spans="1:13" x14ac:dyDescent="0.25">
      <c r="A123" s="202" t="s">
        <v>191</v>
      </c>
      <c r="B123" s="202"/>
      <c r="C123" s="202"/>
      <c r="D123" s="202"/>
      <c r="E123" s="202"/>
      <c r="F123" s="172">
        <f>F96</f>
        <v>0</v>
      </c>
      <c r="H123" s="202" t="s">
        <v>191</v>
      </c>
      <c r="I123" s="202"/>
      <c r="J123" s="202"/>
      <c r="K123" s="202"/>
      <c r="L123" s="41"/>
      <c r="M123" s="43"/>
    </row>
    <row r="124" spans="1:13" x14ac:dyDescent="0.25">
      <c r="A124" s="201" t="s">
        <v>13</v>
      </c>
      <c r="B124" s="201"/>
      <c r="C124" s="201"/>
      <c r="D124" s="201"/>
      <c r="E124" s="201"/>
      <c r="F124" s="171">
        <f>SUM(F122:F122)</f>
        <v>0</v>
      </c>
      <c r="H124" s="201" t="s">
        <v>13</v>
      </c>
      <c r="I124" s="201"/>
      <c r="J124" s="201"/>
      <c r="K124" s="201"/>
      <c r="L124" s="31"/>
      <c r="M124" s="42"/>
    </row>
  </sheetData>
  <customSheetViews>
    <customSheetView guid="{6B2C8637-78CC-4CB6-97F7-DEE04A596283}" showGridLines="0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92">
    <mergeCell ref="A112:F112"/>
    <mergeCell ref="H112:M112"/>
    <mergeCell ref="A114:F114"/>
    <mergeCell ref="H114:M114"/>
    <mergeCell ref="A118:E118"/>
    <mergeCell ref="A103:F103"/>
    <mergeCell ref="H103:M103"/>
    <mergeCell ref="A107:E107"/>
    <mergeCell ref="A111:C111"/>
    <mergeCell ref="H111:I111"/>
    <mergeCell ref="A109:M109"/>
    <mergeCell ref="A100:C100"/>
    <mergeCell ref="H100:I100"/>
    <mergeCell ref="A101:F101"/>
    <mergeCell ref="H101:M101"/>
    <mergeCell ref="A98:M98"/>
    <mergeCell ref="A91:F91"/>
    <mergeCell ref="H91:M91"/>
    <mergeCell ref="A93:F93"/>
    <mergeCell ref="H93:M93"/>
    <mergeCell ref="A96:E96"/>
    <mergeCell ref="A82:F82"/>
    <mergeCell ref="H82:M82"/>
    <mergeCell ref="A86:E86"/>
    <mergeCell ref="A90:C90"/>
    <mergeCell ref="H90:I90"/>
    <mergeCell ref="A88:M88"/>
    <mergeCell ref="A79:C79"/>
    <mergeCell ref="H79:I79"/>
    <mergeCell ref="A80:F80"/>
    <mergeCell ref="H80:M80"/>
    <mergeCell ref="A77:M77"/>
    <mergeCell ref="A69:F69"/>
    <mergeCell ref="H69:M69"/>
    <mergeCell ref="A71:F71"/>
    <mergeCell ref="H71:M71"/>
    <mergeCell ref="A75:E75"/>
    <mergeCell ref="A60:F60"/>
    <mergeCell ref="H60:M60"/>
    <mergeCell ref="A64:E64"/>
    <mergeCell ref="A68:C68"/>
    <mergeCell ref="H68:I68"/>
    <mergeCell ref="A66:M66"/>
    <mergeCell ref="A58:F58"/>
    <mergeCell ref="H58:M58"/>
    <mergeCell ref="A9:M9"/>
    <mergeCell ref="A11:C11"/>
    <mergeCell ref="H11:I11"/>
    <mergeCell ref="A12:F12"/>
    <mergeCell ref="H12:M12"/>
    <mergeCell ref="A35:C35"/>
    <mergeCell ref="H35:I35"/>
    <mergeCell ref="H24:M24"/>
    <mergeCell ref="A26:F26"/>
    <mergeCell ref="H26:M26"/>
    <mergeCell ref="A23:C23"/>
    <mergeCell ref="H23:I23"/>
    <mergeCell ref="A24:F24"/>
    <mergeCell ref="A14:F14"/>
    <mergeCell ref="A124:E124"/>
    <mergeCell ref="H124:K124"/>
    <mergeCell ref="A121:F121"/>
    <mergeCell ref="H121:L121"/>
    <mergeCell ref="A122:E122"/>
    <mergeCell ref="H122:K122"/>
    <mergeCell ref="H14:M14"/>
    <mergeCell ref="A18:E18"/>
    <mergeCell ref="A19:E19"/>
    <mergeCell ref="J19:K19"/>
    <mergeCell ref="A47:F47"/>
    <mergeCell ref="H47:M47"/>
    <mergeCell ref="A36:F36"/>
    <mergeCell ref="H36:M36"/>
    <mergeCell ref="A38:F38"/>
    <mergeCell ref="H38:M38"/>
    <mergeCell ref="A42:E42"/>
    <mergeCell ref="A55:M55"/>
    <mergeCell ref="A44:M44"/>
    <mergeCell ref="A33:M33"/>
    <mergeCell ref="A21:M21"/>
    <mergeCell ref="A123:E123"/>
    <mergeCell ref="H123:K123"/>
    <mergeCell ref="A57:C57"/>
    <mergeCell ref="H57:I57"/>
    <mergeCell ref="A53:E53"/>
    <mergeCell ref="A30:E30"/>
    <mergeCell ref="A31:E31"/>
    <mergeCell ref="J31:K31"/>
    <mergeCell ref="A49:F49"/>
    <mergeCell ref="H49:M49"/>
    <mergeCell ref="A46:C46"/>
    <mergeCell ref="H46:I46"/>
  </mergeCells>
  <pageMargins left="0.51181102362204722" right="0.51181102362204722" top="0.78740157480314965" bottom="0.78740157480314965" header="0.31496062992125984" footer="0.31496062992125984"/>
  <pageSetup scale="5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Z20"/>
  <sheetViews>
    <sheetView showGridLines="0" zoomScaleNormal="100" workbookViewId="0">
      <selection activeCell="P10" sqref="P10"/>
    </sheetView>
  </sheetViews>
  <sheetFormatPr defaultRowHeight="15" x14ac:dyDescent="0.25"/>
  <cols>
    <col min="1" max="1" width="16.7109375" customWidth="1"/>
    <col min="2" max="2" width="10.42578125" bestFit="1" customWidth="1"/>
    <col min="3" max="3" width="5.42578125" customWidth="1"/>
    <col min="4" max="4" width="12" bestFit="1" customWidth="1"/>
    <col min="5" max="5" width="19.140625" customWidth="1"/>
    <col min="6" max="6" width="2.7109375" customWidth="1"/>
    <col min="7" max="8" width="17" customWidth="1"/>
    <col min="9" max="9" width="9" customWidth="1"/>
    <col min="10" max="10" width="9.7109375" bestFit="1" customWidth="1"/>
    <col min="11" max="11" width="8.5703125" bestFit="1" customWidth="1"/>
    <col min="12" max="12" width="24.7109375" customWidth="1"/>
    <col min="13" max="26" width="9.140625" style="76"/>
  </cols>
  <sheetData>
    <row r="7" spans="1:26" x14ac:dyDescent="0.25">
      <c r="K7" s="34" t="s">
        <v>30</v>
      </c>
      <c r="L7" s="35">
        <f ca="1">NOW()</f>
        <v>41864.699271990743</v>
      </c>
    </row>
    <row r="8" spans="1:26" ht="15.75" x14ac:dyDescent="0.25">
      <c r="A8" s="200" t="s">
        <v>166</v>
      </c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64"/>
      <c r="N8"/>
      <c r="O8"/>
      <c r="P8"/>
      <c r="Q8"/>
      <c r="R8"/>
      <c r="S8"/>
      <c r="T8"/>
      <c r="U8"/>
      <c r="V8"/>
      <c r="W8"/>
      <c r="X8"/>
      <c r="Y8"/>
      <c r="Z8"/>
    </row>
    <row r="9" spans="1:26" x14ac:dyDescent="0.25">
      <c r="A9" s="129" t="s">
        <v>100</v>
      </c>
      <c r="B9" s="17"/>
      <c r="C9" s="2" t="s">
        <v>11</v>
      </c>
      <c r="D9" s="32">
        <v>10</v>
      </c>
      <c r="E9" s="1"/>
      <c r="G9" s="1"/>
      <c r="H9" s="1"/>
      <c r="I9" s="2" t="s">
        <v>11</v>
      </c>
      <c r="J9" s="32"/>
      <c r="K9" s="1"/>
      <c r="L9" s="1"/>
      <c r="M9" s="64"/>
      <c r="N9"/>
      <c r="O9"/>
      <c r="P9"/>
      <c r="Q9"/>
      <c r="R9"/>
      <c r="S9"/>
      <c r="T9"/>
      <c r="U9"/>
      <c r="V9"/>
      <c r="W9"/>
      <c r="X9"/>
      <c r="Y9"/>
      <c r="Z9"/>
    </row>
    <row r="10" spans="1:26" x14ac:dyDescent="0.25">
      <c r="A10" s="126" t="s">
        <v>51</v>
      </c>
      <c r="B10" s="126"/>
      <c r="C10" s="2" t="s">
        <v>9</v>
      </c>
      <c r="D10" s="2" t="s">
        <v>102</v>
      </c>
      <c r="E10" s="1"/>
      <c r="G10" s="126" t="s">
        <v>51</v>
      </c>
      <c r="H10" s="126"/>
      <c r="I10" s="2" t="s">
        <v>9</v>
      </c>
      <c r="J10" s="1"/>
      <c r="K10" s="1"/>
      <c r="L10" s="1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 spans="1:26" ht="16.5" thickBot="1" x14ac:dyDescent="0.3">
      <c r="A11" s="118" t="s">
        <v>0</v>
      </c>
      <c r="B11" s="118"/>
      <c r="C11" s="118"/>
      <c r="D11" s="118"/>
      <c r="E11" s="118"/>
      <c r="G11" s="118" t="s">
        <v>12</v>
      </c>
      <c r="H11" s="118"/>
      <c r="I11" s="118"/>
      <c r="J11" s="118"/>
      <c r="K11" s="118"/>
      <c r="L11" s="118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spans="1:26" ht="15.75" thickBot="1" x14ac:dyDescent="0.3">
      <c r="A12" s="18" t="s">
        <v>24</v>
      </c>
      <c r="B12" s="18" t="s">
        <v>25</v>
      </c>
      <c r="C12" s="18" t="s">
        <v>2</v>
      </c>
      <c r="D12" s="19" t="s">
        <v>192</v>
      </c>
      <c r="E12" s="20" t="s">
        <v>4</v>
      </c>
      <c r="G12" s="21" t="s">
        <v>24</v>
      </c>
      <c r="H12" s="21" t="s">
        <v>25</v>
      </c>
      <c r="I12" s="21" t="s">
        <v>2</v>
      </c>
      <c r="J12" s="19" t="s">
        <v>192</v>
      </c>
      <c r="K12" s="29" t="s">
        <v>23</v>
      </c>
      <c r="L12" s="23" t="s">
        <v>4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spans="1:26" x14ac:dyDescent="0.25">
      <c r="A13" s="3" t="s">
        <v>51</v>
      </c>
      <c r="B13" s="3">
        <v>26</v>
      </c>
      <c r="C13" s="4">
        <v>26</v>
      </c>
      <c r="D13" s="72"/>
      <c r="E13" s="72">
        <f>B13*1*D13</f>
        <v>0</v>
      </c>
      <c r="G13" s="3" t="s">
        <v>51</v>
      </c>
      <c r="H13" s="8"/>
      <c r="I13" s="9"/>
      <c r="J13" s="10"/>
      <c r="K13" s="58">
        <f>J13*5%</f>
        <v>0</v>
      </c>
      <c r="L13" s="1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spans="1:26" x14ac:dyDescent="0.25">
      <c r="A14" s="3"/>
      <c r="B14" s="3"/>
      <c r="C14" s="3"/>
      <c r="D14" s="16"/>
      <c r="E14" s="16"/>
      <c r="G14" s="8"/>
      <c r="H14" s="8"/>
      <c r="I14" s="9"/>
      <c r="J14" s="10"/>
      <c r="K14" s="10"/>
      <c r="L14" s="1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spans="1:26" ht="15.75" x14ac:dyDescent="0.25">
      <c r="A15" s="12"/>
      <c r="B15" s="12"/>
      <c r="C15" s="13"/>
      <c r="D15" s="14"/>
      <c r="E15" s="16"/>
      <c r="G15" s="12"/>
      <c r="H15" s="12"/>
      <c r="I15" s="13"/>
      <c r="J15" s="14"/>
      <c r="K15" s="14"/>
      <c r="L15" s="14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spans="1:26" ht="15.75" x14ac:dyDescent="0.25">
      <c r="A16" s="121" t="s">
        <v>13</v>
      </c>
      <c r="B16" s="122"/>
      <c r="C16" s="122"/>
      <c r="D16" s="123"/>
      <c r="E16" s="169">
        <f>SUM(E13:E15)</f>
        <v>0</v>
      </c>
      <c r="G16" s="121" t="s">
        <v>13</v>
      </c>
      <c r="H16" s="122"/>
      <c r="I16" s="122"/>
      <c r="J16" s="123"/>
      <c r="K16" s="123"/>
      <c r="L16" s="7">
        <f>SUM(L13:L15)</f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spans="1:26" ht="15.75" x14ac:dyDescent="0.25">
      <c r="A17" s="65"/>
      <c r="B17" s="65"/>
      <c r="C17" s="65"/>
      <c r="D17" s="65"/>
      <c r="E17" s="66"/>
      <c r="F17" s="83"/>
      <c r="G17" s="65"/>
      <c r="H17" s="65"/>
      <c r="I17" s="65"/>
      <c r="J17" s="65"/>
      <c r="K17" s="65"/>
      <c r="L17" s="66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</row>
    <row r="18" spans="1:26" x14ac:dyDescent="0.25">
      <c r="A18" s="102" t="s">
        <v>63</v>
      </c>
      <c r="B18" s="119"/>
      <c r="C18" s="119"/>
      <c r="D18" s="119"/>
      <c r="E18" s="102"/>
      <c r="G18" s="119" t="s">
        <v>64</v>
      </c>
      <c r="H18" s="119"/>
      <c r="I18" s="119"/>
      <c r="J18" s="119"/>
      <c r="K18" s="119"/>
      <c r="L18" s="42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spans="1:26" x14ac:dyDescent="0.25">
      <c r="A19" s="202" t="s">
        <v>51</v>
      </c>
      <c r="B19" s="202"/>
      <c r="C19" s="202"/>
      <c r="D19" s="202"/>
      <c r="E19" s="73">
        <f>E16</f>
        <v>0</v>
      </c>
      <c r="G19" s="120" t="s">
        <v>51</v>
      </c>
      <c r="H19" s="120"/>
      <c r="I19" s="120"/>
      <c r="J19" s="120"/>
      <c r="K19" s="41"/>
      <c r="L19" s="43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spans="1:26" x14ac:dyDescent="0.25">
      <c r="A20" s="119" t="s">
        <v>13</v>
      </c>
      <c r="B20" s="119"/>
      <c r="C20" s="119"/>
      <c r="D20" s="119"/>
      <c r="E20" s="74"/>
      <c r="G20" s="119" t="s">
        <v>13</v>
      </c>
      <c r="H20" s="119"/>
      <c r="I20" s="119"/>
      <c r="J20" s="119"/>
      <c r="K20" s="125"/>
      <c r="L20" s="75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</sheetData>
  <mergeCells count="2">
    <mergeCell ref="A8:L8"/>
    <mergeCell ref="A19:D19"/>
  </mergeCells>
  <pageMargins left="0.51181102362204722" right="0.51181102362204722" top="0.78740157480314965" bottom="0.78740157480314965" header="0.31496062992125984" footer="0.31496062992125984"/>
  <pageSetup paperSize="9" scale="5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153"/>
  <sheetViews>
    <sheetView showGridLines="0" topLeftCell="A130" zoomScale="90" zoomScaleNormal="90" workbookViewId="0">
      <selection activeCell="A148" sqref="A148:D148"/>
    </sheetView>
  </sheetViews>
  <sheetFormatPr defaultRowHeight="15" x14ac:dyDescent="0.25"/>
  <cols>
    <col min="1" max="1" width="46.85546875" bestFit="1" customWidth="1"/>
    <col min="2" max="2" width="19" customWidth="1"/>
    <col min="3" max="3" width="15.7109375" bestFit="1" customWidth="1"/>
    <col min="4" max="4" width="13" bestFit="1" customWidth="1"/>
    <col min="5" max="5" width="11.140625" customWidth="1"/>
    <col min="6" max="6" width="6.140625" customWidth="1"/>
    <col min="7" max="7" width="20.140625" bestFit="1" customWidth="1"/>
    <col min="8" max="8" width="2.7109375" customWidth="1"/>
    <col min="9" max="9" width="35.28515625" bestFit="1" customWidth="1"/>
    <col min="10" max="10" width="10.7109375" bestFit="1" customWidth="1"/>
    <col min="11" max="11" width="10.7109375" customWidth="1"/>
    <col min="12" max="12" width="9.7109375" bestFit="1" customWidth="1"/>
    <col min="13" max="13" width="13.85546875" bestFit="1" customWidth="1"/>
    <col min="14" max="14" width="0.5703125" customWidth="1"/>
  </cols>
  <sheetData>
    <row r="7" spans="1:15" x14ac:dyDescent="0.25">
      <c r="M7" s="35">
        <f ca="1">NOW()</f>
        <v>41864.699271990743</v>
      </c>
    </row>
    <row r="8" spans="1:15" ht="15.75" x14ac:dyDescent="0.25">
      <c r="A8" s="200" t="s">
        <v>159</v>
      </c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176"/>
      <c r="O8" s="83"/>
    </row>
    <row r="9" spans="1:15" x14ac:dyDescent="0.25">
      <c r="A9" s="27" t="s">
        <v>79</v>
      </c>
      <c r="B9" s="17"/>
      <c r="C9" s="17"/>
      <c r="D9" s="2" t="s">
        <v>11</v>
      </c>
      <c r="E9" s="2"/>
      <c r="F9" s="32">
        <v>6</v>
      </c>
      <c r="G9" s="82"/>
      <c r="I9" s="1"/>
      <c r="J9" s="1"/>
      <c r="K9" s="2" t="s">
        <v>11</v>
      </c>
      <c r="L9" s="32"/>
      <c r="M9" s="1"/>
      <c r="N9" s="83"/>
      <c r="O9" s="83"/>
    </row>
    <row r="10" spans="1:15" x14ac:dyDescent="0.25">
      <c r="A10" s="165" t="s">
        <v>39</v>
      </c>
      <c r="B10" s="2" t="s">
        <v>78</v>
      </c>
      <c r="C10" s="2"/>
      <c r="D10" s="2"/>
      <c r="E10" s="2"/>
      <c r="F10" s="1"/>
      <c r="G10" s="1"/>
      <c r="I10" s="165" t="s">
        <v>39</v>
      </c>
      <c r="J10" s="2" t="s">
        <v>9</v>
      </c>
      <c r="K10" s="2"/>
      <c r="L10" s="1"/>
      <c r="M10" s="1"/>
    </row>
    <row r="11" spans="1:15" ht="16.5" thickBot="1" x14ac:dyDescent="0.3">
      <c r="A11" s="193" t="s">
        <v>0</v>
      </c>
      <c r="B11" s="193"/>
      <c r="C11" s="193"/>
      <c r="D11" s="193"/>
      <c r="E11" s="193"/>
      <c r="F11" s="193"/>
      <c r="G11" s="193"/>
      <c r="I11" s="193" t="s">
        <v>12</v>
      </c>
      <c r="J11" s="193"/>
      <c r="K11" s="193"/>
      <c r="L11" s="193"/>
      <c r="M11" s="193"/>
    </row>
    <row r="12" spans="1:15" x14ac:dyDescent="0.25">
      <c r="A12" s="18" t="s">
        <v>36</v>
      </c>
      <c r="B12" s="18" t="s">
        <v>35</v>
      </c>
      <c r="C12" s="174" t="s">
        <v>193</v>
      </c>
      <c r="D12" s="18" t="s">
        <v>40</v>
      </c>
      <c r="E12" s="174" t="s">
        <v>194</v>
      </c>
      <c r="F12" s="19" t="s">
        <v>37</v>
      </c>
      <c r="G12" s="20" t="s">
        <v>4</v>
      </c>
      <c r="I12" s="18" t="s">
        <v>36</v>
      </c>
      <c r="J12" s="18" t="s">
        <v>35</v>
      </c>
      <c r="K12" s="18" t="s">
        <v>40</v>
      </c>
      <c r="L12" s="19" t="s">
        <v>37</v>
      </c>
      <c r="M12" s="20" t="s">
        <v>4</v>
      </c>
    </row>
    <row r="13" spans="1:15" x14ac:dyDescent="0.25">
      <c r="A13" s="36" t="s">
        <v>31</v>
      </c>
      <c r="B13" s="37">
        <v>280</v>
      </c>
      <c r="C13" s="37"/>
      <c r="D13" s="37">
        <f>B13*20%</f>
        <v>56</v>
      </c>
      <c r="E13" s="37"/>
      <c r="F13" s="4">
        <v>1</v>
      </c>
      <c r="G13" s="38">
        <f>(B13+D13)*F13*F9</f>
        <v>2016</v>
      </c>
      <c r="I13" s="36"/>
      <c r="J13" s="37"/>
      <c r="K13" s="37"/>
      <c r="L13" s="4"/>
      <c r="M13" s="38"/>
    </row>
    <row r="14" spans="1:15" x14ac:dyDescent="0.25">
      <c r="A14" s="36" t="s">
        <v>32</v>
      </c>
      <c r="B14" s="37">
        <v>260</v>
      </c>
      <c r="C14" s="37"/>
      <c r="D14" s="37">
        <f t="shared" ref="D14:D17" si="0">B14*20%</f>
        <v>52</v>
      </c>
      <c r="E14" s="37"/>
      <c r="F14" s="4">
        <v>4</v>
      </c>
      <c r="G14" s="38">
        <f>(B14+D14)*F14*F9</f>
        <v>7488</v>
      </c>
      <c r="I14" s="36"/>
      <c r="J14" s="37"/>
      <c r="K14" s="37"/>
      <c r="L14" s="4"/>
      <c r="M14" s="38"/>
    </row>
    <row r="15" spans="1:15" x14ac:dyDescent="0.25">
      <c r="A15" s="36" t="s">
        <v>33</v>
      </c>
      <c r="B15" s="37">
        <v>230</v>
      </c>
      <c r="C15" s="37"/>
      <c r="D15" s="37">
        <f t="shared" si="0"/>
        <v>46</v>
      </c>
      <c r="E15" s="37"/>
      <c r="F15" s="4">
        <v>2</v>
      </c>
      <c r="G15" s="38">
        <f>(B15+D15)*F15*F9</f>
        <v>3312</v>
      </c>
      <c r="I15" s="36"/>
      <c r="J15" s="37"/>
      <c r="K15" s="37"/>
      <c r="L15" s="4"/>
      <c r="M15" s="38"/>
    </row>
    <row r="16" spans="1:15" x14ac:dyDescent="0.25">
      <c r="A16" s="36" t="s">
        <v>34</v>
      </c>
      <c r="B16" s="37">
        <v>260</v>
      </c>
      <c r="C16" s="37"/>
      <c r="D16" s="37">
        <f t="shared" si="0"/>
        <v>52</v>
      </c>
      <c r="E16" s="37"/>
      <c r="F16" s="4">
        <v>1</v>
      </c>
      <c r="G16" s="38">
        <f>(B16+D16)*F16*F9</f>
        <v>1872</v>
      </c>
      <c r="I16" s="36"/>
      <c r="J16" s="37"/>
      <c r="K16" s="37"/>
      <c r="L16" s="4"/>
      <c r="M16" s="38"/>
    </row>
    <row r="17" spans="1:15" x14ac:dyDescent="0.25">
      <c r="A17" s="71" t="s">
        <v>50</v>
      </c>
      <c r="B17" s="37">
        <v>200</v>
      </c>
      <c r="C17" s="37"/>
      <c r="D17" s="37">
        <f t="shared" si="0"/>
        <v>40</v>
      </c>
      <c r="E17" s="37"/>
      <c r="F17" s="4">
        <v>7</v>
      </c>
      <c r="G17" s="38">
        <f>(B17+D17)*F17*F9</f>
        <v>10080</v>
      </c>
      <c r="I17" s="36"/>
      <c r="J17" s="37"/>
      <c r="K17" s="37"/>
      <c r="L17" s="4"/>
      <c r="M17" s="38"/>
    </row>
    <row r="18" spans="1:15" ht="16.5" x14ac:dyDescent="0.25">
      <c r="A18" s="40"/>
      <c r="B18" s="4"/>
      <c r="C18" s="4"/>
      <c r="D18" s="4"/>
      <c r="E18" s="4"/>
      <c r="F18" s="16"/>
      <c r="G18" s="16"/>
      <c r="I18" s="15"/>
      <c r="J18" s="5"/>
      <c r="K18" s="5"/>
      <c r="L18" s="6"/>
      <c r="M18" s="11"/>
    </row>
    <row r="19" spans="1:15" ht="15.75" x14ac:dyDescent="0.25">
      <c r="A19" s="214" t="s">
        <v>13</v>
      </c>
      <c r="B19" s="215"/>
      <c r="C19" s="175">
        <f>SUM(C13:C18)</f>
        <v>0</v>
      </c>
      <c r="D19" s="173"/>
      <c r="E19" s="175">
        <f>SUM(E13:E18)</f>
        <v>0</v>
      </c>
      <c r="F19" s="56"/>
      <c r="G19" s="169">
        <f>SUM(G13:G18)</f>
        <v>24768</v>
      </c>
      <c r="I19" s="214" t="s">
        <v>13</v>
      </c>
      <c r="J19" s="215"/>
      <c r="K19" s="215"/>
      <c r="L19" s="216"/>
      <c r="M19" s="7">
        <f>SUM(M13:M18)</f>
        <v>0</v>
      </c>
    </row>
    <row r="22" spans="1:15" ht="15.75" x14ac:dyDescent="0.25">
      <c r="A22" s="200" t="s">
        <v>160</v>
      </c>
      <c r="B22" s="200"/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176"/>
      <c r="O22" s="83"/>
    </row>
    <row r="23" spans="1:15" x14ac:dyDescent="0.25">
      <c r="A23" s="129" t="s">
        <v>80</v>
      </c>
      <c r="B23" s="17"/>
      <c r="C23" s="17"/>
      <c r="D23" s="2" t="s">
        <v>11</v>
      </c>
      <c r="E23" s="2"/>
      <c r="F23" s="32">
        <v>6</v>
      </c>
      <c r="G23" s="82"/>
      <c r="I23" s="1"/>
      <c r="J23" s="1"/>
      <c r="K23" s="2" t="s">
        <v>11</v>
      </c>
      <c r="L23" s="32"/>
      <c r="M23" s="1"/>
      <c r="N23" s="83"/>
      <c r="O23" s="83"/>
    </row>
    <row r="24" spans="1:15" x14ac:dyDescent="0.25">
      <c r="A24" s="126" t="s">
        <v>39</v>
      </c>
      <c r="B24" s="2" t="s">
        <v>78</v>
      </c>
      <c r="C24" s="2"/>
      <c r="D24" s="2"/>
      <c r="E24" s="2"/>
      <c r="F24" s="1"/>
      <c r="G24" s="1"/>
      <c r="I24" s="126" t="s">
        <v>39</v>
      </c>
      <c r="J24" s="2" t="s">
        <v>9</v>
      </c>
      <c r="K24" s="2"/>
      <c r="L24" s="1"/>
      <c r="M24" s="1"/>
    </row>
    <row r="25" spans="1:15" ht="16.5" thickBot="1" x14ac:dyDescent="0.3">
      <c r="A25" s="193" t="s">
        <v>0</v>
      </c>
      <c r="B25" s="193"/>
      <c r="C25" s="193"/>
      <c r="D25" s="193"/>
      <c r="E25" s="193"/>
      <c r="F25" s="193"/>
      <c r="G25" s="193"/>
      <c r="I25" s="193" t="s">
        <v>12</v>
      </c>
      <c r="J25" s="193"/>
      <c r="K25" s="193"/>
      <c r="L25" s="193"/>
      <c r="M25" s="193"/>
    </row>
    <row r="26" spans="1:15" x14ac:dyDescent="0.25">
      <c r="A26" s="18" t="s">
        <v>36</v>
      </c>
      <c r="B26" s="18" t="s">
        <v>35</v>
      </c>
      <c r="C26" s="174" t="s">
        <v>193</v>
      </c>
      <c r="D26" s="18" t="s">
        <v>40</v>
      </c>
      <c r="E26" s="174" t="s">
        <v>194</v>
      </c>
      <c r="F26" s="19" t="s">
        <v>37</v>
      </c>
      <c r="G26" s="20" t="s">
        <v>4</v>
      </c>
      <c r="I26" s="18" t="s">
        <v>36</v>
      </c>
      <c r="J26" s="18" t="s">
        <v>35</v>
      </c>
      <c r="K26" s="18" t="s">
        <v>40</v>
      </c>
      <c r="L26" s="19" t="s">
        <v>37</v>
      </c>
      <c r="M26" s="20" t="s">
        <v>4</v>
      </c>
    </row>
    <row r="27" spans="1:15" x14ac:dyDescent="0.25">
      <c r="A27" s="36" t="s">
        <v>183</v>
      </c>
      <c r="B27" s="37">
        <v>280</v>
      </c>
      <c r="C27" s="37"/>
      <c r="D27" s="37">
        <f>B27*20%</f>
        <v>56</v>
      </c>
      <c r="E27" s="37"/>
      <c r="F27" s="4">
        <v>1</v>
      </c>
      <c r="G27" s="38">
        <f>(B27+D27)*F27*$F$23</f>
        <v>2016</v>
      </c>
      <c r="I27" s="36"/>
      <c r="J27" s="37"/>
      <c r="K27" s="37"/>
      <c r="L27" s="4"/>
      <c r="M27" s="38"/>
    </row>
    <row r="28" spans="1:15" x14ac:dyDescent="0.25">
      <c r="A28" s="36" t="s">
        <v>31</v>
      </c>
      <c r="B28" s="37">
        <v>280</v>
      </c>
      <c r="C28" s="37"/>
      <c r="D28" s="37">
        <f>B28*20%</f>
        <v>56</v>
      </c>
      <c r="E28" s="37"/>
      <c r="F28" s="4">
        <v>1</v>
      </c>
      <c r="G28" s="38">
        <f t="shared" ref="G28:G32" si="1">(B28+D28)*F28*$F$23</f>
        <v>2016</v>
      </c>
      <c r="I28" s="36"/>
      <c r="J28" s="37"/>
      <c r="K28" s="37"/>
      <c r="L28" s="4"/>
      <c r="M28" s="38"/>
    </row>
    <row r="29" spans="1:15" x14ac:dyDescent="0.25">
      <c r="A29" s="36" t="s">
        <v>32</v>
      </c>
      <c r="B29" s="37">
        <v>260</v>
      </c>
      <c r="C29" s="37"/>
      <c r="D29" s="37">
        <f t="shared" ref="D29:D32" si="2">B29*20%</f>
        <v>52</v>
      </c>
      <c r="E29" s="37"/>
      <c r="F29" s="4">
        <v>4</v>
      </c>
      <c r="G29" s="38">
        <f t="shared" si="1"/>
        <v>7488</v>
      </c>
      <c r="I29" s="36"/>
      <c r="J29" s="37"/>
      <c r="K29" s="37"/>
      <c r="L29" s="4"/>
      <c r="M29" s="38"/>
    </row>
    <row r="30" spans="1:15" x14ac:dyDescent="0.25">
      <c r="A30" s="36" t="s">
        <v>33</v>
      </c>
      <c r="B30" s="37">
        <v>230</v>
      </c>
      <c r="C30" s="37"/>
      <c r="D30" s="37">
        <f t="shared" si="2"/>
        <v>46</v>
      </c>
      <c r="E30" s="37"/>
      <c r="F30" s="4">
        <v>2</v>
      </c>
      <c r="G30" s="38">
        <f t="shared" si="1"/>
        <v>3312</v>
      </c>
      <c r="I30" s="36"/>
      <c r="J30" s="37"/>
      <c r="K30" s="37"/>
      <c r="L30" s="4"/>
      <c r="M30" s="38"/>
    </row>
    <row r="31" spans="1:15" x14ac:dyDescent="0.25">
      <c r="A31" s="36" t="s">
        <v>34</v>
      </c>
      <c r="B31" s="37">
        <v>260</v>
      </c>
      <c r="C31" s="37"/>
      <c r="D31" s="37">
        <f t="shared" si="2"/>
        <v>52</v>
      </c>
      <c r="E31" s="37"/>
      <c r="F31" s="4">
        <v>1</v>
      </c>
      <c r="G31" s="38">
        <f t="shared" si="1"/>
        <v>1872</v>
      </c>
      <c r="I31" s="36"/>
      <c r="J31" s="37"/>
      <c r="K31" s="37"/>
      <c r="L31" s="4"/>
      <c r="M31" s="38"/>
    </row>
    <row r="32" spans="1:15" x14ac:dyDescent="0.25">
      <c r="A32" s="71" t="s">
        <v>50</v>
      </c>
      <c r="B32" s="37">
        <v>200</v>
      </c>
      <c r="C32" s="37"/>
      <c r="D32" s="37">
        <f t="shared" si="2"/>
        <v>40</v>
      </c>
      <c r="E32" s="37"/>
      <c r="F32" s="4">
        <v>5</v>
      </c>
      <c r="G32" s="38">
        <f t="shared" si="1"/>
        <v>7200</v>
      </c>
      <c r="I32" s="36"/>
      <c r="J32" s="37"/>
      <c r="K32" s="37"/>
      <c r="L32" s="4"/>
      <c r="M32" s="38"/>
    </row>
    <row r="33" spans="1:15" ht="16.5" x14ac:dyDescent="0.25">
      <c r="A33" s="40"/>
      <c r="B33" s="4"/>
      <c r="C33" s="4"/>
      <c r="D33" s="4"/>
      <c r="E33" s="4"/>
      <c r="F33" s="16"/>
      <c r="G33" s="16"/>
      <c r="I33" s="15"/>
      <c r="J33" s="5"/>
      <c r="K33" s="5"/>
      <c r="L33" s="6"/>
      <c r="M33" s="11"/>
    </row>
    <row r="34" spans="1:15" ht="15.75" x14ac:dyDescent="0.25">
      <c r="A34" s="55" t="s">
        <v>13</v>
      </c>
      <c r="B34" s="173"/>
      <c r="C34" s="175">
        <f>SUM(C27:C32)</f>
        <v>0</v>
      </c>
      <c r="D34" s="173"/>
      <c r="E34" s="175">
        <f>SUM(E27:E33)</f>
        <v>0</v>
      </c>
      <c r="F34" s="56"/>
      <c r="G34" s="169">
        <f>SUM(G27:G33)</f>
        <v>23904</v>
      </c>
      <c r="I34" s="214" t="s">
        <v>13</v>
      </c>
      <c r="J34" s="215"/>
      <c r="K34" s="215"/>
      <c r="L34" s="216"/>
      <c r="M34" s="7">
        <f>SUM(M27:M33)</f>
        <v>0</v>
      </c>
    </row>
    <row r="35" spans="1:15" ht="15.75" x14ac:dyDescent="0.25">
      <c r="A35" s="65"/>
      <c r="B35" s="65"/>
      <c r="C35" s="65"/>
      <c r="D35" s="65"/>
      <c r="E35" s="65"/>
      <c r="F35" s="65"/>
      <c r="G35" s="66"/>
      <c r="H35" s="83"/>
      <c r="I35" s="65"/>
      <c r="J35" s="65"/>
      <c r="K35" s="65"/>
      <c r="L35" s="65"/>
      <c r="M35" s="66"/>
    </row>
    <row r="36" spans="1:15" s="64" customFormat="1" ht="15.75" x14ac:dyDescent="0.25">
      <c r="A36" s="130"/>
      <c r="B36" s="130"/>
      <c r="C36" s="130"/>
      <c r="D36" s="130"/>
      <c r="E36" s="130"/>
      <c r="F36" s="130"/>
      <c r="G36" s="131"/>
      <c r="I36" s="130"/>
      <c r="J36" s="130"/>
      <c r="K36" s="130"/>
      <c r="L36" s="130"/>
      <c r="M36" s="131"/>
      <c r="N36" s="83"/>
    </row>
    <row r="37" spans="1:15" ht="15.75" x14ac:dyDescent="0.25">
      <c r="A37" s="200" t="s">
        <v>161</v>
      </c>
      <c r="B37" s="200"/>
      <c r="C37" s="200"/>
      <c r="D37" s="200"/>
      <c r="E37" s="200"/>
      <c r="F37" s="200"/>
      <c r="G37" s="200"/>
      <c r="H37" s="200"/>
      <c r="I37" s="200"/>
      <c r="J37" s="200"/>
      <c r="K37" s="200"/>
      <c r="L37" s="200"/>
      <c r="M37" s="200"/>
      <c r="N37" s="176"/>
      <c r="O37" s="64"/>
    </row>
    <row r="38" spans="1:15" x14ac:dyDescent="0.25">
      <c r="A38" s="129" t="s">
        <v>81</v>
      </c>
      <c r="B38" s="17"/>
      <c r="C38" s="17"/>
      <c r="D38" s="2" t="s">
        <v>11</v>
      </c>
      <c r="E38" s="2"/>
      <c r="F38" s="32">
        <v>6</v>
      </c>
      <c r="G38" s="82"/>
      <c r="I38" s="1"/>
      <c r="J38" s="1"/>
      <c r="K38" s="2" t="s">
        <v>11</v>
      </c>
      <c r="L38" s="32"/>
      <c r="M38" s="1"/>
      <c r="N38" s="83"/>
      <c r="O38" s="64"/>
    </row>
    <row r="39" spans="1:15" x14ac:dyDescent="0.25">
      <c r="A39" s="126" t="s">
        <v>39</v>
      </c>
      <c r="B39" s="2" t="s">
        <v>78</v>
      </c>
      <c r="C39" s="2"/>
      <c r="D39" s="2"/>
      <c r="E39" s="2"/>
      <c r="F39" s="1"/>
      <c r="G39" s="1"/>
      <c r="I39" s="126" t="s">
        <v>39</v>
      </c>
      <c r="J39" s="2" t="s">
        <v>9</v>
      </c>
      <c r="K39" s="2"/>
      <c r="L39" s="1"/>
      <c r="M39" s="1"/>
    </row>
    <row r="40" spans="1:15" ht="16.5" thickBot="1" x14ac:dyDescent="0.3">
      <c r="A40" s="193" t="s">
        <v>0</v>
      </c>
      <c r="B40" s="193"/>
      <c r="C40" s="193"/>
      <c r="D40" s="193"/>
      <c r="E40" s="193"/>
      <c r="F40" s="193"/>
      <c r="G40" s="193"/>
      <c r="I40" s="193" t="s">
        <v>12</v>
      </c>
      <c r="J40" s="193"/>
      <c r="K40" s="193"/>
      <c r="L40" s="193"/>
      <c r="M40" s="193"/>
    </row>
    <row r="41" spans="1:15" x14ac:dyDescent="0.25">
      <c r="A41" s="18" t="s">
        <v>36</v>
      </c>
      <c r="B41" s="18" t="s">
        <v>35</v>
      </c>
      <c r="C41" s="174" t="s">
        <v>193</v>
      </c>
      <c r="D41" s="18" t="s">
        <v>40</v>
      </c>
      <c r="E41" s="174" t="s">
        <v>194</v>
      </c>
      <c r="F41" s="19" t="s">
        <v>37</v>
      </c>
      <c r="G41" s="20" t="s">
        <v>4</v>
      </c>
      <c r="I41" s="18" t="s">
        <v>36</v>
      </c>
      <c r="J41" s="18" t="s">
        <v>35</v>
      </c>
      <c r="K41" s="18" t="s">
        <v>40</v>
      </c>
      <c r="L41" s="19" t="s">
        <v>37</v>
      </c>
      <c r="M41" s="20" t="s">
        <v>4</v>
      </c>
    </row>
    <row r="42" spans="1:15" x14ac:dyDescent="0.25">
      <c r="A42" s="36" t="s">
        <v>183</v>
      </c>
      <c r="B42" s="37">
        <v>280</v>
      </c>
      <c r="C42" s="37"/>
      <c r="D42" s="37">
        <f>B42*20%</f>
        <v>56</v>
      </c>
      <c r="E42" s="37"/>
      <c r="F42" s="4">
        <v>1</v>
      </c>
      <c r="G42" s="38">
        <f>(B42+D42)*F42*F38</f>
        <v>2016</v>
      </c>
      <c r="I42" s="36"/>
      <c r="J42" s="37"/>
      <c r="K42" s="37"/>
      <c r="L42" s="4"/>
      <c r="M42" s="38"/>
    </row>
    <row r="43" spans="1:15" x14ac:dyDescent="0.25">
      <c r="A43" s="36" t="s">
        <v>31</v>
      </c>
      <c r="B43" s="37">
        <v>280</v>
      </c>
      <c r="C43" s="37"/>
      <c r="D43" s="37">
        <v>56</v>
      </c>
      <c r="E43" s="37"/>
      <c r="F43" s="4">
        <v>1</v>
      </c>
      <c r="G43" s="38">
        <f>(B43+D43)*F43*F38</f>
        <v>2016</v>
      </c>
      <c r="I43" s="36"/>
      <c r="J43" s="37"/>
      <c r="K43" s="37"/>
      <c r="L43" s="4"/>
      <c r="M43" s="38"/>
    </row>
    <row r="44" spans="1:15" x14ac:dyDescent="0.25">
      <c r="A44" s="36" t="s">
        <v>32</v>
      </c>
      <c r="B44" s="37">
        <v>260</v>
      </c>
      <c r="C44" s="37"/>
      <c r="D44" s="37">
        <f t="shared" ref="D44:D47" si="3">B44*20%</f>
        <v>52</v>
      </c>
      <c r="E44" s="37"/>
      <c r="F44" s="4">
        <v>4</v>
      </c>
      <c r="G44" s="38">
        <f>(B44+D44)*F44*F38</f>
        <v>7488</v>
      </c>
      <c r="I44" s="36"/>
      <c r="J44" s="37"/>
      <c r="K44" s="37"/>
      <c r="L44" s="4"/>
      <c r="M44" s="38"/>
    </row>
    <row r="45" spans="1:15" x14ac:dyDescent="0.25">
      <c r="A45" s="36" t="s">
        <v>33</v>
      </c>
      <c r="B45" s="37">
        <v>230</v>
      </c>
      <c r="C45" s="37"/>
      <c r="D45" s="37">
        <f t="shared" si="3"/>
        <v>46</v>
      </c>
      <c r="E45" s="37"/>
      <c r="F45" s="4">
        <v>2</v>
      </c>
      <c r="G45" s="38">
        <f>(B45+D45)*F45*F38</f>
        <v>3312</v>
      </c>
      <c r="I45" s="36"/>
      <c r="J45" s="37"/>
      <c r="K45" s="37"/>
      <c r="L45" s="4"/>
      <c r="M45" s="38"/>
    </row>
    <row r="46" spans="1:15" x14ac:dyDescent="0.25">
      <c r="A46" s="36" t="s">
        <v>34</v>
      </c>
      <c r="B46" s="37">
        <v>260</v>
      </c>
      <c r="C46" s="37"/>
      <c r="D46" s="37">
        <f t="shared" si="3"/>
        <v>52</v>
      </c>
      <c r="E46" s="37"/>
      <c r="F46" s="4">
        <v>1</v>
      </c>
      <c r="G46" s="38">
        <f>(B46+D46)*F46*F38</f>
        <v>1872</v>
      </c>
      <c r="I46" s="36"/>
      <c r="J46" s="37"/>
      <c r="K46" s="37"/>
      <c r="L46" s="4"/>
      <c r="M46" s="38"/>
    </row>
    <row r="47" spans="1:15" x14ac:dyDescent="0.25">
      <c r="A47" s="71" t="s">
        <v>50</v>
      </c>
      <c r="B47" s="37">
        <v>200</v>
      </c>
      <c r="C47" s="37"/>
      <c r="D47" s="37">
        <f t="shared" si="3"/>
        <v>40</v>
      </c>
      <c r="E47" s="37"/>
      <c r="F47" s="4">
        <v>5</v>
      </c>
      <c r="G47" s="38">
        <f>(B47+D47)*F47*F38</f>
        <v>7200</v>
      </c>
      <c r="I47" s="36"/>
      <c r="J47" s="37"/>
      <c r="K47" s="37"/>
      <c r="L47" s="4"/>
      <c r="M47" s="38"/>
    </row>
    <row r="48" spans="1:15" ht="16.5" x14ac:dyDescent="0.25">
      <c r="A48" s="40"/>
      <c r="B48" s="4"/>
      <c r="C48" s="4"/>
      <c r="D48" s="4"/>
      <c r="E48" s="4"/>
      <c r="F48" s="16"/>
      <c r="G48" s="16"/>
      <c r="I48" s="15"/>
      <c r="J48" s="5"/>
      <c r="K48" s="5"/>
      <c r="L48" s="6"/>
      <c r="M48" s="11"/>
    </row>
    <row r="49" spans="1:15" ht="15.75" x14ac:dyDescent="0.25">
      <c r="A49" s="55" t="s">
        <v>13</v>
      </c>
      <c r="B49" s="173"/>
      <c r="C49" s="175">
        <f>SUM(C42:C48)</f>
        <v>0</v>
      </c>
      <c r="D49" s="173"/>
      <c r="E49" s="175">
        <f>SUM(E42:E48)</f>
        <v>0</v>
      </c>
      <c r="F49" s="56"/>
      <c r="G49" s="169">
        <f>SUM(G42:G48)</f>
        <v>23904</v>
      </c>
      <c r="I49" s="214" t="s">
        <v>13</v>
      </c>
      <c r="J49" s="215"/>
      <c r="K49" s="215"/>
      <c r="L49" s="216"/>
      <c r="M49" s="7">
        <f>SUM(M41:M48)</f>
        <v>0</v>
      </c>
    </row>
    <row r="50" spans="1:15" s="83" customFormat="1" ht="15.75" x14ac:dyDescent="0.25">
      <c r="A50" s="65"/>
      <c r="B50" s="65"/>
      <c r="C50" s="65"/>
      <c r="D50" s="65"/>
      <c r="E50" s="65"/>
      <c r="F50" s="65"/>
      <c r="G50" s="66"/>
      <c r="I50" s="65"/>
      <c r="J50" s="65"/>
      <c r="K50" s="65"/>
      <c r="L50" s="65"/>
      <c r="M50" s="66"/>
    </row>
    <row r="51" spans="1:15" ht="15.75" x14ac:dyDescent="0.25">
      <c r="A51" s="200" t="s">
        <v>162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176"/>
      <c r="O51" s="83"/>
    </row>
    <row r="52" spans="1:15" x14ac:dyDescent="0.25">
      <c r="A52" s="129" t="s">
        <v>82</v>
      </c>
      <c r="B52" s="17"/>
      <c r="C52" s="17"/>
      <c r="D52" s="2" t="s">
        <v>11</v>
      </c>
      <c r="E52" s="2"/>
      <c r="F52" s="32">
        <v>6</v>
      </c>
      <c r="G52" s="82"/>
      <c r="I52" s="1"/>
      <c r="J52" s="1"/>
      <c r="K52" s="2" t="s">
        <v>11</v>
      </c>
      <c r="L52" s="32"/>
      <c r="M52" s="1"/>
      <c r="N52" s="83"/>
      <c r="O52" s="83"/>
    </row>
    <row r="53" spans="1:15" x14ac:dyDescent="0.25">
      <c r="A53" s="111" t="s">
        <v>39</v>
      </c>
      <c r="B53" s="2" t="s">
        <v>78</v>
      </c>
      <c r="C53" s="2"/>
      <c r="D53" s="2"/>
      <c r="E53" s="2"/>
      <c r="F53" s="1"/>
      <c r="G53" s="1"/>
      <c r="I53" s="111" t="s">
        <v>39</v>
      </c>
      <c r="J53" s="2" t="s">
        <v>9</v>
      </c>
      <c r="K53" s="2"/>
      <c r="L53" s="1"/>
      <c r="M53" s="1"/>
      <c r="N53" s="83"/>
      <c r="O53" s="83"/>
    </row>
    <row r="54" spans="1:15" ht="16.5" thickBot="1" x14ac:dyDescent="0.3">
      <c r="A54" s="193" t="s">
        <v>0</v>
      </c>
      <c r="B54" s="193"/>
      <c r="C54" s="193"/>
      <c r="D54" s="193"/>
      <c r="E54" s="193"/>
      <c r="F54" s="193"/>
      <c r="G54" s="193"/>
      <c r="I54" s="193" t="s">
        <v>12</v>
      </c>
      <c r="J54" s="193"/>
      <c r="K54" s="193"/>
      <c r="L54" s="193"/>
      <c r="M54" s="193"/>
    </row>
    <row r="55" spans="1:15" x14ac:dyDescent="0.25">
      <c r="A55" s="18" t="s">
        <v>36</v>
      </c>
      <c r="B55" s="18" t="s">
        <v>35</v>
      </c>
      <c r="C55" s="174" t="s">
        <v>193</v>
      </c>
      <c r="D55" s="18" t="s">
        <v>40</v>
      </c>
      <c r="E55" s="174" t="s">
        <v>194</v>
      </c>
      <c r="F55" s="19" t="s">
        <v>37</v>
      </c>
      <c r="G55" s="20" t="s">
        <v>4</v>
      </c>
      <c r="I55" s="18" t="s">
        <v>36</v>
      </c>
      <c r="J55" s="18" t="s">
        <v>35</v>
      </c>
      <c r="K55" s="18" t="s">
        <v>40</v>
      </c>
      <c r="L55" s="19" t="s">
        <v>37</v>
      </c>
      <c r="M55" s="20" t="s">
        <v>4</v>
      </c>
    </row>
    <row r="56" spans="1:15" x14ac:dyDescent="0.25">
      <c r="A56" s="36" t="s">
        <v>183</v>
      </c>
      <c r="B56" s="37">
        <v>280</v>
      </c>
      <c r="C56" s="37"/>
      <c r="D56" s="37">
        <f>B56*20%</f>
        <v>56</v>
      </c>
      <c r="E56" s="37"/>
      <c r="F56" s="4">
        <v>1</v>
      </c>
      <c r="G56" s="38">
        <f>(B56+D56)*F56*$F$52</f>
        <v>2016</v>
      </c>
      <c r="I56" s="36"/>
      <c r="J56" s="37"/>
      <c r="K56" s="37"/>
      <c r="L56" s="4"/>
      <c r="M56" s="38"/>
    </row>
    <row r="57" spans="1:15" x14ac:dyDescent="0.25">
      <c r="A57" s="36" t="s">
        <v>31</v>
      </c>
      <c r="B57" s="37">
        <v>280</v>
      </c>
      <c r="C57" s="37"/>
      <c r="D57" s="37">
        <f>B57*20%</f>
        <v>56</v>
      </c>
      <c r="E57" s="37"/>
      <c r="F57" s="4">
        <v>1</v>
      </c>
      <c r="G57" s="38">
        <f t="shared" ref="G57:G61" si="4">(B57+D57)*F57*$F$52</f>
        <v>2016</v>
      </c>
      <c r="I57" s="36"/>
      <c r="J57" s="37"/>
      <c r="K57" s="37"/>
      <c r="L57" s="4"/>
      <c r="M57" s="38"/>
    </row>
    <row r="58" spans="1:15" x14ac:dyDescent="0.25">
      <c r="A58" s="36" t="s">
        <v>32</v>
      </c>
      <c r="B58" s="37">
        <v>260</v>
      </c>
      <c r="C58" s="37"/>
      <c r="D58" s="37">
        <f t="shared" ref="D58:D61" si="5">B58*20%</f>
        <v>52</v>
      </c>
      <c r="E58" s="37"/>
      <c r="F58" s="4">
        <v>4</v>
      </c>
      <c r="G58" s="38">
        <f t="shared" si="4"/>
        <v>7488</v>
      </c>
      <c r="I58" s="36"/>
      <c r="J58" s="37"/>
      <c r="K58" s="37"/>
      <c r="L58" s="4"/>
      <c r="M58" s="38"/>
    </row>
    <row r="59" spans="1:15" x14ac:dyDescent="0.25">
      <c r="A59" s="36" t="s">
        <v>33</v>
      </c>
      <c r="B59" s="37">
        <v>230</v>
      </c>
      <c r="C59" s="37"/>
      <c r="D59" s="37">
        <f t="shared" si="5"/>
        <v>46</v>
      </c>
      <c r="E59" s="37"/>
      <c r="F59" s="4">
        <v>2</v>
      </c>
      <c r="G59" s="38">
        <f t="shared" si="4"/>
        <v>3312</v>
      </c>
      <c r="I59" s="36"/>
      <c r="J59" s="37"/>
      <c r="K59" s="37"/>
      <c r="L59" s="4"/>
      <c r="M59" s="38"/>
    </row>
    <row r="60" spans="1:15" x14ac:dyDescent="0.25">
      <c r="A60" s="36" t="s">
        <v>34</v>
      </c>
      <c r="B60" s="37">
        <v>260</v>
      </c>
      <c r="C60" s="37"/>
      <c r="D60" s="37">
        <f t="shared" si="5"/>
        <v>52</v>
      </c>
      <c r="E60" s="37"/>
      <c r="F60" s="4">
        <v>1</v>
      </c>
      <c r="G60" s="38">
        <f t="shared" si="4"/>
        <v>1872</v>
      </c>
      <c r="I60" s="36"/>
      <c r="J60" s="37"/>
      <c r="K60" s="37"/>
      <c r="L60" s="4"/>
      <c r="M60" s="38"/>
    </row>
    <row r="61" spans="1:15" x14ac:dyDescent="0.25">
      <c r="A61" s="71" t="s">
        <v>50</v>
      </c>
      <c r="B61" s="37">
        <v>200</v>
      </c>
      <c r="C61" s="37"/>
      <c r="D61" s="37">
        <f t="shared" si="5"/>
        <v>40</v>
      </c>
      <c r="E61" s="37"/>
      <c r="F61" s="4">
        <v>5</v>
      </c>
      <c r="G61" s="38">
        <f t="shared" si="4"/>
        <v>7200</v>
      </c>
      <c r="I61" s="36"/>
      <c r="J61" s="37"/>
      <c r="K61" s="37"/>
      <c r="L61" s="4"/>
      <c r="M61" s="38"/>
    </row>
    <row r="62" spans="1:15" ht="16.5" x14ac:dyDescent="0.25">
      <c r="A62" s="40"/>
      <c r="B62" s="4"/>
      <c r="C62" s="4"/>
      <c r="D62" s="4"/>
      <c r="E62" s="4"/>
      <c r="F62" s="16"/>
      <c r="G62" s="16"/>
      <c r="I62" s="15"/>
      <c r="J62" s="5"/>
      <c r="K62" s="5"/>
      <c r="L62" s="6"/>
      <c r="M62" s="11"/>
    </row>
    <row r="63" spans="1:15" ht="15.75" x14ac:dyDescent="0.25">
      <c r="A63" s="55" t="s">
        <v>13</v>
      </c>
      <c r="B63" s="173"/>
      <c r="C63" s="175">
        <f>SUM(C56:C62)</f>
        <v>0</v>
      </c>
      <c r="D63" s="173"/>
      <c r="E63" s="175">
        <f>SUM(E56:E62)</f>
        <v>0</v>
      </c>
      <c r="F63" s="56"/>
      <c r="G63" s="169">
        <f>SUM(G56:G62)</f>
        <v>23904</v>
      </c>
      <c r="I63" s="214" t="s">
        <v>13</v>
      </c>
      <c r="J63" s="215"/>
      <c r="K63" s="215"/>
      <c r="L63" s="216"/>
      <c r="M63" s="7">
        <f>SUM(M56:M62)</f>
        <v>0</v>
      </c>
    </row>
    <row r="64" spans="1:15" s="64" customFormat="1" ht="15.75" x14ac:dyDescent="0.25">
      <c r="A64" s="130"/>
      <c r="B64" s="130"/>
      <c r="C64" s="130"/>
      <c r="D64" s="130"/>
      <c r="E64" s="130"/>
      <c r="F64" s="130"/>
      <c r="G64" s="131"/>
      <c r="I64" s="130"/>
      <c r="J64" s="130"/>
      <c r="K64" s="130"/>
      <c r="L64" s="130"/>
      <c r="M64" s="131"/>
    </row>
    <row r="65" spans="1:15" ht="15.75" x14ac:dyDescent="0.25">
      <c r="A65" s="200" t="s">
        <v>163</v>
      </c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176"/>
      <c r="O65" s="83"/>
    </row>
    <row r="66" spans="1:15" x14ac:dyDescent="0.25">
      <c r="A66" s="129" t="s">
        <v>89</v>
      </c>
      <c r="B66" s="17"/>
      <c r="C66" s="17"/>
      <c r="D66" s="2" t="s">
        <v>11</v>
      </c>
      <c r="E66" s="2"/>
      <c r="F66" s="32">
        <v>6</v>
      </c>
      <c r="G66" s="82"/>
      <c r="I66" s="1"/>
      <c r="J66" s="1"/>
      <c r="K66" s="2" t="s">
        <v>11</v>
      </c>
      <c r="L66" s="32"/>
      <c r="M66" s="1"/>
      <c r="N66" s="83"/>
      <c r="O66" s="83"/>
    </row>
    <row r="67" spans="1:15" x14ac:dyDescent="0.25">
      <c r="A67" s="126" t="s">
        <v>39</v>
      </c>
      <c r="B67" s="2" t="s">
        <v>78</v>
      </c>
      <c r="C67" s="2"/>
      <c r="D67" s="2"/>
      <c r="E67" s="2"/>
      <c r="F67" s="1"/>
      <c r="G67" s="1"/>
      <c r="I67" s="126" t="s">
        <v>39</v>
      </c>
      <c r="J67" s="2" t="s">
        <v>9</v>
      </c>
      <c r="K67" s="2"/>
      <c r="L67" s="1"/>
      <c r="M67" s="1"/>
    </row>
    <row r="68" spans="1:15" ht="16.5" thickBot="1" x14ac:dyDescent="0.3">
      <c r="A68" s="193" t="s">
        <v>0</v>
      </c>
      <c r="B68" s="193"/>
      <c r="C68" s="193"/>
      <c r="D68" s="193"/>
      <c r="E68" s="193"/>
      <c r="F68" s="193"/>
      <c r="G68" s="193"/>
      <c r="I68" s="193" t="s">
        <v>12</v>
      </c>
      <c r="J68" s="193"/>
      <c r="K68" s="193"/>
      <c r="L68" s="193"/>
      <c r="M68" s="193"/>
    </row>
    <row r="69" spans="1:15" x14ac:dyDescent="0.25">
      <c r="A69" s="18" t="s">
        <v>36</v>
      </c>
      <c r="B69" s="18" t="s">
        <v>35</v>
      </c>
      <c r="C69" s="174" t="s">
        <v>193</v>
      </c>
      <c r="D69" s="18" t="s">
        <v>40</v>
      </c>
      <c r="E69" s="174" t="s">
        <v>194</v>
      </c>
      <c r="F69" s="19" t="s">
        <v>37</v>
      </c>
      <c r="G69" s="20" t="s">
        <v>4</v>
      </c>
      <c r="I69" s="18" t="s">
        <v>36</v>
      </c>
      <c r="J69" s="18" t="s">
        <v>35</v>
      </c>
      <c r="K69" s="18" t="s">
        <v>40</v>
      </c>
      <c r="L69" s="19" t="s">
        <v>37</v>
      </c>
      <c r="M69" s="20" t="s">
        <v>4</v>
      </c>
    </row>
    <row r="70" spans="1:15" x14ac:dyDescent="0.25">
      <c r="A70" s="36" t="s">
        <v>183</v>
      </c>
      <c r="B70" s="37">
        <v>280</v>
      </c>
      <c r="C70" s="37"/>
      <c r="D70" s="37">
        <f>B70*20%</f>
        <v>56</v>
      </c>
      <c r="E70" s="37"/>
      <c r="F70" s="4">
        <v>1</v>
      </c>
      <c r="G70" s="38">
        <f>(B70+D70)*F70*$F$52</f>
        <v>2016</v>
      </c>
      <c r="I70" s="36"/>
      <c r="J70" s="37"/>
      <c r="K70" s="37"/>
      <c r="L70" s="4"/>
      <c r="M70" s="38"/>
    </row>
    <row r="71" spans="1:15" x14ac:dyDescent="0.25">
      <c r="A71" s="36" t="s">
        <v>31</v>
      </c>
      <c r="B71" s="37">
        <v>280</v>
      </c>
      <c r="C71" s="37"/>
      <c r="D71" s="37">
        <f>B71*20%</f>
        <v>56</v>
      </c>
      <c r="E71" s="37"/>
      <c r="F71" s="4">
        <v>1</v>
      </c>
      <c r="G71" s="38">
        <f t="shared" ref="G71:G75" si="6">(B71+D71)*F71*$F$52</f>
        <v>2016</v>
      </c>
      <c r="I71" s="36"/>
      <c r="J71" s="37"/>
      <c r="K71" s="37"/>
      <c r="L71" s="4"/>
      <c r="M71" s="38"/>
    </row>
    <row r="72" spans="1:15" x14ac:dyDescent="0.25">
      <c r="A72" s="36" t="s">
        <v>32</v>
      </c>
      <c r="B72" s="37">
        <v>260</v>
      </c>
      <c r="C72" s="37"/>
      <c r="D72" s="37">
        <f t="shared" ref="D72:D75" si="7">B72*20%</f>
        <v>52</v>
      </c>
      <c r="E72" s="37"/>
      <c r="F72" s="4">
        <v>4</v>
      </c>
      <c r="G72" s="38">
        <f t="shared" si="6"/>
        <v>7488</v>
      </c>
      <c r="I72" s="36"/>
      <c r="J72" s="37"/>
      <c r="K72" s="37"/>
      <c r="L72" s="4"/>
      <c r="M72" s="38"/>
    </row>
    <row r="73" spans="1:15" x14ac:dyDescent="0.25">
      <c r="A73" s="36" t="s">
        <v>33</v>
      </c>
      <c r="B73" s="37">
        <v>230</v>
      </c>
      <c r="C73" s="37"/>
      <c r="D73" s="37">
        <f t="shared" si="7"/>
        <v>46</v>
      </c>
      <c r="E73" s="37"/>
      <c r="F73" s="4">
        <v>2</v>
      </c>
      <c r="G73" s="38">
        <f t="shared" si="6"/>
        <v>3312</v>
      </c>
      <c r="I73" s="36"/>
      <c r="J73" s="37"/>
      <c r="K73" s="37"/>
      <c r="L73" s="4"/>
      <c r="M73" s="38"/>
    </row>
    <row r="74" spans="1:15" x14ac:dyDescent="0.25">
      <c r="A74" s="36" t="s">
        <v>34</v>
      </c>
      <c r="B74" s="37">
        <v>260</v>
      </c>
      <c r="C74" s="37"/>
      <c r="D74" s="37">
        <f t="shared" si="7"/>
        <v>52</v>
      </c>
      <c r="E74" s="37"/>
      <c r="F74" s="4">
        <v>1</v>
      </c>
      <c r="G74" s="38">
        <f t="shared" si="6"/>
        <v>1872</v>
      </c>
      <c r="I74" s="36"/>
      <c r="J74" s="37"/>
      <c r="K74" s="37"/>
      <c r="L74" s="4"/>
      <c r="M74" s="38"/>
    </row>
    <row r="75" spans="1:15" x14ac:dyDescent="0.25">
      <c r="A75" s="71" t="s">
        <v>50</v>
      </c>
      <c r="B75" s="37">
        <v>200</v>
      </c>
      <c r="C75" s="37"/>
      <c r="D75" s="37">
        <f t="shared" si="7"/>
        <v>40</v>
      </c>
      <c r="E75" s="37"/>
      <c r="F75" s="4">
        <v>5</v>
      </c>
      <c r="G75" s="38">
        <f t="shared" si="6"/>
        <v>7200</v>
      </c>
      <c r="I75" s="36"/>
      <c r="J75" s="37"/>
      <c r="K75" s="37"/>
      <c r="L75" s="4"/>
      <c r="M75" s="38"/>
    </row>
    <row r="76" spans="1:15" ht="16.5" x14ac:dyDescent="0.25">
      <c r="A76" s="40"/>
      <c r="B76" s="4"/>
      <c r="C76" s="4"/>
      <c r="D76" s="4"/>
      <c r="E76" s="4"/>
      <c r="F76" s="16"/>
      <c r="G76" s="16"/>
      <c r="I76" s="15"/>
      <c r="J76" s="5"/>
      <c r="K76" s="5"/>
      <c r="L76" s="6"/>
      <c r="M76" s="11"/>
    </row>
    <row r="77" spans="1:15" ht="15.75" x14ac:dyDescent="0.25">
      <c r="A77" s="55" t="s">
        <v>13</v>
      </c>
      <c r="B77" s="173"/>
      <c r="C77" s="175">
        <f>SUM(C70:C76)</f>
        <v>0</v>
      </c>
      <c r="D77" s="173"/>
      <c r="E77" s="175">
        <f>SUM(E70:E76)</f>
        <v>0</v>
      </c>
      <c r="F77" s="56"/>
      <c r="G77" s="169">
        <f>SUM(G70:G76)</f>
        <v>23904</v>
      </c>
      <c r="I77" s="214" t="s">
        <v>13</v>
      </c>
      <c r="J77" s="215"/>
      <c r="K77" s="215"/>
      <c r="L77" s="216"/>
      <c r="M77" s="7">
        <f>SUM(M70:M76)</f>
        <v>0</v>
      </c>
    </row>
    <row r="78" spans="1:15" s="64" customFormat="1" ht="15.75" x14ac:dyDescent="0.25">
      <c r="A78" s="130"/>
      <c r="B78" s="130"/>
      <c r="C78" s="130"/>
      <c r="D78" s="130"/>
      <c r="E78" s="130"/>
      <c r="F78" s="130"/>
      <c r="G78" s="131"/>
      <c r="I78" s="130"/>
      <c r="J78" s="130"/>
      <c r="K78" s="130"/>
      <c r="L78" s="130"/>
      <c r="M78" s="131"/>
    </row>
    <row r="79" spans="1:15" ht="15.75" x14ac:dyDescent="0.25">
      <c r="A79" s="200" t="s">
        <v>164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176"/>
      <c r="O79" s="83"/>
    </row>
    <row r="80" spans="1:15" x14ac:dyDescent="0.25">
      <c r="A80" s="129" t="s">
        <v>90</v>
      </c>
      <c r="B80" s="17"/>
      <c r="C80" s="17"/>
      <c r="D80" s="2" t="s">
        <v>11</v>
      </c>
      <c r="E80" s="2"/>
      <c r="F80" s="32">
        <v>6</v>
      </c>
      <c r="G80" s="82"/>
      <c r="I80" s="1"/>
      <c r="J80" s="1"/>
      <c r="K80" s="2" t="s">
        <v>11</v>
      </c>
      <c r="L80" s="32"/>
      <c r="M80" s="1"/>
      <c r="N80" s="83"/>
      <c r="O80" s="83"/>
    </row>
    <row r="81" spans="1:15" x14ac:dyDescent="0.25">
      <c r="A81" s="126" t="s">
        <v>39</v>
      </c>
      <c r="B81" s="2" t="s">
        <v>78</v>
      </c>
      <c r="C81" s="2"/>
      <c r="D81" s="2"/>
      <c r="E81" s="2"/>
      <c r="F81" s="1"/>
      <c r="G81" s="1"/>
      <c r="I81" s="126" t="s">
        <v>39</v>
      </c>
      <c r="J81" s="2" t="s">
        <v>9</v>
      </c>
      <c r="K81" s="2"/>
      <c r="L81" s="1"/>
      <c r="M81" s="1"/>
    </row>
    <row r="82" spans="1:15" ht="16.5" thickBot="1" x14ac:dyDescent="0.3">
      <c r="A82" s="193" t="s">
        <v>0</v>
      </c>
      <c r="B82" s="193"/>
      <c r="C82" s="193"/>
      <c r="D82" s="193"/>
      <c r="E82" s="193"/>
      <c r="F82" s="193"/>
      <c r="G82" s="193"/>
      <c r="I82" s="193" t="s">
        <v>12</v>
      </c>
      <c r="J82" s="193"/>
      <c r="K82" s="193"/>
      <c r="L82" s="193"/>
      <c r="M82" s="193"/>
    </row>
    <row r="83" spans="1:15" x14ac:dyDescent="0.25">
      <c r="A83" s="18" t="s">
        <v>36</v>
      </c>
      <c r="B83" s="18" t="s">
        <v>35</v>
      </c>
      <c r="C83" s="174" t="s">
        <v>193</v>
      </c>
      <c r="D83" s="18" t="s">
        <v>40</v>
      </c>
      <c r="E83" s="174" t="s">
        <v>194</v>
      </c>
      <c r="F83" s="19" t="s">
        <v>37</v>
      </c>
      <c r="G83" s="20" t="s">
        <v>4</v>
      </c>
      <c r="I83" s="18" t="s">
        <v>36</v>
      </c>
      <c r="J83" s="18" t="s">
        <v>35</v>
      </c>
      <c r="K83" s="18" t="s">
        <v>40</v>
      </c>
      <c r="L83" s="19" t="s">
        <v>37</v>
      </c>
      <c r="M83" s="20" t="s">
        <v>4</v>
      </c>
    </row>
    <row r="84" spans="1:15" x14ac:dyDescent="0.25">
      <c r="A84" s="36" t="s">
        <v>183</v>
      </c>
      <c r="B84" s="37">
        <v>280</v>
      </c>
      <c r="C84" s="37"/>
      <c r="D84" s="37">
        <f>B84*20%</f>
        <v>56</v>
      </c>
      <c r="E84" s="37"/>
      <c r="F84" s="4">
        <v>1</v>
      </c>
      <c r="G84" s="38">
        <f>(B84+D84)*F84*$F$52</f>
        <v>2016</v>
      </c>
      <c r="I84" s="36"/>
      <c r="J84" s="37"/>
      <c r="K84" s="37"/>
      <c r="L84" s="4"/>
      <c r="M84" s="38"/>
    </row>
    <row r="85" spans="1:15" x14ac:dyDescent="0.25">
      <c r="A85" s="36" t="s">
        <v>31</v>
      </c>
      <c r="B85" s="37">
        <v>280</v>
      </c>
      <c r="C85" s="37"/>
      <c r="D85" s="37">
        <f>B85*20%</f>
        <v>56</v>
      </c>
      <c r="E85" s="37"/>
      <c r="F85" s="4">
        <v>1</v>
      </c>
      <c r="G85" s="38">
        <f t="shared" ref="G85:G89" si="8">(B85+D85)*F85*$F$52</f>
        <v>2016</v>
      </c>
      <c r="I85" s="36"/>
      <c r="J85" s="37"/>
      <c r="K85" s="37"/>
      <c r="L85" s="4"/>
      <c r="M85" s="38"/>
    </row>
    <row r="86" spans="1:15" x14ac:dyDescent="0.25">
      <c r="A86" s="36" t="s">
        <v>32</v>
      </c>
      <c r="B86" s="37">
        <v>260</v>
      </c>
      <c r="C86" s="37"/>
      <c r="D86" s="37">
        <f t="shared" ref="D86:D89" si="9">B86*20%</f>
        <v>52</v>
      </c>
      <c r="E86" s="37"/>
      <c r="F86" s="4">
        <v>4</v>
      </c>
      <c r="G86" s="38">
        <f t="shared" si="8"/>
        <v>7488</v>
      </c>
      <c r="I86" s="36"/>
      <c r="J86" s="37"/>
      <c r="K86" s="37"/>
      <c r="L86" s="4"/>
      <c r="M86" s="38"/>
    </row>
    <row r="87" spans="1:15" x14ac:dyDescent="0.25">
      <c r="A87" s="36" t="s">
        <v>33</v>
      </c>
      <c r="B87" s="37">
        <v>230</v>
      </c>
      <c r="C87" s="37"/>
      <c r="D87" s="37">
        <f t="shared" si="9"/>
        <v>46</v>
      </c>
      <c r="E87" s="37"/>
      <c r="F87" s="4">
        <v>2</v>
      </c>
      <c r="G87" s="38">
        <f t="shared" si="8"/>
        <v>3312</v>
      </c>
      <c r="I87" s="36"/>
      <c r="J87" s="37"/>
      <c r="K87" s="37"/>
      <c r="L87" s="4"/>
      <c r="M87" s="38"/>
    </row>
    <row r="88" spans="1:15" x14ac:dyDescent="0.25">
      <c r="A88" s="36" t="s">
        <v>34</v>
      </c>
      <c r="B88" s="37">
        <v>260</v>
      </c>
      <c r="C88" s="37"/>
      <c r="D88" s="37">
        <f t="shared" si="9"/>
        <v>52</v>
      </c>
      <c r="E88" s="37"/>
      <c r="F88" s="4">
        <v>1</v>
      </c>
      <c r="G88" s="38">
        <f t="shared" si="8"/>
        <v>1872</v>
      </c>
      <c r="I88" s="36"/>
      <c r="J88" s="37"/>
      <c r="K88" s="37"/>
      <c r="L88" s="4"/>
      <c r="M88" s="38"/>
    </row>
    <row r="89" spans="1:15" x14ac:dyDescent="0.25">
      <c r="A89" s="71" t="s">
        <v>50</v>
      </c>
      <c r="B89" s="37">
        <v>200</v>
      </c>
      <c r="C89" s="37"/>
      <c r="D89" s="37">
        <f t="shared" si="9"/>
        <v>40</v>
      </c>
      <c r="E89" s="37"/>
      <c r="F89" s="4">
        <v>5</v>
      </c>
      <c r="G89" s="38">
        <f t="shared" si="8"/>
        <v>7200</v>
      </c>
      <c r="I89" s="36"/>
      <c r="J89" s="37"/>
      <c r="K89" s="37"/>
      <c r="L89" s="4"/>
      <c r="M89" s="38"/>
    </row>
    <row r="90" spans="1:15" ht="16.5" x14ac:dyDescent="0.25">
      <c r="A90" s="40"/>
      <c r="B90" s="4"/>
      <c r="C90" s="4"/>
      <c r="D90" s="4"/>
      <c r="E90" s="4"/>
      <c r="F90" s="16"/>
      <c r="G90" s="16"/>
      <c r="I90" s="15"/>
      <c r="J90" s="5"/>
      <c r="K90" s="5"/>
      <c r="L90" s="6"/>
      <c r="M90" s="11"/>
    </row>
    <row r="91" spans="1:15" ht="15.75" x14ac:dyDescent="0.25">
      <c r="A91" s="55" t="s">
        <v>13</v>
      </c>
      <c r="B91" s="173"/>
      <c r="C91" s="175">
        <f>SUM(C84:C90)</f>
        <v>0</v>
      </c>
      <c r="D91" s="173"/>
      <c r="E91" s="175">
        <f>SUM(E84:E90)</f>
        <v>0</v>
      </c>
      <c r="F91" s="56"/>
      <c r="G91" s="169">
        <f>SUM(G84:G90)</f>
        <v>23904</v>
      </c>
      <c r="I91" s="214" t="s">
        <v>13</v>
      </c>
      <c r="J91" s="215"/>
      <c r="K91" s="215"/>
      <c r="L91" s="216"/>
      <c r="M91" s="7">
        <f>SUM(M84:M90)</f>
        <v>0</v>
      </c>
    </row>
    <row r="92" spans="1:15" s="64" customFormat="1" ht="15.75" x14ac:dyDescent="0.25">
      <c r="A92" s="130"/>
      <c r="B92" s="130"/>
      <c r="C92" s="130"/>
      <c r="D92" s="130"/>
      <c r="E92" s="130"/>
      <c r="F92" s="130"/>
      <c r="G92" s="131"/>
      <c r="I92" s="130"/>
      <c r="J92" s="130"/>
      <c r="K92" s="130"/>
      <c r="L92" s="130"/>
      <c r="M92" s="131"/>
    </row>
    <row r="93" spans="1:15" ht="15.75" x14ac:dyDescent="0.25">
      <c r="A93" s="200" t="s">
        <v>165</v>
      </c>
      <c r="B93" s="200"/>
      <c r="C93" s="200"/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176"/>
      <c r="O93" s="64"/>
    </row>
    <row r="94" spans="1:15" x14ac:dyDescent="0.25">
      <c r="A94" s="129" t="s">
        <v>99</v>
      </c>
      <c r="B94" s="17"/>
      <c r="C94" s="17"/>
      <c r="D94" s="2" t="s">
        <v>11</v>
      </c>
      <c r="E94" s="2"/>
      <c r="F94" s="32">
        <v>6</v>
      </c>
      <c r="G94" s="82"/>
      <c r="I94" s="1"/>
      <c r="J94" s="1"/>
      <c r="K94" s="2" t="s">
        <v>11</v>
      </c>
      <c r="L94" s="32"/>
      <c r="M94" s="1"/>
      <c r="N94" s="83"/>
      <c r="O94" s="64"/>
    </row>
    <row r="95" spans="1:15" x14ac:dyDescent="0.25">
      <c r="A95" s="126" t="s">
        <v>39</v>
      </c>
      <c r="B95" s="2" t="s">
        <v>78</v>
      </c>
      <c r="C95" s="2"/>
      <c r="D95" s="2"/>
      <c r="E95" s="2"/>
      <c r="F95" s="1"/>
      <c r="G95" s="1"/>
      <c r="I95" s="126" t="s">
        <v>39</v>
      </c>
      <c r="J95" s="2" t="s">
        <v>9</v>
      </c>
      <c r="K95" s="2"/>
      <c r="L95" s="1"/>
      <c r="M95" s="1"/>
    </row>
    <row r="96" spans="1:15" ht="16.5" thickBot="1" x14ac:dyDescent="0.3">
      <c r="A96" s="193" t="s">
        <v>0</v>
      </c>
      <c r="B96" s="193"/>
      <c r="C96" s="193"/>
      <c r="D96" s="193"/>
      <c r="E96" s="193"/>
      <c r="F96" s="193"/>
      <c r="G96" s="193"/>
      <c r="I96" s="193" t="s">
        <v>12</v>
      </c>
      <c r="J96" s="193"/>
      <c r="K96" s="193"/>
      <c r="L96" s="193"/>
      <c r="M96" s="193"/>
    </row>
    <row r="97" spans="1:15" x14ac:dyDescent="0.25">
      <c r="A97" s="18" t="s">
        <v>36</v>
      </c>
      <c r="B97" s="18" t="s">
        <v>35</v>
      </c>
      <c r="C97" s="174" t="s">
        <v>193</v>
      </c>
      <c r="D97" s="18" t="s">
        <v>40</v>
      </c>
      <c r="E97" s="174" t="s">
        <v>194</v>
      </c>
      <c r="F97" s="19" t="s">
        <v>37</v>
      </c>
      <c r="G97" s="20" t="s">
        <v>4</v>
      </c>
      <c r="I97" s="18" t="s">
        <v>36</v>
      </c>
      <c r="J97" s="18" t="s">
        <v>35</v>
      </c>
      <c r="K97" s="18" t="s">
        <v>40</v>
      </c>
      <c r="L97" s="19" t="s">
        <v>37</v>
      </c>
      <c r="M97" s="20" t="s">
        <v>4</v>
      </c>
    </row>
    <row r="98" spans="1:15" x14ac:dyDescent="0.25">
      <c r="A98" s="36" t="s">
        <v>183</v>
      </c>
      <c r="B98" s="37">
        <v>280</v>
      </c>
      <c r="C98" s="37"/>
      <c r="D98" s="37">
        <f>B98*20%</f>
        <v>56</v>
      </c>
      <c r="E98" s="37"/>
      <c r="F98" s="4">
        <v>1</v>
      </c>
      <c r="G98" s="38">
        <f>(B98+D98)*F98*$F$52</f>
        <v>2016</v>
      </c>
      <c r="I98" s="36"/>
      <c r="J98" s="37"/>
      <c r="K98" s="37"/>
      <c r="L98" s="4"/>
      <c r="M98" s="38"/>
    </row>
    <row r="99" spans="1:15" x14ac:dyDescent="0.25">
      <c r="A99" s="36" t="s">
        <v>31</v>
      </c>
      <c r="B99" s="37">
        <v>280</v>
      </c>
      <c r="C99" s="37"/>
      <c r="D99" s="37">
        <f>B99*20%</f>
        <v>56</v>
      </c>
      <c r="E99" s="37"/>
      <c r="F99" s="4">
        <v>1</v>
      </c>
      <c r="G99" s="38">
        <f t="shared" ref="G99:G103" si="10">(B99+D99)*F99*$F$52</f>
        <v>2016</v>
      </c>
      <c r="I99" s="36"/>
      <c r="J99" s="37"/>
      <c r="K99" s="37"/>
      <c r="L99" s="4"/>
      <c r="M99" s="38"/>
    </row>
    <row r="100" spans="1:15" x14ac:dyDescent="0.25">
      <c r="A100" s="36" t="s">
        <v>32</v>
      </c>
      <c r="B100" s="37">
        <v>260</v>
      </c>
      <c r="C100" s="37"/>
      <c r="D100" s="37">
        <f t="shared" ref="D100:D103" si="11">B100*20%</f>
        <v>52</v>
      </c>
      <c r="E100" s="37"/>
      <c r="F100" s="4">
        <v>4</v>
      </c>
      <c r="G100" s="38">
        <f t="shared" si="10"/>
        <v>7488</v>
      </c>
      <c r="I100" s="36"/>
      <c r="J100" s="37"/>
      <c r="K100" s="37"/>
      <c r="L100" s="4"/>
      <c r="M100" s="38"/>
    </row>
    <row r="101" spans="1:15" x14ac:dyDescent="0.25">
      <c r="A101" s="36" t="s">
        <v>33</v>
      </c>
      <c r="B101" s="37">
        <v>230</v>
      </c>
      <c r="C101" s="37"/>
      <c r="D101" s="37">
        <f t="shared" si="11"/>
        <v>46</v>
      </c>
      <c r="E101" s="37"/>
      <c r="F101" s="4">
        <v>2</v>
      </c>
      <c r="G101" s="38">
        <f t="shared" si="10"/>
        <v>3312</v>
      </c>
      <c r="I101" s="36"/>
      <c r="J101" s="37"/>
      <c r="K101" s="37"/>
      <c r="L101" s="4"/>
      <c r="M101" s="38"/>
    </row>
    <row r="102" spans="1:15" x14ac:dyDescent="0.25">
      <c r="A102" s="36" t="s">
        <v>34</v>
      </c>
      <c r="B102" s="37">
        <v>260</v>
      </c>
      <c r="C102" s="37"/>
      <c r="D102" s="37">
        <f t="shared" si="11"/>
        <v>52</v>
      </c>
      <c r="E102" s="37"/>
      <c r="F102" s="4">
        <v>1</v>
      </c>
      <c r="G102" s="38">
        <f t="shared" si="10"/>
        <v>1872</v>
      </c>
      <c r="I102" s="36"/>
      <c r="J102" s="37"/>
      <c r="K102" s="37"/>
      <c r="L102" s="4"/>
      <c r="M102" s="38"/>
    </row>
    <row r="103" spans="1:15" x14ac:dyDescent="0.25">
      <c r="A103" s="71" t="s">
        <v>50</v>
      </c>
      <c r="B103" s="37">
        <v>200</v>
      </c>
      <c r="C103" s="37"/>
      <c r="D103" s="37">
        <f t="shared" si="11"/>
        <v>40</v>
      </c>
      <c r="E103" s="37"/>
      <c r="F103" s="4">
        <v>5</v>
      </c>
      <c r="G103" s="38">
        <f t="shared" si="10"/>
        <v>7200</v>
      </c>
      <c r="I103" s="36"/>
      <c r="J103" s="37"/>
      <c r="K103" s="37"/>
      <c r="L103" s="4"/>
      <c r="M103" s="38"/>
    </row>
    <row r="104" spans="1:15" ht="16.5" x14ac:dyDescent="0.25">
      <c r="A104" s="40"/>
      <c r="B104" s="4"/>
      <c r="C104" s="4"/>
      <c r="D104" s="4"/>
      <c r="E104" s="4"/>
      <c r="F104" s="16"/>
      <c r="G104" s="16"/>
      <c r="I104" s="15"/>
      <c r="J104" s="5"/>
      <c r="K104" s="5"/>
      <c r="L104" s="6"/>
      <c r="M104" s="11"/>
    </row>
    <row r="105" spans="1:15" ht="15.75" x14ac:dyDescent="0.25">
      <c r="A105" s="55" t="s">
        <v>13</v>
      </c>
      <c r="B105" s="173"/>
      <c r="C105" s="175">
        <f>SUM(C98:C104)</f>
        <v>0</v>
      </c>
      <c r="D105" s="173"/>
      <c r="E105" s="175">
        <f>SUM(E98:E104)</f>
        <v>0</v>
      </c>
      <c r="F105" s="56"/>
      <c r="G105" s="169">
        <f>SUM(G98:G104)</f>
        <v>23904</v>
      </c>
      <c r="I105" s="214" t="s">
        <v>13</v>
      </c>
      <c r="J105" s="215"/>
      <c r="K105" s="215"/>
      <c r="L105" s="216"/>
      <c r="M105" s="7">
        <f>SUM(M98:M104)</f>
        <v>0</v>
      </c>
    </row>
    <row r="106" spans="1:15" s="64" customFormat="1" ht="15.75" x14ac:dyDescent="0.25">
      <c r="A106" s="130"/>
      <c r="B106" s="130"/>
      <c r="C106" s="130"/>
      <c r="D106" s="130"/>
      <c r="E106" s="130"/>
      <c r="F106" s="130"/>
      <c r="G106" s="131"/>
      <c r="I106" s="130"/>
      <c r="J106" s="130"/>
      <c r="K106" s="130"/>
      <c r="L106" s="130"/>
      <c r="M106" s="131"/>
    </row>
    <row r="107" spans="1:15" ht="15.75" x14ac:dyDescent="0.25">
      <c r="A107" s="200" t="s">
        <v>167</v>
      </c>
      <c r="B107" s="200"/>
      <c r="C107" s="200"/>
      <c r="D107" s="200"/>
      <c r="E107" s="200"/>
      <c r="F107" s="200"/>
      <c r="G107" s="200"/>
      <c r="H107" s="200"/>
      <c r="I107" s="200"/>
      <c r="J107" s="200"/>
      <c r="K107" s="200"/>
      <c r="L107" s="200"/>
      <c r="M107" s="200"/>
      <c r="N107" s="176"/>
      <c r="O107" s="64"/>
    </row>
    <row r="108" spans="1:15" x14ac:dyDescent="0.25">
      <c r="A108" s="129" t="s">
        <v>103</v>
      </c>
      <c r="B108" s="17"/>
      <c r="C108" s="17"/>
      <c r="D108" s="2" t="s">
        <v>11</v>
      </c>
      <c r="E108" s="2"/>
      <c r="F108" s="32">
        <v>6</v>
      </c>
      <c r="G108" s="82"/>
      <c r="I108" s="1"/>
      <c r="J108" s="1"/>
      <c r="K108" s="2" t="s">
        <v>11</v>
      </c>
      <c r="L108" s="32"/>
      <c r="M108" s="1"/>
      <c r="N108" s="83"/>
      <c r="O108" s="64"/>
    </row>
    <row r="109" spans="1:15" x14ac:dyDescent="0.25">
      <c r="A109" s="126" t="s">
        <v>39</v>
      </c>
      <c r="B109" s="2" t="s">
        <v>78</v>
      </c>
      <c r="C109" s="2"/>
      <c r="D109" s="2"/>
      <c r="E109" s="2"/>
      <c r="F109" s="1"/>
      <c r="G109" s="1"/>
      <c r="I109" s="126" t="s">
        <v>39</v>
      </c>
      <c r="J109" s="2" t="s">
        <v>9</v>
      </c>
      <c r="K109" s="2"/>
      <c r="L109" s="1"/>
      <c r="M109" s="1"/>
    </row>
    <row r="110" spans="1:15" ht="16.5" thickBot="1" x14ac:dyDescent="0.3">
      <c r="A110" s="193" t="s">
        <v>0</v>
      </c>
      <c r="B110" s="193"/>
      <c r="C110" s="193"/>
      <c r="D110" s="193"/>
      <c r="E110" s="193"/>
      <c r="F110" s="193"/>
      <c r="G110" s="193"/>
      <c r="I110" s="193" t="s">
        <v>12</v>
      </c>
      <c r="J110" s="193"/>
      <c r="K110" s="193"/>
      <c r="L110" s="193"/>
      <c r="M110" s="193"/>
    </row>
    <row r="111" spans="1:15" x14ac:dyDescent="0.25">
      <c r="A111" s="18" t="s">
        <v>36</v>
      </c>
      <c r="B111" s="18" t="s">
        <v>35</v>
      </c>
      <c r="C111" s="174" t="s">
        <v>193</v>
      </c>
      <c r="D111" s="18" t="s">
        <v>40</v>
      </c>
      <c r="E111" s="174" t="s">
        <v>194</v>
      </c>
      <c r="F111" s="19" t="s">
        <v>37</v>
      </c>
      <c r="G111" s="20" t="s">
        <v>4</v>
      </c>
      <c r="I111" s="18" t="s">
        <v>36</v>
      </c>
      <c r="J111" s="18" t="s">
        <v>35</v>
      </c>
      <c r="K111" s="18" t="s">
        <v>40</v>
      </c>
      <c r="L111" s="19" t="s">
        <v>37</v>
      </c>
      <c r="M111" s="20" t="s">
        <v>4</v>
      </c>
    </row>
    <row r="112" spans="1:15" x14ac:dyDescent="0.25">
      <c r="A112" s="36" t="s">
        <v>183</v>
      </c>
      <c r="B112" s="37">
        <v>280</v>
      </c>
      <c r="C112" s="37"/>
      <c r="D112" s="37">
        <f>B112*20%</f>
        <v>56</v>
      </c>
      <c r="E112" s="37"/>
      <c r="F112" s="4">
        <v>1</v>
      </c>
      <c r="G112" s="38">
        <f>(B112+D112)*F112*$F$52</f>
        <v>2016</v>
      </c>
      <c r="I112" s="36"/>
      <c r="J112" s="37"/>
      <c r="K112" s="37"/>
      <c r="L112" s="4"/>
      <c r="M112" s="38"/>
    </row>
    <row r="113" spans="1:15" x14ac:dyDescent="0.25">
      <c r="A113" s="36" t="s">
        <v>31</v>
      </c>
      <c r="B113" s="37">
        <v>280</v>
      </c>
      <c r="C113" s="37"/>
      <c r="D113" s="37">
        <f>B113*20%</f>
        <v>56</v>
      </c>
      <c r="E113" s="37"/>
      <c r="F113" s="4">
        <v>1</v>
      </c>
      <c r="G113" s="38">
        <f t="shared" ref="G113:G117" si="12">(B113+D113)*F113*$F$52</f>
        <v>2016</v>
      </c>
      <c r="I113" s="36"/>
      <c r="J113" s="37"/>
      <c r="K113" s="37"/>
      <c r="L113" s="4"/>
      <c r="M113" s="38"/>
    </row>
    <row r="114" spans="1:15" x14ac:dyDescent="0.25">
      <c r="A114" s="36" t="s">
        <v>32</v>
      </c>
      <c r="B114" s="37">
        <v>260</v>
      </c>
      <c r="C114" s="37"/>
      <c r="D114" s="37">
        <f t="shared" ref="D114:D117" si="13">B114*20%</f>
        <v>52</v>
      </c>
      <c r="E114" s="37"/>
      <c r="F114" s="4">
        <v>4</v>
      </c>
      <c r="G114" s="38">
        <f t="shared" si="12"/>
        <v>7488</v>
      </c>
      <c r="I114" s="36"/>
      <c r="J114" s="37"/>
      <c r="K114" s="37"/>
      <c r="L114" s="4"/>
      <c r="M114" s="38"/>
    </row>
    <row r="115" spans="1:15" x14ac:dyDescent="0.25">
      <c r="A115" s="36" t="s">
        <v>33</v>
      </c>
      <c r="B115" s="37">
        <v>230</v>
      </c>
      <c r="C115" s="37"/>
      <c r="D115" s="37">
        <f t="shared" si="13"/>
        <v>46</v>
      </c>
      <c r="E115" s="37"/>
      <c r="F115" s="4">
        <v>2</v>
      </c>
      <c r="G115" s="38">
        <f t="shared" si="12"/>
        <v>3312</v>
      </c>
      <c r="I115" s="36"/>
      <c r="J115" s="37"/>
      <c r="K115" s="37"/>
      <c r="L115" s="4"/>
      <c r="M115" s="38"/>
    </row>
    <row r="116" spans="1:15" x14ac:dyDescent="0.25">
      <c r="A116" s="36" t="s">
        <v>34</v>
      </c>
      <c r="B116" s="37">
        <v>260</v>
      </c>
      <c r="C116" s="37"/>
      <c r="D116" s="37">
        <f t="shared" si="13"/>
        <v>52</v>
      </c>
      <c r="E116" s="37"/>
      <c r="F116" s="4">
        <v>1</v>
      </c>
      <c r="G116" s="38">
        <f t="shared" si="12"/>
        <v>1872</v>
      </c>
      <c r="I116" s="36"/>
      <c r="J116" s="37"/>
      <c r="K116" s="37"/>
      <c r="L116" s="4"/>
      <c r="M116" s="38"/>
    </row>
    <row r="117" spans="1:15" x14ac:dyDescent="0.25">
      <c r="A117" s="71" t="s">
        <v>50</v>
      </c>
      <c r="B117" s="37">
        <v>200</v>
      </c>
      <c r="C117" s="37"/>
      <c r="D117" s="37">
        <f t="shared" si="13"/>
        <v>40</v>
      </c>
      <c r="E117" s="37"/>
      <c r="F117" s="4">
        <v>5</v>
      </c>
      <c r="G117" s="38">
        <f t="shared" si="12"/>
        <v>7200</v>
      </c>
      <c r="I117" s="36"/>
      <c r="J117" s="37"/>
      <c r="K117" s="37"/>
      <c r="L117" s="4"/>
      <c r="M117" s="38"/>
    </row>
    <row r="118" spans="1:15" ht="16.5" x14ac:dyDescent="0.25">
      <c r="A118" s="40"/>
      <c r="B118" s="4"/>
      <c r="C118" s="4"/>
      <c r="D118" s="4"/>
      <c r="E118" s="4"/>
      <c r="F118" s="16"/>
      <c r="G118" s="16"/>
      <c r="I118" s="15"/>
      <c r="J118" s="5"/>
      <c r="K118" s="5"/>
      <c r="L118" s="6"/>
      <c r="M118" s="11"/>
    </row>
    <row r="119" spans="1:15" ht="15.75" x14ac:dyDescent="0.25">
      <c r="A119" s="55" t="s">
        <v>13</v>
      </c>
      <c r="B119" s="173"/>
      <c r="C119" s="175">
        <f>SUM(C112:C118)</f>
        <v>0</v>
      </c>
      <c r="D119" s="173"/>
      <c r="E119" s="175">
        <f>SUM(E112:E118)</f>
        <v>0</v>
      </c>
      <c r="F119" s="56"/>
      <c r="G119" s="169">
        <f>SUM(G112:G118)</f>
        <v>23904</v>
      </c>
      <c r="I119" s="214" t="s">
        <v>13</v>
      </c>
      <c r="J119" s="215"/>
      <c r="K119" s="215"/>
      <c r="L119" s="216"/>
      <c r="M119" s="7">
        <f>SUM(M112:M118)</f>
        <v>0</v>
      </c>
    </row>
    <row r="120" spans="1:15" s="64" customFormat="1" ht="15.75" x14ac:dyDescent="0.25">
      <c r="A120" s="130"/>
      <c r="B120" s="130"/>
      <c r="C120" s="130"/>
      <c r="D120" s="130"/>
      <c r="E120" s="130"/>
      <c r="F120" s="130"/>
      <c r="G120" s="131"/>
      <c r="I120" s="130"/>
      <c r="J120" s="130"/>
      <c r="K120" s="130"/>
      <c r="L120" s="130"/>
      <c r="M120" s="131"/>
    </row>
    <row r="121" spans="1:15" ht="15.75" x14ac:dyDescent="0.25">
      <c r="A121" s="200" t="s">
        <v>168</v>
      </c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176"/>
      <c r="O121" s="64"/>
    </row>
    <row r="122" spans="1:15" x14ac:dyDescent="0.25">
      <c r="A122" s="129" t="s">
        <v>104</v>
      </c>
      <c r="B122" s="17"/>
      <c r="C122" s="17"/>
      <c r="D122" s="2" t="s">
        <v>11</v>
      </c>
      <c r="E122" s="2"/>
      <c r="F122" s="32">
        <v>6</v>
      </c>
      <c r="G122" s="82"/>
      <c r="I122" s="1"/>
      <c r="J122" s="1"/>
      <c r="K122" s="2" t="s">
        <v>11</v>
      </c>
      <c r="L122" s="32"/>
      <c r="M122" s="1"/>
      <c r="N122" s="83"/>
      <c r="O122" s="64"/>
    </row>
    <row r="123" spans="1:15" x14ac:dyDescent="0.25">
      <c r="A123" s="126" t="s">
        <v>39</v>
      </c>
      <c r="B123" s="2" t="s">
        <v>78</v>
      </c>
      <c r="C123" s="2"/>
      <c r="D123" s="2"/>
      <c r="E123" s="2"/>
      <c r="F123" s="1"/>
      <c r="G123" s="1"/>
      <c r="I123" s="126" t="s">
        <v>39</v>
      </c>
      <c r="J123" s="2" t="s">
        <v>9</v>
      </c>
      <c r="K123" s="2"/>
      <c r="L123" s="1"/>
      <c r="M123" s="1"/>
    </row>
    <row r="124" spans="1:15" ht="16.5" thickBot="1" x14ac:dyDescent="0.3">
      <c r="A124" s="193" t="s">
        <v>0</v>
      </c>
      <c r="B124" s="193"/>
      <c r="C124" s="193"/>
      <c r="D124" s="193"/>
      <c r="E124" s="193"/>
      <c r="F124" s="193"/>
      <c r="G124" s="193"/>
      <c r="I124" s="193" t="s">
        <v>12</v>
      </c>
      <c r="J124" s="193"/>
      <c r="K124" s="193"/>
      <c r="L124" s="193"/>
      <c r="M124" s="193"/>
    </row>
    <row r="125" spans="1:15" x14ac:dyDescent="0.25">
      <c r="A125" s="18" t="s">
        <v>36</v>
      </c>
      <c r="B125" s="18" t="s">
        <v>35</v>
      </c>
      <c r="C125" s="174" t="s">
        <v>193</v>
      </c>
      <c r="D125" s="18" t="s">
        <v>40</v>
      </c>
      <c r="E125" s="174" t="s">
        <v>194</v>
      </c>
      <c r="F125" s="19" t="s">
        <v>37</v>
      </c>
      <c r="G125" s="20" t="s">
        <v>4</v>
      </c>
      <c r="I125" s="18" t="s">
        <v>36</v>
      </c>
      <c r="J125" s="18" t="s">
        <v>35</v>
      </c>
      <c r="K125" s="18" t="s">
        <v>40</v>
      </c>
      <c r="L125" s="19" t="s">
        <v>37</v>
      </c>
      <c r="M125" s="20" t="s">
        <v>4</v>
      </c>
    </row>
    <row r="126" spans="1:15" x14ac:dyDescent="0.25">
      <c r="A126" s="36" t="s">
        <v>183</v>
      </c>
      <c r="B126" s="37">
        <v>280</v>
      </c>
      <c r="C126" s="37"/>
      <c r="D126" s="37">
        <f>B126*20%</f>
        <v>56</v>
      </c>
      <c r="E126" s="37"/>
      <c r="F126" s="4">
        <v>1</v>
      </c>
      <c r="G126" s="38">
        <f>(B126+D126)*F126*$F$52</f>
        <v>2016</v>
      </c>
      <c r="I126" s="36"/>
      <c r="J126" s="37"/>
      <c r="K126" s="37"/>
      <c r="L126" s="4"/>
      <c r="M126" s="38"/>
    </row>
    <row r="127" spans="1:15" x14ac:dyDescent="0.25">
      <c r="A127" s="36" t="s">
        <v>31</v>
      </c>
      <c r="B127" s="37">
        <v>280</v>
      </c>
      <c r="C127" s="37"/>
      <c r="D127" s="37">
        <f>B127*20%</f>
        <v>56</v>
      </c>
      <c r="E127" s="37"/>
      <c r="F127" s="4">
        <v>1</v>
      </c>
      <c r="G127" s="38">
        <f t="shared" ref="G127:G131" si="14">(B127+D127)*F127*$F$52</f>
        <v>2016</v>
      </c>
      <c r="I127" s="36"/>
      <c r="J127" s="37"/>
      <c r="K127" s="37"/>
      <c r="L127" s="4"/>
      <c r="M127" s="38"/>
    </row>
    <row r="128" spans="1:15" x14ac:dyDescent="0.25">
      <c r="A128" s="36" t="s">
        <v>32</v>
      </c>
      <c r="B128" s="37">
        <v>260</v>
      </c>
      <c r="C128" s="37"/>
      <c r="D128" s="37">
        <f t="shared" ref="D128:D131" si="15">B128*20%</f>
        <v>52</v>
      </c>
      <c r="E128" s="37"/>
      <c r="F128" s="4">
        <v>4</v>
      </c>
      <c r="G128" s="38">
        <f t="shared" si="14"/>
        <v>7488</v>
      </c>
      <c r="I128" s="36"/>
      <c r="J128" s="37"/>
      <c r="K128" s="37"/>
      <c r="L128" s="4"/>
      <c r="M128" s="38"/>
    </row>
    <row r="129" spans="1:13" x14ac:dyDescent="0.25">
      <c r="A129" s="36" t="s">
        <v>33</v>
      </c>
      <c r="B129" s="37">
        <v>230</v>
      </c>
      <c r="C129" s="37"/>
      <c r="D129" s="37">
        <f t="shared" si="15"/>
        <v>46</v>
      </c>
      <c r="E129" s="37"/>
      <c r="F129" s="4">
        <v>2</v>
      </c>
      <c r="G129" s="38">
        <f t="shared" si="14"/>
        <v>3312</v>
      </c>
      <c r="I129" s="36"/>
      <c r="J129" s="37"/>
      <c r="K129" s="37"/>
      <c r="L129" s="4"/>
      <c r="M129" s="38"/>
    </row>
    <row r="130" spans="1:13" x14ac:dyDescent="0.25">
      <c r="A130" s="36" t="s">
        <v>34</v>
      </c>
      <c r="B130" s="37">
        <v>260</v>
      </c>
      <c r="C130" s="37"/>
      <c r="D130" s="37">
        <f t="shared" si="15"/>
        <v>52</v>
      </c>
      <c r="E130" s="37"/>
      <c r="F130" s="4">
        <v>1</v>
      </c>
      <c r="G130" s="38">
        <f t="shared" si="14"/>
        <v>1872</v>
      </c>
      <c r="I130" s="36"/>
      <c r="J130" s="37"/>
      <c r="K130" s="37"/>
      <c r="L130" s="4"/>
      <c r="M130" s="38"/>
    </row>
    <row r="131" spans="1:13" x14ac:dyDescent="0.25">
      <c r="A131" s="71" t="s">
        <v>50</v>
      </c>
      <c r="B131" s="37">
        <v>200</v>
      </c>
      <c r="C131" s="37"/>
      <c r="D131" s="37">
        <f t="shared" si="15"/>
        <v>40</v>
      </c>
      <c r="E131" s="37"/>
      <c r="F131" s="4">
        <v>5</v>
      </c>
      <c r="G131" s="38">
        <f t="shared" si="14"/>
        <v>7200</v>
      </c>
      <c r="I131" s="36"/>
      <c r="J131" s="37"/>
      <c r="K131" s="37"/>
      <c r="L131" s="4"/>
      <c r="M131" s="38"/>
    </row>
    <row r="132" spans="1:13" ht="16.5" x14ac:dyDescent="0.25">
      <c r="A132" s="40"/>
      <c r="B132" s="4"/>
      <c r="C132" s="4"/>
      <c r="D132" s="4"/>
      <c r="E132" s="4"/>
      <c r="F132" s="16"/>
      <c r="G132" s="16"/>
      <c r="I132" s="15"/>
      <c r="J132" s="5"/>
      <c r="K132" s="5"/>
      <c r="L132" s="6"/>
      <c r="M132" s="11"/>
    </row>
    <row r="133" spans="1:13" ht="15.75" x14ac:dyDescent="0.25">
      <c r="A133" s="55" t="s">
        <v>13</v>
      </c>
      <c r="B133" s="173"/>
      <c r="C133" s="175">
        <f>SUM(C126:C132)</f>
        <v>0</v>
      </c>
      <c r="D133" s="173"/>
      <c r="E133" s="175">
        <f>SUM(E126:E132)</f>
        <v>0</v>
      </c>
      <c r="F133" s="56"/>
      <c r="G133" s="169">
        <f>SUM(G126:G132)</f>
        <v>23904</v>
      </c>
      <c r="I133" s="214" t="s">
        <v>13</v>
      </c>
      <c r="J133" s="215"/>
      <c r="K133" s="215"/>
      <c r="L133" s="216"/>
      <c r="M133" s="7">
        <f>SUM(M126:M132)</f>
        <v>0</v>
      </c>
    </row>
    <row r="134" spans="1:13" s="64" customFormat="1" ht="15.75" x14ac:dyDescent="0.25">
      <c r="A134" s="130"/>
      <c r="B134" s="130"/>
      <c r="C134" s="130"/>
      <c r="D134" s="130"/>
      <c r="E134" s="130"/>
      <c r="F134" s="130"/>
      <c r="G134" s="131"/>
      <c r="I134" s="130"/>
      <c r="J134" s="130"/>
      <c r="K134" s="130"/>
      <c r="L134" s="130"/>
      <c r="M134" s="131"/>
    </row>
    <row r="136" spans="1:13" x14ac:dyDescent="0.25">
      <c r="A136" s="201" t="s">
        <v>19</v>
      </c>
      <c r="B136" s="201"/>
      <c r="C136" s="201"/>
      <c r="D136" s="201"/>
      <c r="E136" s="201"/>
      <c r="F136" s="201"/>
      <c r="G136" s="201"/>
      <c r="I136" s="201" t="s">
        <v>20</v>
      </c>
      <c r="J136" s="201"/>
      <c r="K136" s="201"/>
      <c r="L136" s="201"/>
      <c r="M136" s="42"/>
    </row>
    <row r="137" spans="1:13" x14ac:dyDescent="0.25">
      <c r="A137" s="224" t="s">
        <v>183</v>
      </c>
      <c r="B137" s="225"/>
      <c r="C137" s="225"/>
      <c r="D137" s="225"/>
      <c r="E137" s="225"/>
      <c r="F137" s="225"/>
      <c r="G137" s="177">
        <f>G27+G42+G56+G70+G84+G98+G112+G126</f>
        <v>16128</v>
      </c>
      <c r="I137" s="225" t="s">
        <v>66</v>
      </c>
      <c r="J137" s="225"/>
      <c r="K137" s="225"/>
      <c r="L137" s="225"/>
      <c r="M137" s="48"/>
    </row>
    <row r="138" spans="1:13" x14ac:dyDescent="0.25">
      <c r="A138" s="224" t="s">
        <v>31</v>
      </c>
      <c r="B138" s="225"/>
      <c r="C138" s="225"/>
      <c r="D138" s="225"/>
      <c r="E138" s="225"/>
      <c r="F138" s="225"/>
      <c r="G138" s="177">
        <f>G13+G28+G43+G57+G71+G85+G99+G113+G127</f>
        <v>18144</v>
      </c>
      <c r="I138" s="225" t="s">
        <v>31</v>
      </c>
      <c r="J138" s="225"/>
      <c r="K138" s="225"/>
      <c r="L138" s="225"/>
      <c r="M138" s="48"/>
    </row>
    <row r="139" spans="1:13" x14ac:dyDescent="0.25">
      <c r="A139" s="224" t="s">
        <v>32</v>
      </c>
      <c r="B139" s="225"/>
      <c r="C139" s="225"/>
      <c r="D139" s="225"/>
      <c r="E139" s="225"/>
      <c r="F139" s="225"/>
      <c r="G139" s="177">
        <f>G14+G29+G44+G58+G72+G86+G100+G114+G128</f>
        <v>67392</v>
      </c>
      <c r="I139" s="225" t="s">
        <v>32</v>
      </c>
      <c r="J139" s="225"/>
      <c r="K139" s="225"/>
      <c r="L139" s="225"/>
      <c r="M139" s="48"/>
    </row>
    <row r="140" spans="1:13" x14ac:dyDescent="0.25">
      <c r="A140" s="224" t="s">
        <v>33</v>
      </c>
      <c r="B140" s="225"/>
      <c r="C140" s="225"/>
      <c r="D140" s="225"/>
      <c r="E140" s="225"/>
      <c r="F140" s="225"/>
      <c r="G140" s="177">
        <f>G15+G30+G45+G59+G73+G87+G101+G115+G129</f>
        <v>29808</v>
      </c>
      <c r="I140" s="225" t="s">
        <v>33</v>
      </c>
      <c r="J140" s="225"/>
      <c r="K140" s="225"/>
      <c r="L140" s="225"/>
      <c r="M140" s="48"/>
    </row>
    <row r="141" spans="1:13" x14ac:dyDescent="0.25">
      <c r="A141" s="224" t="s">
        <v>34</v>
      </c>
      <c r="B141" s="225"/>
      <c r="C141" s="225"/>
      <c r="D141" s="225"/>
      <c r="E141" s="225"/>
      <c r="F141" s="225"/>
      <c r="G141" s="177">
        <f>G16+G31+G46+G60+G74+G88+G102+G116+G130</f>
        <v>16848</v>
      </c>
      <c r="I141" s="225" t="s">
        <v>34</v>
      </c>
      <c r="J141" s="225"/>
      <c r="K141" s="225"/>
      <c r="L141" s="225"/>
      <c r="M141" s="48"/>
    </row>
    <row r="142" spans="1:13" x14ac:dyDescent="0.25">
      <c r="A142" s="224" t="s">
        <v>50</v>
      </c>
      <c r="B142" s="225"/>
      <c r="C142" s="225"/>
      <c r="D142" s="225"/>
      <c r="E142" s="225"/>
      <c r="F142" s="225"/>
      <c r="G142" s="177">
        <f>G17+G32+G47+G61+G75+G89+G103+G117+G131</f>
        <v>67680</v>
      </c>
      <c r="I142" s="225" t="s">
        <v>50</v>
      </c>
      <c r="J142" s="225"/>
      <c r="K142" s="225"/>
      <c r="L142" s="225"/>
      <c r="M142" s="48"/>
    </row>
    <row r="143" spans="1:13" x14ac:dyDescent="0.25">
      <c r="A143" s="201" t="s">
        <v>13</v>
      </c>
      <c r="B143" s="201"/>
      <c r="C143" s="201"/>
      <c r="D143" s="201"/>
      <c r="E143" s="201"/>
      <c r="F143" s="201"/>
      <c r="G143" s="178">
        <f>SUM(G137:G142)</f>
        <v>216000</v>
      </c>
      <c r="I143" s="201" t="s">
        <v>13</v>
      </c>
      <c r="J143" s="201"/>
      <c r="K143" s="201"/>
      <c r="L143" s="201"/>
      <c r="M143" s="49">
        <v>0</v>
      </c>
    </row>
    <row r="145" spans="1:7" x14ac:dyDescent="0.25">
      <c r="G145" s="30"/>
    </row>
    <row r="146" spans="1:7" x14ac:dyDescent="0.25">
      <c r="G146" s="30"/>
    </row>
    <row r="147" spans="1:7" x14ac:dyDescent="0.25">
      <c r="A147" s="222" t="s">
        <v>199</v>
      </c>
      <c r="B147" s="222"/>
      <c r="C147" s="222"/>
      <c r="D147" s="222"/>
    </row>
    <row r="148" spans="1:7" x14ac:dyDescent="0.25">
      <c r="A148" s="223" t="s">
        <v>195</v>
      </c>
      <c r="B148" s="223"/>
      <c r="C148" s="223"/>
      <c r="D148" s="223"/>
      <c r="G148" s="43"/>
    </row>
    <row r="149" spans="1:7" x14ac:dyDescent="0.25">
      <c r="A149" t="s">
        <v>196</v>
      </c>
      <c r="D149" s="179">
        <f>C133+C119+C105+C91+C77+C63+C49+C34+C19</f>
        <v>0</v>
      </c>
    </row>
    <row r="150" spans="1:7" x14ac:dyDescent="0.25">
      <c r="A150" t="s">
        <v>197</v>
      </c>
      <c r="D150" s="179"/>
    </row>
    <row r="151" spans="1:7" x14ac:dyDescent="0.25">
      <c r="A151" s="223" t="s">
        <v>198</v>
      </c>
      <c r="B151" s="223"/>
      <c r="C151" s="223"/>
      <c r="D151" s="223"/>
    </row>
    <row r="152" spans="1:7" x14ac:dyDescent="0.25">
      <c r="A152" t="s">
        <v>196</v>
      </c>
      <c r="D152" s="179">
        <f>E133+E119+E105+E91+E77+E63+E49+E34+E19</f>
        <v>0</v>
      </c>
    </row>
    <row r="153" spans="1:7" x14ac:dyDescent="0.25">
      <c r="A153" t="s">
        <v>197</v>
      </c>
      <c r="D153" s="179"/>
    </row>
  </sheetData>
  <customSheetViews>
    <customSheetView guid="{6B2C8637-78CC-4CB6-97F7-DEE04A596283}" showGridLines="0" topLeftCell="A92">
      <selection activeCell="A8" sqref="A8:K8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56">
    <mergeCell ref="I82:M82"/>
    <mergeCell ref="I91:L91"/>
    <mergeCell ref="A65:M65"/>
    <mergeCell ref="A68:G68"/>
    <mergeCell ref="I68:M68"/>
    <mergeCell ref="I77:L77"/>
    <mergeCell ref="A25:G25"/>
    <mergeCell ref="I25:M25"/>
    <mergeCell ref="A19:B19"/>
    <mergeCell ref="I140:L140"/>
    <mergeCell ref="A139:F139"/>
    <mergeCell ref="I139:L139"/>
    <mergeCell ref="A137:F137"/>
    <mergeCell ref="I137:L137"/>
    <mergeCell ref="A140:F140"/>
    <mergeCell ref="A138:F138"/>
    <mergeCell ref="I138:L138"/>
    <mergeCell ref="I136:L136"/>
    <mergeCell ref="A136:G136"/>
    <mergeCell ref="I105:L105"/>
    <mergeCell ref="I119:L119"/>
    <mergeCell ref="A121:M121"/>
    <mergeCell ref="A8:M8"/>
    <mergeCell ref="A11:G11"/>
    <mergeCell ref="I11:M11"/>
    <mergeCell ref="I19:L19"/>
    <mergeCell ref="A22:M22"/>
    <mergeCell ref="I49:L49"/>
    <mergeCell ref="A51:M51"/>
    <mergeCell ref="A54:G54"/>
    <mergeCell ref="I54:M54"/>
    <mergeCell ref="I34:L34"/>
    <mergeCell ref="A37:M37"/>
    <mergeCell ref="A40:G40"/>
    <mergeCell ref="I40:M40"/>
    <mergeCell ref="A141:F141"/>
    <mergeCell ref="I141:L141"/>
    <mergeCell ref="A142:F142"/>
    <mergeCell ref="I142:L142"/>
    <mergeCell ref="I63:L63"/>
    <mergeCell ref="A124:G124"/>
    <mergeCell ref="I124:M124"/>
    <mergeCell ref="A107:M107"/>
    <mergeCell ref="A110:G110"/>
    <mergeCell ref="I110:M110"/>
    <mergeCell ref="I133:L133"/>
    <mergeCell ref="A93:M93"/>
    <mergeCell ref="A96:G96"/>
    <mergeCell ref="I96:M96"/>
    <mergeCell ref="A79:M79"/>
    <mergeCell ref="A82:G82"/>
    <mergeCell ref="A147:D147"/>
    <mergeCell ref="A148:D148"/>
    <mergeCell ref="A151:D151"/>
    <mergeCell ref="A143:F143"/>
    <mergeCell ref="I143:L143"/>
  </mergeCells>
  <pageMargins left="0.51181102362204722" right="0.51181102362204722" top="0.78740157480314965" bottom="0.78740157480314965" header="0.31496062992125984" footer="0.31496062992125984"/>
  <pageSetup scale="5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46"/>
  <sheetViews>
    <sheetView showGridLines="0" workbookViewId="0">
      <selection activeCell="F10" sqref="F10"/>
    </sheetView>
  </sheetViews>
  <sheetFormatPr defaultRowHeight="15" x14ac:dyDescent="0.25"/>
  <cols>
    <col min="1" max="1" width="36" customWidth="1"/>
    <col min="2" max="2" width="17.140625" customWidth="1"/>
    <col min="3" max="3" width="11.5703125" customWidth="1"/>
    <col min="4" max="4" width="19.7109375" customWidth="1"/>
    <col min="6" max="6" width="17.85546875" bestFit="1" customWidth="1"/>
    <col min="7" max="7" width="13.85546875" customWidth="1"/>
    <col min="8" max="8" width="4.140625" bestFit="1" customWidth="1"/>
    <col min="9" max="9" width="58.5703125" customWidth="1"/>
  </cols>
  <sheetData>
    <row r="7" spans="1:9" x14ac:dyDescent="0.25">
      <c r="I7" s="138">
        <f ca="1">NOW()</f>
        <v>41864.699271990743</v>
      </c>
    </row>
    <row r="8" spans="1:9" ht="15.75" x14ac:dyDescent="0.25">
      <c r="A8" s="230" t="s">
        <v>105</v>
      </c>
      <c r="B8" s="231"/>
      <c r="C8" s="231"/>
      <c r="D8" s="231"/>
      <c r="E8" s="231"/>
      <c r="F8" s="231"/>
      <c r="G8" s="231"/>
      <c r="H8" s="231"/>
      <c r="I8" s="231"/>
    </row>
    <row r="9" spans="1:9" x14ac:dyDescent="0.25">
      <c r="A9" s="139" t="s">
        <v>175</v>
      </c>
      <c r="B9" s="140" t="s">
        <v>71</v>
      </c>
      <c r="C9" s="141"/>
      <c r="D9" s="142"/>
      <c r="F9" s="142" t="s">
        <v>10</v>
      </c>
      <c r="G9" s="140" t="s">
        <v>11</v>
      </c>
      <c r="H9" s="142"/>
      <c r="I9" s="142"/>
    </row>
    <row r="10" spans="1:9" x14ac:dyDescent="0.25">
      <c r="A10" s="143" t="s">
        <v>41</v>
      </c>
      <c r="B10" s="140" t="s">
        <v>178</v>
      </c>
      <c r="C10" s="142"/>
      <c r="D10" s="142"/>
      <c r="F10" s="143" t="s">
        <v>41</v>
      </c>
      <c r="G10" s="140" t="s">
        <v>9</v>
      </c>
      <c r="H10" s="142"/>
      <c r="I10" s="142"/>
    </row>
    <row r="11" spans="1:9" ht="16.5" thickBot="1" x14ac:dyDescent="0.3">
      <c r="A11" s="232" t="s">
        <v>0</v>
      </c>
      <c r="B11" s="232"/>
      <c r="C11" s="232"/>
      <c r="D11" s="232"/>
      <c r="F11" s="233" t="s">
        <v>12</v>
      </c>
      <c r="G11" s="233"/>
      <c r="H11" s="233"/>
      <c r="I11" s="233"/>
    </row>
    <row r="12" spans="1:9" x14ac:dyDescent="0.25">
      <c r="A12" s="183" t="s">
        <v>48</v>
      </c>
      <c r="B12" s="183" t="s">
        <v>35</v>
      </c>
      <c r="C12" s="184" t="s">
        <v>37</v>
      </c>
      <c r="D12" s="185" t="s">
        <v>4</v>
      </c>
      <c r="F12" s="180" t="s">
        <v>48</v>
      </c>
      <c r="G12" s="180" t="s">
        <v>35</v>
      </c>
      <c r="H12" s="181" t="s">
        <v>37</v>
      </c>
      <c r="I12" s="182" t="s">
        <v>4</v>
      </c>
    </row>
    <row r="13" spans="1:9" x14ac:dyDescent="0.25">
      <c r="A13" s="186" t="s">
        <v>106</v>
      </c>
      <c r="B13" s="145">
        <v>500</v>
      </c>
      <c r="C13" s="146">
        <v>11</v>
      </c>
      <c r="D13" s="147">
        <f t="shared" ref="D13:D41" si="0">B13*C13</f>
        <v>5500</v>
      </c>
      <c r="F13" s="148"/>
      <c r="G13" s="149"/>
      <c r="H13" s="150"/>
      <c r="I13" s="150"/>
    </row>
    <row r="14" spans="1:9" x14ac:dyDescent="0.25">
      <c r="A14" s="186" t="s">
        <v>107</v>
      </c>
      <c r="B14" s="145">
        <v>1200</v>
      </c>
      <c r="C14" s="146">
        <v>11</v>
      </c>
      <c r="D14" s="147">
        <f t="shared" si="0"/>
        <v>13200</v>
      </c>
      <c r="F14" s="148"/>
      <c r="G14" s="149"/>
      <c r="H14" s="150"/>
      <c r="I14" s="150"/>
    </row>
    <row r="15" spans="1:9" x14ac:dyDescent="0.25">
      <c r="A15" s="187" t="s">
        <v>108</v>
      </c>
      <c r="B15" s="145">
        <v>1000</v>
      </c>
      <c r="C15" s="146">
        <v>11</v>
      </c>
      <c r="D15" s="147">
        <f t="shared" si="0"/>
        <v>11000</v>
      </c>
      <c r="F15" s="148"/>
      <c r="G15" s="149"/>
      <c r="H15" s="150"/>
      <c r="I15" s="150"/>
    </row>
    <row r="16" spans="1:9" x14ac:dyDescent="0.25">
      <c r="A16" s="151" t="s">
        <v>109</v>
      </c>
      <c r="B16" s="145">
        <v>50</v>
      </c>
      <c r="C16" s="146">
        <v>2</v>
      </c>
      <c r="D16" s="147">
        <f t="shared" si="0"/>
        <v>100</v>
      </c>
      <c r="F16" s="148"/>
      <c r="G16" s="149"/>
      <c r="H16" s="150"/>
      <c r="I16" s="150"/>
    </row>
    <row r="17" spans="1:9" x14ac:dyDescent="0.25">
      <c r="A17" s="144" t="s">
        <v>110</v>
      </c>
      <c r="B17" s="145">
        <v>70</v>
      </c>
      <c r="C17" s="146">
        <v>2</v>
      </c>
      <c r="D17" s="147">
        <f t="shared" si="0"/>
        <v>140</v>
      </c>
      <c r="F17" s="148"/>
      <c r="G17" s="149"/>
      <c r="H17" s="150"/>
      <c r="I17" s="150"/>
    </row>
    <row r="18" spans="1:9" x14ac:dyDescent="0.25">
      <c r="A18" s="151" t="s">
        <v>112</v>
      </c>
      <c r="B18" s="145">
        <v>25</v>
      </c>
      <c r="C18" s="146">
        <v>6</v>
      </c>
      <c r="D18" s="147">
        <f t="shared" si="0"/>
        <v>150</v>
      </c>
      <c r="F18" s="148"/>
      <c r="G18" s="149"/>
      <c r="H18" s="150"/>
      <c r="I18" s="150"/>
    </row>
    <row r="19" spans="1:9" x14ac:dyDescent="0.25">
      <c r="A19" s="151" t="s">
        <v>113</v>
      </c>
      <c r="B19" s="145">
        <v>500</v>
      </c>
      <c r="C19" s="146">
        <v>3</v>
      </c>
      <c r="D19" s="147">
        <f t="shared" si="0"/>
        <v>1500</v>
      </c>
      <c r="F19" s="148"/>
      <c r="G19" s="149"/>
      <c r="H19" s="150"/>
      <c r="I19" s="150"/>
    </row>
    <row r="20" spans="1:9" ht="76.5" x14ac:dyDescent="0.25">
      <c r="A20" s="152" t="s">
        <v>137</v>
      </c>
      <c r="B20" s="145">
        <v>400</v>
      </c>
      <c r="C20" s="146">
        <v>2</v>
      </c>
      <c r="D20" s="147">
        <f t="shared" si="0"/>
        <v>800</v>
      </c>
      <c r="F20" s="148"/>
      <c r="G20" s="149"/>
      <c r="H20" s="150"/>
      <c r="I20" s="150"/>
    </row>
    <row r="21" spans="1:9" x14ac:dyDescent="0.25">
      <c r="A21" s="151" t="s">
        <v>114</v>
      </c>
      <c r="B21" s="145">
        <v>109.4</v>
      </c>
      <c r="C21" s="146">
        <v>1</v>
      </c>
      <c r="D21" s="147">
        <f t="shared" si="0"/>
        <v>109.4</v>
      </c>
      <c r="F21" s="148"/>
      <c r="G21" s="149"/>
      <c r="H21" s="150"/>
      <c r="I21" s="150"/>
    </row>
    <row r="22" spans="1:9" ht="25.5" x14ac:dyDescent="0.25">
      <c r="A22" s="152" t="s">
        <v>115</v>
      </c>
      <c r="B22" s="145">
        <v>80</v>
      </c>
      <c r="C22" s="146">
        <v>3</v>
      </c>
      <c r="D22" s="147">
        <f t="shared" si="0"/>
        <v>240</v>
      </c>
      <c r="F22" s="148"/>
      <c r="G22" s="149"/>
      <c r="H22" s="150"/>
      <c r="I22" s="150"/>
    </row>
    <row r="23" spans="1:9" x14ac:dyDescent="0.25">
      <c r="A23" s="151" t="s">
        <v>116</v>
      </c>
      <c r="B23" s="145">
        <v>20</v>
      </c>
      <c r="C23" s="146">
        <v>1</v>
      </c>
      <c r="D23" s="147">
        <f t="shared" si="0"/>
        <v>20</v>
      </c>
      <c r="F23" s="148"/>
      <c r="G23" s="149"/>
      <c r="H23" s="150"/>
      <c r="I23" s="150"/>
    </row>
    <row r="24" spans="1:9" x14ac:dyDescent="0.25">
      <c r="A24" s="151" t="s">
        <v>117</v>
      </c>
      <c r="B24" s="145">
        <v>7</v>
      </c>
      <c r="C24" s="146">
        <v>11</v>
      </c>
      <c r="D24" s="147">
        <f t="shared" si="0"/>
        <v>77</v>
      </c>
      <c r="F24" s="148"/>
      <c r="G24" s="149"/>
      <c r="H24" s="150"/>
      <c r="I24" s="150"/>
    </row>
    <row r="25" spans="1:9" x14ac:dyDescent="0.25">
      <c r="A25" s="151" t="s">
        <v>126</v>
      </c>
      <c r="B25" s="145">
        <v>34</v>
      </c>
      <c r="C25" s="146">
        <v>4</v>
      </c>
      <c r="D25" s="147">
        <f t="shared" si="0"/>
        <v>136</v>
      </c>
      <c r="F25" s="148"/>
      <c r="G25" s="149"/>
      <c r="H25" s="150"/>
      <c r="I25" s="150"/>
    </row>
    <row r="26" spans="1:9" x14ac:dyDescent="0.25">
      <c r="A26" s="151" t="s">
        <v>118</v>
      </c>
      <c r="B26" s="145">
        <v>2000</v>
      </c>
      <c r="C26" s="146">
        <v>3</v>
      </c>
      <c r="D26" s="147">
        <f t="shared" si="0"/>
        <v>6000</v>
      </c>
      <c r="F26" s="148"/>
      <c r="G26" s="149"/>
      <c r="H26" s="150"/>
      <c r="I26" s="150"/>
    </row>
    <row r="27" spans="1:9" x14ac:dyDescent="0.25">
      <c r="A27" s="151" t="s">
        <v>119</v>
      </c>
      <c r="B27" s="145">
        <v>70</v>
      </c>
      <c r="C27" s="146">
        <v>3</v>
      </c>
      <c r="D27" s="147">
        <f t="shared" si="0"/>
        <v>210</v>
      </c>
      <c r="F27" s="148"/>
      <c r="G27" s="149"/>
      <c r="H27" s="150"/>
      <c r="I27" s="150"/>
    </row>
    <row r="28" spans="1:9" x14ac:dyDescent="0.25">
      <c r="A28" s="151" t="s">
        <v>133</v>
      </c>
      <c r="B28" s="145">
        <v>30</v>
      </c>
      <c r="C28" s="146">
        <v>8</v>
      </c>
      <c r="D28" s="147">
        <f t="shared" si="0"/>
        <v>240</v>
      </c>
      <c r="F28" s="148"/>
      <c r="G28" s="149"/>
      <c r="H28" s="150"/>
      <c r="I28" s="150"/>
    </row>
    <row r="29" spans="1:9" x14ac:dyDescent="0.25">
      <c r="A29" s="151" t="s">
        <v>132</v>
      </c>
      <c r="B29" s="145">
        <v>70</v>
      </c>
      <c r="C29" s="146">
        <v>8</v>
      </c>
      <c r="D29" s="147">
        <f t="shared" si="0"/>
        <v>560</v>
      </c>
      <c r="F29" s="148"/>
      <c r="G29" s="149"/>
      <c r="H29" s="150"/>
      <c r="I29" s="150"/>
    </row>
    <row r="30" spans="1:9" x14ac:dyDescent="0.25">
      <c r="A30" s="151" t="s">
        <v>120</v>
      </c>
      <c r="B30" s="145">
        <v>50</v>
      </c>
      <c r="C30" s="146">
        <v>3</v>
      </c>
      <c r="D30" s="147">
        <f t="shared" si="0"/>
        <v>150</v>
      </c>
      <c r="F30" s="148"/>
      <c r="G30" s="149"/>
      <c r="H30" s="150"/>
      <c r="I30" s="150"/>
    </row>
    <row r="31" spans="1:9" x14ac:dyDescent="0.25">
      <c r="A31" s="151" t="s">
        <v>121</v>
      </c>
      <c r="B31" s="145">
        <v>125</v>
      </c>
      <c r="C31" s="146">
        <v>1</v>
      </c>
      <c r="D31" s="147">
        <f t="shared" si="0"/>
        <v>125</v>
      </c>
      <c r="F31" s="148"/>
      <c r="G31" s="149"/>
      <c r="H31" s="150"/>
      <c r="I31" s="150"/>
    </row>
    <row r="32" spans="1:9" x14ac:dyDescent="0.25">
      <c r="A32" s="151" t="s">
        <v>122</v>
      </c>
      <c r="B32" s="145">
        <v>18</v>
      </c>
      <c r="C32" s="146">
        <v>1</v>
      </c>
      <c r="D32" s="147">
        <f t="shared" si="0"/>
        <v>18</v>
      </c>
      <c r="F32" s="148"/>
      <c r="G32" s="149"/>
      <c r="H32" s="150"/>
      <c r="I32" s="150"/>
    </row>
    <row r="33" spans="1:9" x14ac:dyDescent="0.25">
      <c r="A33" s="151" t="s">
        <v>123</v>
      </c>
      <c r="B33" s="145">
        <v>55</v>
      </c>
      <c r="C33" s="146">
        <v>30</v>
      </c>
      <c r="D33" s="147">
        <f t="shared" si="0"/>
        <v>1650</v>
      </c>
      <c r="F33" s="148"/>
      <c r="G33" s="149"/>
      <c r="H33" s="150"/>
      <c r="I33" s="150"/>
    </row>
    <row r="34" spans="1:9" x14ac:dyDescent="0.25">
      <c r="A34" s="151" t="s">
        <v>124</v>
      </c>
      <c r="B34" s="145">
        <v>200</v>
      </c>
      <c r="C34" s="146">
        <v>3</v>
      </c>
      <c r="D34" s="147">
        <f t="shared" si="0"/>
        <v>600</v>
      </c>
      <c r="F34" s="148"/>
      <c r="G34" s="149"/>
      <c r="H34" s="150"/>
      <c r="I34" s="150"/>
    </row>
    <row r="35" spans="1:9" x14ac:dyDescent="0.25">
      <c r="A35" s="151" t="s">
        <v>125</v>
      </c>
      <c r="B35" s="145">
        <v>25</v>
      </c>
      <c r="C35" s="146">
        <v>30</v>
      </c>
      <c r="D35" s="147">
        <f t="shared" si="0"/>
        <v>750</v>
      </c>
      <c r="F35" s="148"/>
      <c r="G35" s="149"/>
      <c r="H35" s="150"/>
      <c r="I35" s="150"/>
    </row>
    <row r="36" spans="1:9" x14ac:dyDescent="0.25">
      <c r="A36" s="151" t="s">
        <v>127</v>
      </c>
      <c r="B36" s="145">
        <v>520</v>
      </c>
      <c r="C36" s="146">
        <v>1</v>
      </c>
      <c r="D36" s="147">
        <f t="shared" si="0"/>
        <v>520</v>
      </c>
      <c r="F36" s="148"/>
      <c r="G36" s="149"/>
      <c r="H36" s="150"/>
      <c r="I36" s="150"/>
    </row>
    <row r="37" spans="1:9" x14ac:dyDescent="0.25">
      <c r="A37" s="151" t="s">
        <v>128</v>
      </c>
      <c r="B37" s="145">
        <v>100</v>
      </c>
      <c r="C37" s="146">
        <v>2</v>
      </c>
      <c r="D37" s="147">
        <f t="shared" si="0"/>
        <v>200</v>
      </c>
      <c r="F37" s="148"/>
      <c r="G37" s="149"/>
      <c r="H37" s="150"/>
      <c r="I37" s="150"/>
    </row>
    <row r="38" spans="1:9" x14ac:dyDescent="0.25">
      <c r="A38" s="151" t="s">
        <v>129</v>
      </c>
      <c r="B38" s="145">
        <v>85</v>
      </c>
      <c r="C38" s="146">
        <v>1</v>
      </c>
      <c r="D38" s="147">
        <f t="shared" si="0"/>
        <v>85</v>
      </c>
      <c r="F38" s="148"/>
      <c r="G38" s="149"/>
      <c r="H38" s="150"/>
      <c r="I38" s="150"/>
    </row>
    <row r="39" spans="1:9" x14ac:dyDescent="0.25">
      <c r="A39" s="151" t="s">
        <v>130</v>
      </c>
      <c r="B39" s="145">
        <v>200</v>
      </c>
      <c r="C39" s="146">
        <v>1</v>
      </c>
      <c r="D39" s="147">
        <f t="shared" si="0"/>
        <v>200</v>
      </c>
      <c r="F39" s="148"/>
      <c r="G39" s="149"/>
      <c r="H39" s="150"/>
      <c r="I39" s="150"/>
    </row>
    <row r="40" spans="1:9" x14ac:dyDescent="0.25">
      <c r="A40" s="151" t="s">
        <v>131</v>
      </c>
      <c r="B40" s="145">
        <v>200</v>
      </c>
      <c r="C40" s="146">
        <v>1</v>
      </c>
      <c r="D40" s="147">
        <f t="shared" si="0"/>
        <v>200</v>
      </c>
      <c r="F40" s="148"/>
      <c r="G40" s="149"/>
      <c r="H40" s="150"/>
      <c r="I40" s="150"/>
    </row>
    <row r="41" spans="1:9" x14ac:dyDescent="0.25">
      <c r="A41" s="151" t="s">
        <v>136</v>
      </c>
      <c r="B41" s="145">
        <v>120</v>
      </c>
      <c r="C41" s="146">
        <v>2</v>
      </c>
      <c r="D41" s="147">
        <f t="shared" si="0"/>
        <v>240</v>
      </c>
      <c r="F41" s="148"/>
      <c r="G41" s="149"/>
      <c r="H41" s="150"/>
      <c r="I41" s="150"/>
    </row>
    <row r="42" spans="1:9" ht="15.75" x14ac:dyDescent="0.25">
      <c r="A42" s="234" t="s">
        <v>13</v>
      </c>
      <c r="B42" s="235"/>
      <c r="C42" s="236"/>
      <c r="D42" s="188">
        <f>SUM(D13:D41)</f>
        <v>44720.4</v>
      </c>
      <c r="F42" s="234" t="s">
        <v>13</v>
      </c>
      <c r="G42" s="235"/>
      <c r="H42" s="236"/>
      <c r="I42" s="188">
        <f>SUM(I13:I41)</f>
        <v>0</v>
      </c>
    </row>
    <row r="43" spans="1:9" x14ac:dyDescent="0.25">
      <c r="G43" s="229" t="s">
        <v>14</v>
      </c>
      <c r="H43" s="229"/>
      <c r="I43" s="24"/>
    </row>
    <row r="44" spans="1:9" x14ac:dyDescent="0.25">
      <c r="A44" s="226" t="s">
        <v>19</v>
      </c>
      <c r="B44" s="226"/>
      <c r="C44" s="226"/>
      <c r="D44" s="226"/>
      <c r="F44" s="226" t="s">
        <v>20</v>
      </c>
      <c r="G44" s="226"/>
      <c r="H44" s="226"/>
      <c r="I44" s="42"/>
    </row>
    <row r="45" spans="1:9" x14ac:dyDescent="0.25">
      <c r="A45" s="227" t="s">
        <v>42</v>
      </c>
      <c r="B45" s="228"/>
      <c r="C45" s="228"/>
      <c r="D45" s="189">
        <f>D42</f>
        <v>44720.4</v>
      </c>
      <c r="F45" s="228" t="s">
        <v>42</v>
      </c>
      <c r="G45" s="228"/>
      <c r="H45" s="228"/>
      <c r="I45" s="43">
        <f>I42</f>
        <v>0</v>
      </c>
    </row>
    <row r="46" spans="1:9" x14ac:dyDescent="0.25">
      <c r="A46" s="226" t="s">
        <v>13</v>
      </c>
      <c r="B46" s="226"/>
      <c r="C46" s="226"/>
      <c r="D46" s="154"/>
      <c r="F46" s="226" t="s">
        <v>13</v>
      </c>
      <c r="G46" s="226"/>
      <c r="H46" s="226"/>
      <c r="I46" s="42"/>
    </row>
  </sheetData>
  <mergeCells count="12">
    <mergeCell ref="G43:H43"/>
    <mergeCell ref="A8:I8"/>
    <mergeCell ref="A11:D11"/>
    <mergeCell ref="F11:I11"/>
    <mergeCell ref="A42:C42"/>
    <mergeCell ref="F42:H42"/>
    <mergeCell ref="A44:D44"/>
    <mergeCell ref="F44:H44"/>
    <mergeCell ref="A45:C45"/>
    <mergeCell ref="F45:H45"/>
    <mergeCell ref="A46:C46"/>
    <mergeCell ref="F46:H4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38"/>
  <sheetViews>
    <sheetView showGridLines="0" topLeftCell="A7" zoomScaleNormal="100" workbookViewId="0">
      <selection activeCell="K32" sqref="K32"/>
    </sheetView>
  </sheetViews>
  <sheetFormatPr defaultRowHeight="15" x14ac:dyDescent="0.25"/>
  <cols>
    <col min="1" max="1" width="49.140625" customWidth="1"/>
    <col min="2" max="2" width="13" bestFit="1" customWidth="1"/>
    <col min="3" max="3" width="11.5703125" bestFit="1" customWidth="1"/>
    <col min="4" max="4" width="20.140625" bestFit="1" customWidth="1"/>
    <col min="5" max="5" width="2.7109375" customWidth="1"/>
    <col min="6" max="6" width="31" bestFit="1" customWidth="1"/>
    <col min="7" max="7" width="10.7109375" bestFit="1" customWidth="1"/>
    <col min="8" max="8" width="9.7109375" bestFit="1" customWidth="1"/>
    <col min="9" max="9" width="13.28515625" bestFit="1" customWidth="1"/>
  </cols>
  <sheetData>
    <row r="7" spans="1:9" x14ac:dyDescent="0.25">
      <c r="I7" s="35">
        <f ca="1">NOW()</f>
        <v>41864.699271990743</v>
      </c>
    </row>
    <row r="8" spans="1:9" ht="15.75" x14ac:dyDescent="0.25">
      <c r="A8" s="237"/>
      <c r="B8" s="238"/>
      <c r="C8" s="238"/>
      <c r="D8" s="238"/>
      <c r="E8" s="238"/>
      <c r="F8" s="238"/>
      <c r="G8" s="238"/>
      <c r="H8" s="238"/>
      <c r="I8" s="238"/>
    </row>
    <row r="9" spans="1:9" x14ac:dyDescent="0.25">
      <c r="A9" s="95" t="s">
        <v>176</v>
      </c>
      <c r="B9" s="2" t="s">
        <v>38</v>
      </c>
      <c r="C9" s="32"/>
      <c r="D9" s="1"/>
      <c r="F9" s="1" t="s">
        <v>10</v>
      </c>
      <c r="G9" s="2" t="s">
        <v>11</v>
      </c>
      <c r="H9" s="1"/>
      <c r="I9" s="1"/>
    </row>
    <row r="10" spans="1:9" x14ac:dyDescent="0.25">
      <c r="A10" s="101" t="s">
        <v>177</v>
      </c>
      <c r="B10" s="2" t="s">
        <v>9</v>
      </c>
      <c r="C10" s="1"/>
      <c r="D10" s="1"/>
      <c r="F10" s="101" t="s">
        <v>177</v>
      </c>
      <c r="G10" s="2" t="s">
        <v>9</v>
      </c>
      <c r="H10" s="1"/>
      <c r="I10" s="1"/>
    </row>
    <row r="11" spans="1:9" ht="16.5" thickBot="1" x14ac:dyDescent="0.3">
      <c r="A11" s="193" t="s">
        <v>0</v>
      </c>
      <c r="B11" s="193"/>
      <c r="C11" s="193"/>
      <c r="D11" s="193"/>
      <c r="F11" s="193" t="s">
        <v>12</v>
      </c>
      <c r="G11" s="193"/>
      <c r="H11" s="193"/>
      <c r="I11" s="193"/>
    </row>
    <row r="12" spans="1:9" x14ac:dyDescent="0.25">
      <c r="A12" s="18" t="s">
        <v>48</v>
      </c>
      <c r="B12" s="18" t="s">
        <v>35</v>
      </c>
      <c r="C12" s="19" t="s">
        <v>37</v>
      </c>
      <c r="D12" s="20" t="s">
        <v>4</v>
      </c>
      <c r="F12" s="18" t="s">
        <v>48</v>
      </c>
      <c r="G12" s="18" t="s">
        <v>35</v>
      </c>
      <c r="H12" s="19" t="s">
        <v>37</v>
      </c>
      <c r="I12" s="20" t="s">
        <v>4</v>
      </c>
    </row>
    <row r="13" spans="1:9" x14ac:dyDescent="0.25">
      <c r="A13" s="40" t="s">
        <v>92</v>
      </c>
      <c r="B13" s="78">
        <v>28</v>
      </c>
      <c r="C13" s="77">
        <v>150</v>
      </c>
      <c r="D13" s="16">
        <f t="shared" ref="D13:D20" si="0">C13*B13</f>
        <v>4200</v>
      </c>
      <c r="F13" s="8"/>
      <c r="G13" s="9"/>
      <c r="H13" s="10"/>
      <c r="I13" s="10"/>
    </row>
    <row r="14" spans="1:9" x14ac:dyDescent="0.25">
      <c r="A14" s="40" t="s">
        <v>134</v>
      </c>
      <c r="B14" s="78">
        <v>28</v>
      </c>
      <c r="C14" s="77">
        <v>10</v>
      </c>
      <c r="D14" s="16">
        <f>C14*B14</f>
        <v>280</v>
      </c>
      <c r="F14" s="8"/>
      <c r="G14" s="9"/>
      <c r="H14" s="10"/>
      <c r="I14" s="10"/>
    </row>
    <row r="15" spans="1:9" x14ac:dyDescent="0.25">
      <c r="A15" s="40" t="s">
        <v>135</v>
      </c>
      <c r="B15" s="78">
        <v>105</v>
      </c>
      <c r="C15" s="77">
        <v>60</v>
      </c>
      <c r="D15" s="16">
        <f t="shared" si="0"/>
        <v>6300</v>
      </c>
      <c r="F15" s="8"/>
      <c r="G15" s="9"/>
      <c r="H15" s="10"/>
      <c r="I15" s="10"/>
    </row>
    <row r="16" spans="1:9" x14ac:dyDescent="0.25">
      <c r="A16" s="40" t="s">
        <v>95</v>
      </c>
      <c r="B16" s="78">
        <v>23</v>
      </c>
      <c r="C16" s="77">
        <v>120</v>
      </c>
      <c r="D16" s="16">
        <f t="shared" si="0"/>
        <v>2760</v>
      </c>
      <c r="F16" s="8"/>
      <c r="G16" s="9"/>
      <c r="H16" s="10"/>
      <c r="I16" s="10"/>
    </row>
    <row r="17" spans="1:9" x14ac:dyDescent="0.25">
      <c r="A17" s="40" t="s">
        <v>93</v>
      </c>
      <c r="B17" s="78">
        <v>23</v>
      </c>
      <c r="C17" s="77">
        <v>120</v>
      </c>
      <c r="D17" s="16">
        <f>B17*C17</f>
        <v>2760</v>
      </c>
      <c r="F17" s="8"/>
      <c r="G17" s="9"/>
      <c r="H17" s="10"/>
      <c r="I17" s="10"/>
    </row>
    <row r="18" spans="1:9" x14ac:dyDescent="0.25">
      <c r="A18" s="40" t="s">
        <v>94</v>
      </c>
      <c r="B18" s="78">
        <v>23</v>
      </c>
      <c r="C18" s="77">
        <v>120</v>
      </c>
      <c r="D18" s="16">
        <f>B18*C18</f>
        <v>2760</v>
      </c>
      <c r="F18" s="8"/>
      <c r="G18" s="9"/>
      <c r="H18" s="10"/>
      <c r="I18" s="10"/>
    </row>
    <row r="19" spans="1:9" x14ac:dyDescent="0.25">
      <c r="A19" s="40" t="s">
        <v>67</v>
      </c>
      <c r="B19" s="78">
        <v>175</v>
      </c>
      <c r="C19" s="77">
        <v>30</v>
      </c>
      <c r="D19" s="16">
        <f t="shared" si="0"/>
        <v>5250</v>
      </c>
      <c r="F19" s="8"/>
      <c r="G19" s="9"/>
      <c r="H19" s="10"/>
      <c r="I19" s="10"/>
    </row>
    <row r="20" spans="1:9" x14ac:dyDescent="0.25">
      <c r="A20" s="36" t="s">
        <v>68</v>
      </c>
      <c r="B20" s="78">
        <v>100</v>
      </c>
      <c r="C20" s="77">
        <v>30</v>
      </c>
      <c r="D20" s="16">
        <f t="shared" si="0"/>
        <v>3000</v>
      </c>
      <c r="F20" s="8"/>
      <c r="G20" s="9"/>
      <c r="H20" s="10"/>
      <c r="I20" s="10"/>
    </row>
    <row r="21" spans="1:9" x14ac:dyDescent="0.25">
      <c r="A21" s="40" t="s">
        <v>69</v>
      </c>
      <c r="B21" s="78">
        <v>35</v>
      </c>
      <c r="C21" s="77">
        <v>60</v>
      </c>
      <c r="D21" s="16">
        <f t="shared" ref="D21:D27" si="1">C21*B21</f>
        <v>2100</v>
      </c>
      <c r="F21" s="8"/>
      <c r="G21" s="9"/>
      <c r="H21" s="10"/>
      <c r="I21" s="10"/>
    </row>
    <row r="22" spans="1:9" x14ac:dyDescent="0.25">
      <c r="A22" s="40" t="s">
        <v>96</v>
      </c>
      <c r="B22" s="78">
        <v>42</v>
      </c>
      <c r="C22" s="77">
        <v>90</v>
      </c>
      <c r="D22" s="16">
        <f t="shared" si="1"/>
        <v>3780</v>
      </c>
      <c r="F22" s="8"/>
      <c r="G22" s="9"/>
      <c r="H22" s="10"/>
      <c r="I22" s="10"/>
    </row>
    <row r="23" spans="1:9" x14ac:dyDescent="0.25">
      <c r="A23" s="40" t="s">
        <v>97</v>
      </c>
      <c r="B23" s="78">
        <v>28</v>
      </c>
      <c r="C23" s="77">
        <v>120</v>
      </c>
      <c r="D23" s="16">
        <f t="shared" si="1"/>
        <v>3360</v>
      </c>
      <c r="F23" s="8"/>
      <c r="G23" s="9"/>
      <c r="H23" s="10"/>
      <c r="I23" s="10"/>
    </row>
    <row r="24" spans="1:9" x14ac:dyDescent="0.25">
      <c r="A24" s="40" t="s">
        <v>84</v>
      </c>
      <c r="B24" s="78">
        <v>255</v>
      </c>
      <c r="C24" s="77">
        <v>60</v>
      </c>
      <c r="D24" s="16">
        <f t="shared" si="1"/>
        <v>15300</v>
      </c>
      <c r="F24" s="8"/>
      <c r="G24" s="9"/>
      <c r="H24" s="10"/>
      <c r="I24" s="10"/>
    </row>
    <row r="25" spans="1:9" x14ac:dyDescent="0.25">
      <c r="A25" s="40" t="s">
        <v>86</v>
      </c>
      <c r="B25" s="78">
        <v>105</v>
      </c>
      <c r="C25" s="77">
        <v>60</v>
      </c>
      <c r="D25" s="16">
        <f t="shared" si="1"/>
        <v>6300</v>
      </c>
      <c r="F25" s="8"/>
      <c r="G25" s="9"/>
      <c r="H25" s="10"/>
      <c r="I25" s="10"/>
    </row>
    <row r="26" spans="1:9" x14ac:dyDescent="0.25">
      <c r="A26" s="40" t="s">
        <v>88</v>
      </c>
      <c r="B26" s="78">
        <v>13</v>
      </c>
      <c r="C26" s="77">
        <v>120</v>
      </c>
      <c r="D26" s="16">
        <f t="shared" si="1"/>
        <v>1560</v>
      </c>
      <c r="F26" s="8"/>
      <c r="G26" s="9"/>
      <c r="H26" s="10"/>
      <c r="I26" s="10"/>
    </row>
    <row r="27" spans="1:9" x14ac:dyDescent="0.25">
      <c r="A27" s="40" t="s">
        <v>87</v>
      </c>
      <c r="B27" s="78">
        <v>6.4</v>
      </c>
      <c r="C27" s="77">
        <v>90</v>
      </c>
      <c r="D27" s="16">
        <f t="shared" si="1"/>
        <v>576</v>
      </c>
      <c r="F27" s="8"/>
      <c r="G27" s="9"/>
      <c r="H27" s="10"/>
      <c r="I27" s="10"/>
    </row>
    <row r="28" spans="1:9" ht="16.5" x14ac:dyDescent="0.25">
      <c r="A28" s="40" t="s">
        <v>85</v>
      </c>
      <c r="B28" s="78">
        <v>30</v>
      </c>
      <c r="C28" s="77">
        <v>90</v>
      </c>
      <c r="D28" s="16">
        <f>C28*B28</f>
        <v>2700</v>
      </c>
      <c r="F28" s="15"/>
      <c r="G28" s="5"/>
      <c r="H28" s="6"/>
      <c r="I28" s="11"/>
    </row>
    <row r="29" spans="1:9" ht="15.75" x14ac:dyDescent="0.25">
      <c r="A29" s="214" t="s">
        <v>13</v>
      </c>
      <c r="B29" s="215"/>
      <c r="C29" s="216"/>
      <c r="D29" s="7">
        <f>SUM(D13:D28)</f>
        <v>62986</v>
      </c>
      <c r="F29" s="214" t="s">
        <v>13</v>
      </c>
      <c r="G29" s="215"/>
      <c r="H29" s="216"/>
      <c r="I29" s="7">
        <f>SUM(I13:I28)</f>
        <v>0</v>
      </c>
    </row>
    <row r="30" spans="1:9" x14ac:dyDescent="0.25">
      <c r="G30" s="205" t="s">
        <v>14</v>
      </c>
      <c r="H30" s="205"/>
      <c r="I30" s="24"/>
    </row>
    <row r="31" spans="1:9" x14ac:dyDescent="0.25">
      <c r="G31" s="25"/>
      <c r="H31" s="25"/>
      <c r="I31" s="26"/>
    </row>
    <row r="32" spans="1:9" x14ac:dyDescent="0.25">
      <c r="A32" s="201" t="s">
        <v>19</v>
      </c>
      <c r="B32" s="201"/>
      <c r="C32" s="201"/>
      <c r="D32" s="201"/>
      <c r="F32" s="201" t="s">
        <v>20</v>
      </c>
      <c r="G32" s="201"/>
      <c r="H32" s="201"/>
      <c r="I32" s="42"/>
    </row>
    <row r="33" spans="1:9" x14ac:dyDescent="0.25">
      <c r="A33" s="224" t="s">
        <v>72</v>
      </c>
      <c r="B33" s="225"/>
      <c r="C33" s="225"/>
      <c r="D33" s="190">
        <f>D29</f>
        <v>62986</v>
      </c>
      <c r="F33" s="225" t="s">
        <v>72</v>
      </c>
      <c r="G33" s="225"/>
      <c r="H33" s="225"/>
      <c r="I33" s="43">
        <f>I29</f>
        <v>0</v>
      </c>
    </row>
    <row r="34" spans="1:9" x14ac:dyDescent="0.25">
      <c r="A34" s="201" t="s">
        <v>13</v>
      </c>
      <c r="B34" s="201"/>
      <c r="C34" s="201"/>
      <c r="D34" s="39"/>
      <c r="F34" s="201" t="s">
        <v>13</v>
      </c>
      <c r="G34" s="201"/>
      <c r="H34" s="201"/>
      <c r="I34" s="42"/>
    </row>
    <row r="36" spans="1:9" x14ac:dyDescent="0.25">
      <c r="D36" s="41"/>
    </row>
    <row r="37" spans="1:9" x14ac:dyDescent="0.25">
      <c r="D37" s="41"/>
    </row>
    <row r="38" spans="1:9" x14ac:dyDescent="0.25">
      <c r="D38" s="41"/>
    </row>
  </sheetData>
  <mergeCells count="12">
    <mergeCell ref="G30:H30"/>
    <mergeCell ref="A8:I8"/>
    <mergeCell ref="A11:D11"/>
    <mergeCell ref="F11:I11"/>
    <mergeCell ref="A29:C29"/>
    <mergeCell ref="F29:H29"/>
    <mergeCell ref="A34:C34"/>
    <mergeCell ref="F34:H34"/>
    <mergeCell ref="A33:C33"/>
    <mergeCell ref="F33:H33"/>
    <mergeCell ref="A32:D32"/>
    <mergeCell ref="F32:H32"/>
  </mergeCells>
  <pageMargins left="0.51181102362204722" right="0.51181102362204722" top="0.78740157480314965" bottom="0.78740157480314965" header="0.31496062992125984" footer="0.31496062992125984"/>
  <pageSetup scale="55" orientation="portrait" r:id="rId1"/>
  <headerFooter>
    <oddHeader>&amp;CAutor: Rejane (DCE)</oddHeader>
    <oddFooter>&amp;CDCE - Z:\SICONV\Projetos_2012\PROJETO PREPARAÇÃO SELEÇÕES\Modalidades_Planilhas e Cronogramas de Ações\Atletismo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4"/>
  <sheetViews>
    <sheetView showGridLines="0" zoomScale="90" zoomScaleNormal="90" workbookViewId="0">
      <selection activeCell="G24" sqref="G24"/>
    </sheetView>
  </sheetViews>
  <sheetFormatPr defaultRowHeight="15" x14ac:dyDescent="0.25"/>
  <cols>
    <col min="1" max="1" width="46.85546875" bestFit="1" customWidth="1"/>
    <col min="2" max="2" width="10.28515625" customWidth="1"/>
    <col min="3" max="3" width="11.42578125" bestFit="1" customWidth="1"/>
    <col min="4" max="4" width="17.42578125" customWidth="1"/>
    <col min="5" max="5" width="2.7109375" customWidth="1"/>
    <col min="6" max="6" width="31" bestFit="1" customWidth="1"/>
    <col min="7" max="7" width="10.7109375" bestFit="1" customWidth="1"/>
    <col min="8" max="8" width="10.7109375" customWidth="1"/>
    <col min="9" max="9" width="20.85546875" customWidth="1"/>
    <col min="10" max="10" width="15.85546875" customWidth="1"/>
  </cols>
  <sheetData>
    <row r="7" spans="1:10" x14ac:dyDescent="0.25">
      <c r="I7" t="s">
        <v>30</v>
      </c>
      <c r="J7" s="35">
        <f ca="1">NOW()</f>
        <v>41864.699271990743</v>
      </c>
    </row>
    <row r="8" spans="1:10" ht="15.75" x14ac:dyDescent="0.25">
      <c r="A8" s="240" t="s">
        <v>65</v>
      </c>
      <c r="B8" s="240"/>
      <c r="C8" s="240"/>
      <c r="D8" s="240"/>
      <c r="E8" s="240"/>
      <c r="F8" s="240"/>
      <c r="G8" s="240"/>
      <c r="H8" s="240"/>
      <c r="I8" s="240"/>
    </row>
    <row r="10" spans="1:10" x14ac:dyDescent="0.25">
      <c r="A10" s="201" t="s">
        <v>19</v>
      </c>
      <c r="B10" s="201"/>
      <c r="C10" s="201"/>
      <c r="D10" s="201"/>
      <c r="F10" s="201" t="s">
        <v>20</v>
      </c>
      <c r="G10" s="201"/>
      <c r="H10" s="201"/>
      <c r="I10" s="201"/>
    </row>
    <row r="11" spans="1:10" x14ac:dyDescent="0.25">
      <c r="A11" s="239" t="s">
        <v>43</v>
      </c>
      <c r="B11" s="239"/>
      <c r="C11" s="239"/>
      <c r="D11" s="163">
        <f>'Passagem Aérea'!H141</f>
        <v>0</v>
      </c>
      <c r="F11" s="239" t="s">
        <v>43</v>
      </c>
      <c r="G11" s="239"/>
      <c r="H11" s="239"/>
      <c r="I11" s="45">
        <f>'Passagem Aérea'!O141</f>
        <v>0</v>
      </c>
    </row>
    <row r="12" spans="1:10" x14ac:dyDescent="0.25">
      <c r="A12" s="239" t="s">
        <v>44</v>
      </c>
      <c r="B12" s="239"/>
      <c r="C12" s="239"/>
      <c r="D12" s="163">
        <f>Hospedagem!F125</f>
        <v>0</v>
      </c>
      <c r="F12" s="239" t="s">
        <v>44</v>
      </c>
      <c r="G12" s="239"/>
      <c r="H12" s="239"/>
      <c r="I12" s="163">
        <f>Hospedagem!M123</f>
        <v>0</v>
      </c>
    </row>
    <row r="13" spans="1:10" x14ac:dyDescent="0.25">
      <c r="A13" s="239" t="s">
        <v>45</v>
      </c>
      <c r="B13" s="239"/>
      <c r="C13" s="239"/>
      <c r="D13" s="163">
        <f>Alimentação!F114</f>
        <v>0</v>
      </c>
      <c r="F13" s="239" t="s">
        <v>45</v>
      </c>
      <c r="G13" s="239"/>
      <c r="H13" s="239"/>
      <c r="I13" s="45">
        <f>Alimentação!M112</f>
        <v>0</v>
      </c>
    </row>
    <row r="14" spans="1:10" x14ac:dyDescent="0.25">
      <c r="A14" s="239" t="s">
        <v>46</v>
      </c>
      <c r="B14" s="239"/>
      <c r="C14" s="239"/>
      <c r="D14" s="163">
        <f>Transporte!F124</f>
        <v>0</v>
      </c>
      <c r="F14" s="239" t="s">
        <v>46</v>
      </c>
      <c r="G14" s="239"/>
      <c r="H14" s="239"/>
      <c r="I14" s="45">
        <f>Transporte!M122</f>
        <v>0</v>
      </c>
    </row>
    <row r="15" spans="1:10" x14ac:dyDescent="0.25">
      <c r="A15" s="239" t="s">
        <v>47</v>
      </c>
      <c r="B15" s="239"/>
      <c r="C15" s="239"/>
      <c r="D15" s="163">
        <f>'Pró-labore'!G143</f>
        <v>216000</v>
      </c>
      <c r="F15" s="239" t="s">
        <v>47</v>
      </c>
      <c r="G15" s="239"/>
      <c r="H15" s="239"/>
      <c r="I15" s="45">
        <f>'Pró-labore'!M143</f>
        <v>0</v>
      </c>
    </row>
    <row r="16" spans="1:10" x14ac:dyDescent="0.25">
      <c r="A16" s="239" t="s">
        <v>52</v>
      </c>
      <c r="B16" s="239"/>
      <c r="C16" s="239"/>
      <c r="D16" s="163">
        <f>'Seguro Viagem'!E19</f>
        <v>0</v>
      </c>
      <c r="F16" s="239" t="s">
        <v>52</v>
      </c>
      <c r="G16" s="239"/>
      <c r="H16" s="239"/>
      <c r="I16" s="45">
        <f>'Passagem Aérea'!O146</f>
        <v>0</v>
      </c>
    </row>
    <row r="17" spans="1:9" x14ac:dyDescent="0.25">
      <c r="A17" s="239" t="s">
        <v>111</v>
      </c>
      <c r="B17" s="239"/>
      <c r="C17" s="239"/>
      <c r="D17" s="163">
        <f>'Material Esportivo'!D45</f>
        <v>44720.4</v>
      </c>
      <c r="F17" s="239" t="s">
        <v>111</v>
      </c>
      <c r="G17" s="239"/>
      <c r="H17" s="239"/>
      <c r="I17" s="45">
        <f>'Passagem Aérea'!O147</f>
        <v>0</v>
      </c>
    </row>
    <row r="18" spans="1:9" x14ac:dyDescent="0.25">
      <c r="A18" s="239" t="s">
        <v>72</v>
      </c>
      <c r="B18" s="239"/>
      <c r="C18" s="239"/>
      <c r="D18" s="163">
        <f>Uniformes!D33</f>
        <v>62986</v>
      </c>
      <c r="F18" s="239" t="s">
        <v>72</v>
      </c>
      <c r="G18" s="239"/>
      <c r="H18" s="239"/>
      <c r="I18" s="45">
        <f>'Passagem Aérea'!O148</f>
        <v>0</v>
      </c>
    </row>
    <row r="19" spans="1:9" x14ac:dyDescent="0.25">
      <c r="A19" s="201" t="s">
        <v>13</v>
      </c>
      <c r="B19" s="201"/>
      <c r="C19" s="201"/>
      <c r="D19" s="191">
        <f>SUM(D11:D18)</f>
        <v>323706.40000000002</v>
      </c>
      <c r="F19" s="201" t="s">
        <v>13</v>
      </c>
      <c r="G19" s="201"/>
      <c r="H19" s="46"/>
      <c r="I19" s="47">
        <f>SUM(I11:I16)</f>
        <v>0</v>
      </c>
    </row>
    <row r="21" spans="1:9" x14ac:dyDescent="0.25">
      <c r="D21" s="30"/>
    </row>
    <row r="22" spans="1:9" x14ac:dyDescent="0.25">
      <c r="D22" s="41"/>
    </row>
    <row r="23" spans="1:9" x14ac:dyDescent="0.25">
      <c r="D23" s="30"/>
    </row>
    <row r="24" spans="1:9" x14ac:dyDescent="0.25">
      <c r="D24" s="41"/>
    </row>
  </sheetData>
  <customSheetViews>
    <customSheetView guid="{6B2C8637-78CC-4CB6-97F7-DEE04A596283}" showGridLines="0">
      <selection activeCell="D19" sqref="D19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21">
    <mergeCell ref="F11:H11"/>
    <mergeCell ref="F19:G19"/>
    <mergeCell ref="A8:I8"/>
    <mergeCell ref="A10:D10"/>
    <mergeCell ref="F10:I10"/>
    <mergeCell ref="A19:C19"/>
    <mergeCell ref="A11:C11"/>
    <mergeCell ref="A16:C16"/>
    <mergeCell ref="F13:H13"/>
    <mergeCell ref="F14:H14"/>
    <mergeCell ref="F15:H15"/>
    <mergeCell ref="A18:C18"/>
    <mergeCell ref="A15:C15"/>
    <mergeCell ref="A12:C12"/>
    <mergeCell ref="A17:C17"/>
    <mergeCell ref="A13:C13"/>
    <mergeCell ref="A14:C14"/>
    <mergeCell ref="F12:H12"/>
    <mergeCell ref="F16:H16"/>
    <mergeCell ref="F17:H17"/>
    <mergeCell ref="F18:H18"/>
  </mergeCells>
  <pageMargins left="0.51181102362204722" right="0.51181102362204722" top="0.78740157480314965" bottom="0.78740157480314965" header="0.31496062992125984" footer="0.31496062992125984"/>
  <pageSetup scale="5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</vt:i4>
      </vt:variant>
    </vt:vector>
  </HeadingPairs>
  <TitlesOfParts>
    <vt:vector size="12" baseType="lpstr">
      <vt:lpstr>Passagem Aérea</vt:lpstr>
      <vt:lpstr>Hospedagem</vt:lpstr>
      <vt:lpstr>Alimentação</vt:lpstr>
      <vt:lpstr>Transporte</vt:lpstr>
      <vt:lpstr>Seguro Viagem</vt:lpstr>
      <vt:lpstr>Pró-labore</vt:lpstr>
      <vt:lpstr>Material Esportivo</vt:lpstr>
      <vt:lpstr>Uniformes</vt:lpstr>
      <vt:lpstr>Consolidado</vt:lpstr>
      <vt:lpstr>TOTAL EVENTO</vt:lpstr>
      <vt:lpstr>Plan1</vt:lpstr>
      <vt:lpstr>'TOTAL EVENTO'!Area_de_impressao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Daniel Grota Romanello</cp:lastModifiedBy>
  <cp:lastPrinted>2014-07-28T17:55:13Z</cp:lastPrinted>
  <dcterms:created xsi:type="dcterms:W3CDTF">2012-01-12T12:23:27Z</dcterms:created>
  <dcterms:modified xsi:type="dcterms:W3CDTF">2014-08-13T19:47:02Z</dcterms:modified>
</cp:coreProperties>
</file>