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8"/>
  </bookViews>
  <sheets>
    <sheet name=" 2.2 part 1" sheetId="2" r:id="rId1"/>
    <sheet name="2.2 part 2" sheetId="3" r:id="rId2"/>
    <sheet name="3.3" sheetId="4" r:id="rId3"/>
    <sheet name="3.5" sheetId="5" r:id="rId4"/>
    <sheet name="3.6" sheetId="6" r:id="rId5"/>
    <sheet name="3.8" sheetId="7" r:id="rId6"/>
    <sheet name="3.11" sheetId="8" r:id="rId7"/>
    <sheet name="3.12" sheetId="9" r:id="rId8"/>
    <sheet name="3.13" sheetId="1" r:id="rId9"/>
  </sheets>
  <externalReferences>
    <externalReference r:id="rId10"/>
    <externalReference r:id="rId11"/>
    <externalReference r:id="rId12"/>
    <externalReference r:id="rId13"/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9" l="1"/>
  <c r="G51" i="9" s="1"/>
  <c r="D50" i="9"/>
  <c r="G50" i="9" s="1"/>
  <c r="G47" i="9"/>
  <c r="K40" i="9"/>
  <c r="J40" i="9"/>
  <c r="I40" i="9"/>
  <c r="H40" i="9"/>
  <c r="G40" i="9"/>
  <c r="F40" i="9"/>
  <c r="E40" i="9"/>
  <c r="D40" i="9"/>
  <c r="J33" i="9"/>
  <c r="I33" i="9"/>
  <c r="H33" i="9"/>
  <c r="G33" i="9"/>
  <c r="F33" i="9"/>
  <c r="E33" i="9"/>
  <c r="D33" i="9"/>
  <c r="J26" i="9"/>
  <c r="I26" i="9"/>
  <c r="H26" i="9"/>
  <c r="G26" i="9"/>
  <c r="F26" i="9"/>
  <c r="E26" i="9"/>
  <c r="D26" i="9"/>
  <c r="K19" i="9"/>
  <c r="J19" i="9"/>
  <c r="I19" i="9"/>
  <c r="H19" i="9"/>
  <c r="G19" i="9"/>
  <c r="F19" i="9"/>
  <c r="E19" i="9"/>
  <c r="D19" i="9"/>
  <c r="K12" i="9"/>
  <c r="J12" i="9"/>
  <c r="I12" i="9"/>
  <c r="H12" i="9"/>
  <c r="G12" i="9"/>
  <c r="F12" i="9"/>
  <c r="E12" i="9"/>
  <c r="D12" i="9"/>
  <c r="K5" i="9"/>
  <c r="J5" i="9"/>
  <c r="I5" i="9"/>
  <c r="H5" i="9"/>
  <c r="G5" i="9"/>
  <c r="F5" i="9"/>
  <c r="E5" i="9"/>
  <c r="D5" i="9"/>
  <c r="D19" i="8"/>
  <c r="E19" i="8"/>
  <c r="F19" i="8"/>
  <c r="G19" i="8"/>
  <c r="H19" i="8"/>
  <c r="I19" i="8"/>
  <c r="J19" i="8"/>
  <c r="K19" i="8"/>
  <c r="D40" i="8"/>
  <c r="K40" i="8"/>
  <c r="J40" i="8"/>
  <c r="I40" i="8"/>
  <c r="H40" i="8"/>
  <c r="G40" i="8"/>
  <c r="F40" i="8"/>
  <c r="E40" i="8"/>
  <c r="J33" i="8"/>
  <c r="I33" i="8"/>
  <c r="H33" i="8"/>
  <c r="G33" i="8"/>
  <c r="F33" i="8"/>
  <c r="E33" i="8"/>
  <c r="D33" i="8"/>
  <c r="J26" i="8"/>
  <c r="I26" i="8"/>
  <c r="H26" i="8"/>
  <c r="G26" i="8"/>
  <c r="F26" i="8"/>
  <c r="E26" i="8"/>
  <c r="D26" i="8"/>
  <c r="K12" i="8"/>
  <c r="J12" i="8"/>
  <c r="I12" i="8"/>
  <c r="H12" i="8"/>
  <c r="G12" i="8"/>
  <c r="F12" i="8"/>
  <c r="E12" i="8"/>
  <c r="D12" i="8"/>
  <c r="E5" i="8"/>
  <c r="F5" i="8"/>
  <c r="G5" i="8"/>
  <c r="H5" i="8"/>
  <c r="I5" i="8"/>
  <c r="J5" i="8"/>
  <c r="K5" i="8"/>
  <c r="D5" i="8"/>
  <c r="G48" i="9" l="1"/>
  <c r="T16" i="7" l="1"/>
  <c r="T13" i="7" s="1"/>
  <c r="S16" i="7"/>
  <c r="S13" i="7" s="1"/>
  <c r="R16" i="7"/>
  <c r="R13" i="7" s="1"/>
  <c r="Q16" i="7"/>
  <c r="Q13" i="7" s="1"/>
  <c r="P16" i="7"/>
  <c r="P13" i="7" s="1"/>
  <c r="O16" i="7"/>
  <c r="O13" i="7" s="1"/>
  <c r="N16" i="7"/>
  <c r="N13" i="7" s="1"/>
  <c r="M16" i="7"/>
  <c r="M13" i="7" s="1"/>
  <c r="T15" i="7"/>
  <c r="S15" i="7"/>
  <c r="R15" i="7"/>
  <c r="Q15" i="7"/>
  <c r="P15" i="7"/>
  <c r="O15" i="7"/>
  <c r="N15" i="7"/>
  <c r="M15" i="7"/>
  <c r="T12" i="7"/>
  <c r="S12" i="7"/>
  <c r="R12" i="7"/>
  <c r="Q12" i="7"/>
  <c r="P12" i="7"/>
  <c r="O12" i="7"/>
  <c r="N12" i="7"/>
  <c r="M12" i="7"/>
  <c r="T11" i="7"/>
  <c r="S11" i="7"/>
  <c r="R11" i="7"/>
  <c r="Q11" i="7"/>
  <c r="P11" i="7"/>
  <c r="O11" i="7"/>
  <c r="N11" i="7"/>
  <c r="M11" i="7"/>
  <c r="S7" i="7"/>
  <c r="R7" i="7"/>
  <c r="Q7" i="7"/>
  <c r="P7" i="7"/>
  <c r="O7" i="7"/>
  <c r="N7" i="7"/>
  <c r="M7" i="7"/>
  <c r="S6" i="7"/>
  <c r="R6" i="7"/>
  <c r="Q6" i="7"/>
  <c r="P6" i="7"/>
  <c r="O6" i="7"/>
  <c r="N6" i="7"/>
  <c r="M6" i="7"/>
  <c r="S3" i="7"/>
  <c r="R3" i="7"/>
  <c r="Q3" i="7"/>
  <c r="P3" i="7"/>
  <c r="O3" i="7"/>
  <c r="N3" i="7"/>
  <c r="M3" i="7"/>
  <c r="S2" i="7"/>
  <c r="R2" i="7"/>
  <c r="Q2" i="7"/>
  <c r="P2" i="7"/>
  <c r="O2" i="7"/>
  <c r="N2" i="7"/>
  <c r="M2" i="7"/>
  <c r="P4" i="7" l="1"/>
  <c r="R4" i="7"/>
  <c r="M4" i="7"/>
  <c r="Q4" i="7"/>
  <c r="S4" i="7"/>
  <c r="N4" i="7"/>
  <c r="O4" i="7"/>
  <c r="H6" i="6" l="1"/>
  <c r="G6" i="6"/>
  <c r="F6" i="6"/>
  <c r="E6" i="6"/>
  <c r="D6" i="6"/>
  <c r="C6" i="6"/>
  <c r="E9" i="5"/>
  <c r="D9" i="5"/>
  <c r="E8" i="5"/>
  <c r="D8" i="5"/>
  <c r="E3" i="5"/>
  <c r="H6" i="5" s="1"/>
  <c r="D3" i="5"/>
  <c r="F6" i="5" l="1"/>
  <c r="C6" i="5"/>
  <c r="E6" i="5"/>
  <c r="G6" i="5"/>
  <c r="D6" i="5"/>
  <c r="F12" i="4" l="1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</calcChain>
</file>

<file path=xl/sharedStrings.xml><?xml version="1.0" encoding="utf-8"?>
<sst xmlns="http://schemas.openxmlformats.org/spreadsheetml/2006/main" count="169" uniqueCount="62">
  <si>
    <t>coulomb cutoff (Ang)</t>
  </si>
  <si>
    <t>energy (eV)</t>
  </si>
  <si>
    <r>
      <rPr>
        <i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lattice parameter (Ang)</t>
    </r>
  </si>
  <si>
    <t>Ang = funny A with circle on top</t>
  </si>
  <si>
    <t>buckingham cutoff (Ang)</t>
  </si>
  <si>
    <t>all this data for a fixed buck cutoff of 14</t>
  </si>
  <si>
    <t>all this data for fixed coul cutoff of 8</t>
  </si>
  <si>
    <t>ps correlation window</t>
  </si>
  <si>
    <t>x</t>
  </si>
  <si>
    <t>mean</t>
  </si>
  <si>
    <t>p/m</t>
  </si>
  <si>
    <t>max</t>
  </si>
  <si>
    <t>min</t>
  </si>
  <si>
    <t>x_max</t>
  </si>
  <si>
    <t>x_min</t>
  </si>
  <si>
    <t>y</t>
  </si>
  <si>
    <t>x line</t>
  </si>
  <si>
    <t>conductivity in x direction, the x component of conductivity</t>
  </si>
  <si>
    <t>the line is just the 4x4x3 value spread over the entire series, to show how the value compares</t>
  </si>
  <si>
    <t>X-AXIS</t>
  </si>
  <si>
    <t>1/12 length</t>
  </si>
  <si>
    <t>lm</t>
  </si>
  <si>
    <t>lp</t>
  </si>
  <si>
    <t>1/2 cell</t>
  </si>
  <si>
    <t>cm</t>
  </si>
  <si>
    <t>cp</t>
  </si>
  <si>
    <t>inv conduct</t>
  </si>
  <si>
    <t>inv p/m</t>
  </si>
  <si>
    <t>inv length</t>
  </si>
  <si>
    <t>1x1</t>
  </si>
  <si>
    <t>2x1</t>
  </si>
  <si>
    <t>2x2</t>
  </si>
  <si>
    <t>4x4</t>
  </si>
  <si>
    <t>8x8</t>
  </si>
  <si>
    <t>m</t>
  </si>
  <si>
    <t>c</t>
  </si>
  <si>
    <t>kappa</t>
  </si>
  <si>
    <t>p</t>
  </si>
  <si>
    <t>12x12</t>
  </si>
  <si>
    <t>GK</t>
  </si>
  <si>
    <t>conductivity</t>
  </si>
  <si>
    <t>inv 6</t>
  </si>
  <si>
    <t>ignored</t>
  </si>
  <si>
    <t>inv</t>
  </si>
  <si>
    <t>cond</t>
  </si>
  <si>
    <t>inverse length</t>
  </si>
  <si>
    <t>X AXIS</t>
  </si>
  <si>
    <t>Y AXIS</t>
  </si>
  <si>
    <t>y=mx+c for fit</t>
  </si>
  <si>
    <t>12x12 data to be fit, ignoring 6 length</t>
  </si>
  <si>
    <t>fit it yourself in matlab? Just ignore the 6 length</t>
  </si>
  <si>
    <t>do all the fits yourself in matlab? I can sort you out if that isn't easy</t>
  </si>
  <si>
    <t>CSA (UC^2)</t>
  </si>
  <si>
    <t>direct</t>
  </si>
  <si>
    <t>direct p</t>
  </si>
  <si>
    <t>direct m</t>
  </si>
  <si>
    <t>gk</t>
  </si>
  <si>
    <t>gk p</t>
  </si>
  <si>
    <t>gk m</t>
  </si>
  <si>
    <t>Y-AXIS</t>
  </si>
  <si>
    <t>P/M</t>
  </si>
  <si>
    <t>GK LINE INNIT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</si>
</sst>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"/>
    <numFmt numFmtId="167" formatCode="0.000"/>
  </numFmts>
  <fonts count="4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theme="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7" fontId="0" fillId="0" borderId="1" xfId="0" applyNumberFormat="1" applyBorder="1"/>
    <xf numFmtId="167" fontId="0" fillId="0" borderId="2" xfId="0" applyNumberForma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2" fontId="0" fillId="0" borderId="0" xfId="0" applyNumberFormat="1" applyBorder="1"/>
    <xf numFmtId="167" fontId="0" fillId="0" borderId="8" xfId="0" applyNumberFormat="1" applyBorder="1"/>
    <xf numFmtId="0" fontId="3" fillId="0" borderId="0" xfId="0" applyFont="1"/>
    <xf numFmtId="167" fontId="3" fillId="0" borderId="0" xfId="0" applyNumberFormat="1" applyFont="1"/>
    <xf numFmtId="167" fontId="3" fillId="0" borderId="1" xfId="0" applyNumberFormat="1" applyFont="1" applyBorder="1"/>
    <xf numFmtId="167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 cut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2.2 part 1'!$A$2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2.2 part 1'!$B$4:$B$31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 2.2 part 1'!$D$4:$D$31</c:f>
              <c:numCache>
                <c:formatCode>0.0000</c:formatCode>
                <c:ptCount val="28"/>
                <c:pt idx="0">
                  <c:v>-419.01519999999999</c:v>
                </c:pt>
                <c:pt idx="1">
                  <c:v>-419.01519000000002</c:v>
                </c:pt>
                <c:pt idx="2">
                  <c:v>-419.01533999999998</c:v>
                </c:pt>
                <c:pt idx="3">
                  <c:v>-419.01512000000002</c:v>
                </c:pt>
                <c:pt idx="4">
                  <c:v>-419.01485000000002</c:v>
                </c:pt>
                <c:pt idx="5">
                  <c:v>-419.01524000000001</c:v>
                </c:pt>
                <c:pt idx="6">
                  <c:v>-419.01558</c:v>
                </c:pt>
                <c:pt idx="7">
                  <c:v>-419.01551000000001</c:v>
                </c:pt>
                <c:pt idx="8">
                  <c:v>-419.01517999999999</c:v>
                </c:pt>
                <c:pt idx="9">
                  <c:v>-419.01492999999999</c:v>
                </c:pt>
                <c:pt idx="10">
                  <c:v>-419.01483000000002</c:v>
                </c:pt>
                <c:pt idx="11">
                  <c:v>-419.01486</c:v>
                </c:pt>
                <c:pt idx="12">
                  <c:v>-419.01497000000001</c:v>
                </c:pt>
                <c:pt idx="13">
                  <c:v>-419.01506999999998</c:v>
                </c:pt>
                <c:pt idx="14">
                  <c:v>-419.01517000000001</c:v>
                </c:pt>
                <c:pt idx="15">
                  <c:v>-419.01524999999998</c:v>
                </c:pt>
                <c:pt idx="16">
                  <c:v>-419.01530000000002</c:v>
                </c:pt>
                <c:pt idx="17">
                  <c:v>-419.01531999999997</c:v>
                </c:pt>
                <c:pt idx="18">
                  <c:v>-419.01535000000001</c:v>
                </c:pt>
                <c:pt idx="19">
                  <c:v>-419.01535999999999</c:v>
                </c:pt>
                <c:pt idx="20">
                  <c:v>-419.01537000000002</c:v>
                </c:pt>
                <c:pt idx="21">
                  <c:v>-419.01535000000001</c:v>
                </c:pt>
                <c:pt idx="22">
                  <c:v>-419.01535999999999</c:v>
                </c:pt>
                <c:pt idx="23">
                  <c:v>-419.01533999999998</c:v>
                </c:pt>
                <c:pt idx="24">
                  <c:v>-419.01533000000001</c:v>
                </c:pt>
                <c:pt idx="25">
                  <c:v>-419.01531999999997</c:v>
                </c:pt>
                <c:pt idx="26">
                  <c:v>-419.01530000000002</c:v>
                </c:pt>
                <c:pt idx="27">
                  <c:v>-419.01530000000002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D-4D95-A141-67AF7C05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18.84000000000003"/>
          <c:min val="-419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buck cut 14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2.2 part 1'!$A$2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2.2 part 1'!$B$4:$B$31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 2.2 part 1'!$E$4:$E$31</c:f>
              <c:numCache>
                <c:formatCode>0.0000000</c:formatCode>
                <c:ptCount val="28"/>
                <c:pt idx="0">
                  <c:v>4.3465052000000002</c:v>
                </c:pt>
                <c:pt idx="1">
                  <c:v>4.3465050999999999</c:v>
                </c:pt>
                <c:pt idx="2">
                  <c:v>4.3465049999999996</c:v>
                </c:pt>
                <c:pt idx="3">
                  <c:v>4.3465052999999996</c:v>
                </c:pt>
                <c:pt idx="4">
                  <c:v>4.3465050999999999</c:v>
                </c:pt>
                <c:pt idx="5">
                  <c:v>4.3465052999999996</c:v>
                </c:pt>
                <c:pt idx="6">
                  <c:v>4.3465049999999996</c:v>
                </c:pt>
                <c:pt idx="7">
                  <c:v>4.3465052000000002</c:v>
                </c:pt>
                <c:pt idx="8">
                  <c:v>4.3465046999999997</c:v>
                </c:pt>
                <c:pt idx="9">
                  <c:v>4.3465052999999996</c:v>
                </c:pt>
                <c:pt idx="10">
                  <c:v>4.3465052999999996</c:v>
                </c:pt>
                <c:pt idx="11">
                  <c:v>4.3465052000000002</c:v>
                </c:pt>
                <c:pt idx="12">
                  <c:v>4.3465052000000002</c:v>
                </c:pt>
                <c:pt idx="13">
                  <c:v>4.3465046000000003</c:v>
                </c:pt>
                <c:pt idx="14">
                  <c:v>4.3465046999999997</c:v>
                </c:pt>
                <c:pt idx="15">
                  <c:v>4.3465056000000004</c:v>
                </c:pt>
                <c:pt idx="16">
                  <c:v>4.3465056000000004</c:v>
                </c:pt>
                <c:pt idx="17">
                  <c:v>4.3465046999999997</c:v>
                </c:pt>
                <c:pt idx="18">
                  <c:v>4.3465049000000002</c:v>
                </c:pt>
                <c:pt idx="19">
                  <c:v>4.3465047999999999</c:v>
                </c:pt>
                <c:pt idx="20">
                  <c:v>4.3465056000000004</c:v>
                </c:pt>
                <c:pt idx="21">
                  <c:v>4.3465046999999997</c:v>
                </c:pt>
                <c:pt idx="22">
                  <c:v>4.3465058000000001</c:v>
                </c:pt>
                <c:pt idx="23">
                  <c:v>4.3465034999999999</c:v>
                </c:pt>
                <c:pt idx="24">
                  <c:v>4.3465046000000003</c:v>
                </c:pt>
                <c:pt idx="25">
                  <c:v>4.3465045</c:v>
                </c:pt>
                <c:pt idx="26">
                  <c:v>4.3465065999999997</c:v>
                </c:pt>
                <c:pt idx="27">
                  <c:v>4.3465047999999999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490-9B09-08F0B8BA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coulomb cutoff (Ang)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3479999999999999"/>
          <c:min val="4.346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a</a:t>
                </a:r>
                <a:r>
                  <a:rPr lang="en-US"/>
                  <a:t> lattice parameter (Ang)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 part 2'!$B$4:$B$26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'2.2 part 2'!$D$4:$D$26</c:f>
              <c:numCache>
                <c:formatCode>0.0000</c:formatCode>
                <c:ptCount val="23"/>
                <c:pt idx="0">
                  <c:v>-418.85901000000001</c:v>
                </c:pt>
                <c:pt idx="1">
                  <c:v>-418.92234000000002</c:v>
                </c:pt>
                <c:pt idx="2">
                  <c:v>-418.9615</c:v>
                </c:pt>
                <c:pt idx="3">
                  <c:v>-418.98108000000002</c:v>
                </c:pt>
                <c:pt idx="4">
                  <c:v>-418.99396999999999</c:v>
                </c:pt>
                <c:pt idx="5">
                  <c:v>-419.00236000000001</c:v>
                </c:pt>
                <c:pt idx="6">
                  <c:v>-419.00709999999998</c:v>
                </c:pt>
                <c:pt idx="7">
                  <c:v>-419.01105999999999</c:v>
                </c:pt>
                <c:pt idx="8">
                  <c:v>-419.01352000000003</c:v>
                </c:pt>
                <c:pt idx="9">
                  <c:v>-419.01551000000001</c:v>
                </c:pt>
                <c:pt idx="10">
                  <c:v>-419.017</c:v>
                </c:pt>
                <c:pt idx="11">
                  <c:v>-419.01821999999999</c:v>
                </c:pt>
                <c:pt idx="12">
                  <c:v>-419.01954000000001</c:v>
                </c:pt>
                <c:pt idx="13">
                  <c:v>-419.02068000000003</c:v>
                </c:pt>
                <c:pt idx="14">
                  <c:v>-419.02035000000001</c:v>
                </c:pt>
                <c:pt idx="15">
                  <c:v>-419.02107000000001</c:v>
                </c:pt>
                <c:pt idx="16">
                  <c:v>-419.02163999999999</c:v>
                </c:pt>
                <c:pt idx="17">
                  <c:v>-419.02211</c:v>
                </c:pt>
                <c:pt idx="18">
                  <c:v>-419.02172000000002</c:v>
                </c:pt>
                <c:pt idx="19">
                  <c:v>-419.02204999999998</c:v>
                </c:pt>
                <c:pt idx="20">
                  <c:v>-419.02213</c:v>
                </c:pt>
                <c:pt idx="21">
                  <c:v>-419.02238</c:v>
                </c:pt>
                <c:pt idx="22">
                  <c:v>-419.02240999999998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5-456A-A3BD-0390B549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18.84000000000003"/>
          <c:min val="-419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 part 2'!$B$4:$B$26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'2.2 part 2'!$E$4:$E$26</c:f>
              <c:numCache>
                <c:formatCode>0.0000000</c:formatCode>
                <c:ptCount val="23"/>
                <c:pt idx="0">
                  <c:v>4.3478589999999997</c:v>
                </c:pt>
                <c:pt idx="1">
                  <c:v>4.3473126999999998</c:v>
                </c:pt>
                <c:pt idx="2">
                  <c:v>4.3469433999999998</c:v>
                </c:pt>
                <c:pt idx="3">
                  <c:v>4.3468116999999999</c:v>
                </c:pt>
                <c:pt idx="4">
                  <c:v>4.3466984999999996</c:v>
                </c:pt>
                <c:pt idx="5">
                  <c:v>4.3466399999999998</c:v>
                </c:pt>
                <c:pt idx="6">
                  <c:v>4.3465723000000001</c:v>
                </c:pt>
                <c:pt idx="7">
                  <c:v>4.3465388000000003</c:v>
                </c:pt>
                <c:pt idx="8">
                  <c:v>4.3465188000000001</c:v>
                </c:pt>
                <c:pt idx="9">
                  <c:v>4.3465056000000004</c:v>
                </c:pt>
                <c:pt idx="10">
                  <c:v>4.346495</c:v>
                </c:pt>
                <c:pt idx="11">
                  <c:v>4.3464840999999996</c:v>
                </c:pt>
                <c:pt idx="12">
                  <c:v>4.3464831000000004</c:v>
                </c:pt>
                <c:pt idx="13">
                  <c:v>4.3464821000000002</c:v>
                </c:pt>
                <c:pt idx="14">
                  <c:v>4.3464625000000003</c:v>
                </c:pt>
                <c:pt idx="15">
                  <c:v>4.3464625000000003</c:v>
                </c:pt>
                <c:pt idx="16">
                  <c:v>4.3464625000000003</c:v>
                </c:pt>
                <c:pt idx="17">
                  <c:v>4.3464625000000003</c:v>
                </c:pt>
                <c:pt idx="18">
                  <c:v>4.3464517999999996</c:v>
                </c:pt>
                <c:pt idx="19">
                  <c:v>4.3464517999999996</c:v>
                </c:pt>
                <c:pt idx="20">
                  <c:v>4.3464472000000001</c:v>
                </c:pt>
                <c:pt idx="21">
                  <c:v>4.3464472000000001</c:v>
                </c:pt>
                <c:pt idx="22">
                  <c:v>4.3464444000000002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E-4DF7-9C87-809E11BE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3479999999999999"/>
          <c:min val="4.346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conductivity / effective simulation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2270341207353"/>
          <c:y val="0.17171296296296296"/>
          <c:w val="0.82065507436570417"/>
          <c:h val="0.641234689413823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'3.3'!$B$2:$B$12</c:f>
              <c:strCache>
                <c:ptCount val="1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'3.3'!$C$2:$C$12</c:f>
              <c:numCache>
                <c:formatCode>General</c:formatCode>
                <c:ptCount val="11"/>
                <c:pt idx="0">
                  <c:v>0</c:v>
                </c:pt>
                <c:pt idx="1">
                  <c:v>6.81</c:v>
                </c:pt>
                <c:pt idx="2">
                  <c:v>6.78</c:v>
                </c:pt>
                <c:pt idx="3">
                  <c:v>6.81</c:v>
                </c:pt>
                <c:pt idx="4">
                  <c:v>6.8</c:v>
                </c:pt>
                <c:pt idx="5">
                  <c:v>6.8</c:v>
                </c:pt>
                <c:pt idx="6">
                  <c:v>6.82</c:v>
                </c:pt>
                <c:pt idx="7">
                  <c:v>6.8</c:v>
                </c:pt>
                <c:pt idx="8">
                  <c:v>6.8</c:v>
                </c:pt>
                <c:pt idx="9">
                  <c:v>6.8</c:v>
                </c:pt>
                <c:pt idx="10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6-44D7-9A8E-4F6153B823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'3.3'!$B$2:$B$12</c:f>
              <c:strCache>
                <c:ptCount val="1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'3.3'!$E$2:$E$12</c:f>
              <c:numCache>
                <c:formatCode>General</c:formatCode>
                <c:ptCount val="11"/>
                <c:pt idx="0">
                  <c:v>0</c:v>
                </c:pt>
                <c:pt idx="1">
                  <c:v>6.8299999999999992</c:v>
                </c:pt>
                <c:pt idx="2">
                  <c:v>6.8</c:v>
                </c:pt>
                <c:pt idx="3">
                  <c:v>6.8199999999999994</c:v>
                </c:pt>
                <c:pt idx="4">
                  <c:v>6.81</c:v>
                </c:pt>
                <c:pt idx="5">
                  <c:v>6.81</c:v>
                </c:pt>
                <c:pt idx="6">
                  <c:v>6.83</c:v>
                </c:pt>
                <c:pt idx="7">
                  <c:v>6.81</c:v>
                </c:pt>
                <c:pt idx="8">
                  <c:v>6.81</c:v>
                </c:pt>
                <c:pt idx="9">
                  <c:v>6.81</c:v>
                </c:pt>
                <c:pt idx="10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6-44D7-9A8E-4F6153B8233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'3.3'!$B$2:$B$12</c:f>
              <c:strCache>
                <c:ptCount val="1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'3.3'!$F$2:$F$12</c:f>
              <c:numCache>
                <c:formatCode>General</c:formatCode>
                <c:ptCount val="11"/>
                <c:pt idx="0">
                  <c:v>0</c:v>
                </c:pt>
                <c:pt idx="1">
                  <c:v>6.79</c:v>
                </c:pt>
                <c:pt idx="2">
                  <c:v>6.7600000000000007</c:v>
                </c:pt>
                <c:pt idx="3">
                  <c:v>6.8</c:v>
                </c:pt>
                <c:pt idx="4">
                  <c:v>6.79</c:v>
                </c:pt>
                <c:pt idx="5">
                  <c:v>6.79</c:v>
                </c:pt>
                <c:pt idx="6">
                  <c:v>6.8100000000000005</c:v>
                </c:pt>
                <c:pt idx="7">
                  <c:v>6.79</c:v>
                </c:pt>
                <c:pt idx="8">
                  <c:v>6.79</c:v>
                </c:pt>
                <c:pt idx="9">
                  <c:v>6.79</c:v>
                </c:pt>
                <c:pt idx="10">
                  <c:v>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6-44D7-9A8E-4F6153B8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39856"/>
        <c:axId val="514141496"/>
      </c:scatterChart>
      <c:valAx>
        <c:axId val="5141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simulation length (ns)</a:t>
                </a:r>
              </a:p>
            </c:rich>
          </c:tx>
          <c:layout>
            <c:manualLayout>
              <c:xMode val="edge"/>
              <c:yMode val="edge"/>
              <c:x val="0.361651574803149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1496"/>
        <c:crosses val="autoZero"/>
        <c:crossBetween val="midCat"/>
      </c:valAx>
      <c:valAx>
        <c:axId val="514141496"/>
        <c:scaling>
          <c:orientation val="minMax"/>
          <c:max val="7.8"/>
          <c:min val="5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conductivity (w/m.k)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42282735491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 FSE</a:t>
            </a:r>
          </a:p>
        </c:rich>
      </c:tx>
      <c:layout>
        <c:manualLayout>
          <c:xMode val="edge"/>
          <c:yMode val="edge"/>
          <c:x val="0.4106596675415573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1981627296587"/>
          <c:y val="0.12541666666666668"/>
          <c:w val="0.8184468503937006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'3.5'!$C$1:$H$1</c:f>
              <c:numCache>
                <c:formatCode>General</c:formatCode>
                <c:ptCount val="6"/>
                <c:pt idx="0">
                  <c:v>0</c:v>
                </c:pt>
                <c:pt idx="1">
                  <c:v>360</c:v>
                </c:pt>
                <c:pt idx="2">
                  <c:v>960</c:v>
                </c:pt>
                <c:pt idx="3">
                  <c:v>2000</c:v>
                </c:pt>
                <c:pt idx="4">
                  <c:v>2880</c:v>
                </c:pt>
                <c:pt idx="5">
                  <c:v>4000</c:v>
                </c:pt>
              </c:numCache>
            </c:numRef>
          </c:xVal>
          <c:yVal>
            <c:numRef>
              <c:f>'3.5'!$C$6:$H$6</c:f>
              <c:numCache>
                <c:formatCode>General</c:formatCode>
                <c:ptCount val="6"/>
                <c:pt idx="0">
                  <c:v>6.84</c:v>
                </c:pt>
                <c:pt idx="1">
                  <c:v>6.84</c:v>
                </c:pt>
                <c:pt idx="2">
                  <c:v>6.84</c:v>
                </c:pt>
                <c:pt idx="3">
                  <c:v>6.84</c:v>
                </c:pt>
                <c:pt idx="4">
                  <c:v>6.84</c:v>
                </c:pt>
                <c:pt idx="5">
                  <c:v>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4-40DC-977C-A9122D701E88}"/>
            </c:ext>
          </c:extLst>
        </c:ser>
        <c:ser>
          <c:idx val="1"/>
          <c:order val="1"/>
          <c:tx>
            <c:strRef>
              <c:f>'3.5'!$B$3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'3.5'!$D$1:$G$1</c:f>
              <c:numCache>
                <c:formatCode>General</c:formatCode>
                <c:ptCount val="4"/>
                <c:pt idx="0">
                  <c:v>360</c:v>
                </c:pt>
                <c:pt idx="1">
                  <c:v>960</c:v>
                </c:pt>
                <c:pt idx="2">
                  <c:v>2000</c:v>
                </c:pt>
                <c:pt idx="3">
                  <c:v>2880</c:v>
                </c:pt>
              </c:numCache>
            </c:numRef>
          </c:xVal>
          <c:yVal>
            <c:numRef>
              <c:f>'3.5'!$D$3:$G$3</c:f>
              <c:numCache>
                <c:formatCode>0.00</c:formatCode>
                <c:ptCount val="4"/>
                <c:pt idx="0">
                  <c:v>6.2</c:v>
                </c:pt>
                <c:pt idx="1">
                  <c:v>6.84</c:v>
                </c:pt>
                <c:pt idx="2">
                  <c:v>6.9525000000000006</c:v>
                </c:pt>
                <c:pt idx="3" formatCode="General">
                  <c:v>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4-40DC-977C-A9122D701E88}"/>
            </c:ext>
          </c:extLst>
        </c:ser>
        <c:ser>
          <c:idx val="2"/>
          <c:order val="2"/>
          <c:tx>
            <c:strRef>
              <c:f>'3.5'!$B$8</c:f>
              <c:strCache>
                <c:ptCount val="1"/>
                <c:pt idx="0">
                  <c:v>x_max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'3.5'!$D$1:$G$1</c:f>
              <c:numCache>
                <c:formatCode>General</c:formatCode>
                <c:ptCount val="4"/>
                <c:pt idx="0">
                  <c:v>360</c:v>
                </c:pt>
                <c:pt idx="1">
                  <c:v>960</c:v>
                </c:pt>
                <c:pt idx="2">
                  <c:v>2000</c:v>
                </c:pt>
                <c:pt idx="3">
                  <c:v>2880</c:v>
                </c:pt>
              </c:numCache>
            </c:numRef>
          </c:xVal>
          <c:yVal>
            <c:numRef>
              <c:f>'3.5'!$D$8:$G$8</c:f>
              <c:numCache>
                <c:formatCode>0.00</c:formatCode>
                <c:ptCount val="4"/>
                <c:pt idx="0">
                  <c:v>6.23</c:v>
                </c:pt>
                <c:pt idx="1">
                  <c:v>6.87</c:v>
                </c:pt>
                <c:pt idx="2">
                  <c:v>7.0125000000000002</c:v>
                </c:pt>
                <c:pt idx="3" formatCode="General">
                  <c:v>7.1099999999999994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4-40DC-977C-A9122D701E88}"/>
            </c:ext>
          </c:extLst>
        </c:ser>
        <c:ser>
          <c:idx val="3"/>
          <c:order val="3"/>
          <c:tx>
            <c:strRef>
              <c:f>'3.5'!$B$9</c:f>
              <c:strCache>
                <c:ptCount val="1"/>
                <c:pt idx="0">
                  <c:v>x_min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'3.5'!$D$1:$G$1</c:f>
              <c:numCache>
                <c:formatCode>General</c:formatCode>
                <c:ptCount val="4"/>
                <c:pt idx="0">
                  <c:v>360</c:v>
                </c:pt>
                <c:pt idx="1">
                  <c:v>960</c:v>
                </c:pt>
                <c:pt idx="2">
                  <c:v>2000</c:v>
                </c:pt>
                <c:pt idx="3">
                  <c:v>2880</c:v>
                </c:pt>
              </c:numCache>
            </c:numRef>
          </c:xVal>
          <c:yVal>
            <c:numRef>
              <c:f>'3.5'!$D$9:$G$9</c:f>
              <c:numCache>
                <c:formatCode>0.00</c:formatCode>
                <c:ptCount val="4"/>
                <c:pt idx="0">
                  <c:v>6.17</c:v>
                </c:pt>
                <c:pt idx="1">
                  <c:v>6.81</c:v>
                </c:pt>
                <c:pt idx="2">
                  <c:v>6.892500000000001</c:v>
                </c:pt>
                <c:pt idx="3" formatCode="General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4-40DC-977C-A9122D70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23032"/>
        <c:axId val="682024016"/>
      </c:scatterChart>
      <c:valAx>
        <c:axId val="682023032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atoms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4016"/>
        <c:crosses val="autoZero"/>
        <c:crossBetween val="midCat"/>
      </c:valAx>
      <c:valAx>
        <c:axId val="682024016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</a:p>
            </c:rich>
          </c:tx>
          <c:layout>
            <c:manualLayout>
              <c:xMode val="edge"/>
              <c:yMode val="edge"/>
              <c:x val="4.9860017497812773E-3"/>
              <c:y val="0.3890317876932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 FSE</a:t>
            </a:r>
          </a:p>
        </c:rich>
      </c:tx>
      <c:layout>
        <c:manualLayout>
          <c:xMode val="edge"/>
          <c:yMode val="edge"/>
          <c:x val="0.4106596675415573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1981627296587"/>
          <c:y val="0.12541666666666668"/>
          <c:w val="0.8184468503937006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'[3]170125 graph 4000K'!$C$1:$H$1</c:f>
              <c:numCache>
                <c:formatCode>General</c:formatCode>
                <c:ptCount val="6"/>
                <c:pt idx="0">
                  <c:v>0</c:v>
                </c:pt>
                <c:pt idx="1">
                  <c:v>360</c:v>
                </c:pt>
                <c:pt idx="2">
                  <c:v>960</c:v>
                </c:pt>
                <c:pt idx="3">
                  <c:v>2000</c:v>
                </c:pt>
                <c:pt idx="4">
                  <c:v>2880</c:v>
                </c:pt>
                <c:pt idx="5">
                  <c:v>4000</c:v>
                </c:pt>
              </c:numCache>
            </c:numRef>
          </c:xVal>
          <c:yVal>
            <c:numRef>
              <c:f>'3.6'!$C$15:$I$15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F-467D-BD07-2DAEF735B884}"/>
            </c:ext>
          </c:extLst>
        </c:ser>
        <c:ser>
          <c:idx val="1"/>
          <c:order val="1"/>
          <c:tx>
            <c:strRef>
              <c:f>'[3]170125 graph 4000K'!$B$5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'[3]170125 graph 4000K'!$D$1:$G$1</c:f>
              <c:numCache>
                <c:formatCode>General</c:formatCode>
                <c:ptCount val="4"/>
                <c:pt idx="0">
                  <c:v>360</c:v>
                </c:pt>
                <c:pt idx="1">
                  <c:v>960</c:v>
                </c:pt>
                <c:pt idx="2">
                  <c:v>2000</c:v>
                </c:pt>
                <c:pt idx="3">
                  <c:v>2880</c:v>
                </c:pt>
              </c:numCache>
            </c:numRef>
          </c:xVal>
          <c:yVal>
            <c:numRef>
              <c:f>'3.6'!$D$3:$G$3</c:f>
              <c:numCache>
                <c:formatCode>General</c:formatCode>
                <c:ptCount val="4"/>
                <c:pt idx="0" formatCode="0.00">
                  <c:v>14.34</c:v>
                </c:pt>
                <c:pt idx="1">
                  <c:v>18.54</c:v>
                </c:pt>
                <c:pt idx="2">
                  <c:v>18.190000000000001</c:v>
                </c:pt>
                <c:pt idx="3">
                  <c:v>18.23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F-467D-BD07-2DAEF735B884}"/>
            </c:ext>
          </c:extLst>
        </c:ser>
        <c:ser>
          <c:idx val="2"/>
          <c:order val="2"/>
          <c:tx>
            <c:strRef>
              <c:f>'[3]170125 graph 4000K'!$B$6</c:f>
              <c:strCache>
                <c:ptCount val="1"/>
                <c:pt idx="0">
                  <c:v>x_max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'[3]170125 graph 4000K'!$D$1:$G$1</c:f>
              <c:numCache>
                <c:formatCode>General</c:formatCode>
                <c:ptCount val="4"/>
                <c:pt idx="0">
                  <c:v>360</c:v>
                </c:pt>
                <c:pt idx="1">
                  <c:v>960</c:v>
                </c:pt>
                <c:pt idx="2">
                  <c:v>2000</c:v>
                </c:pt>
                <c:pt idx="3">
                  <c:v>2880</c:v>
                </c:pt>
              </c:numCache>
            </c:numRef>
          </c:xVal>
          <c:yVal>
            <c:numRef>
              <c:f>'3.6'!$D$8:$G$8</c:f>
              <c:numCache>
                <c:formatCode>General</c:formatCode>
                <c:ptCount val="4"/>
                <c:pt idx="0" formatCode="0.00">
                  <c:v>14.74</c:v>
                </c:pt>
                <c:pt idx="1">
                  <c:v>18.899999999999999</c:v>
                </c:pt>
                <c:pt idx="2">
                  <c:v>18.52</c:v>
                </c:pt>
                <c:pt idx="3" formatCode="0.00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F-467D-BD07-2DAEF735B884}"/>
            </c:ext>
          </c:extLst>
        </c:ser>
        <c:ser>
          <c:idx val="3"/>
          <c:order val="3"/>
          <c:tx>
            <c:strRef>
              <c:f>'[3]170125 graph 4000K'!$B$7</c:f>
              <c:strCache>
                <c:ptCount val="1"/>
                <c:pt idx="0">
                  <c:v>x_min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'[3]170125 graph 4000K'!$D$1:$G$1</c:f>
              <c:numCache>
                <c:formatCode>General</c:formatCode>
                <c:ptCount val="4"/>
                <c:pt idx="0">
                  <c:v>360</c:v>
                </c:pt>
                <c:pt idx="1">
                  <c:v>960</c:v>
                </c:pt>
                <c:pt idx="2">
                  <c:v>2000</c:v>
                </c:pt>
                <c:pt idx="3">
                  <c:v>2880</c:v>
                </c:pt>
              </c:numCache>
            </c:numRef>
          </c:xVal>
          <c:yVal>
            <c:numRef>
              <c:f>'3.6'!$D$9:$G$9</c:f>
              <c:numCache>
                <c:formatCode>General</c:formatCode>
                <c:ptCount val="4"/>
                <c:pt idx="0" formatCode="0.00">
                  <c:v>13.94</c:v>
                </c:pt>
                <c:pt idx="1">
                  <c:v>18.18</c:v>
                </c:pt>
                <c:pt idx="2" formatCode="0.00">
                  <c:v>17.860000000000003</c:v>
                </c:pt>
                <c:pt idx="3">
                  <c:v>17.84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F-467D-BD07-2DAEF735B884}"/>
            </c:ext>
          </c:extLst>
        </c:ser>
        <c:ser>
          <c:idx val="4"/>
          <c:order val="4"/>
          <c:tx>
            <c:strRef>
              <c:f>'3.6'!$B$1</c:f>
              <c:strCache>
                <c:ptCount val="1"/>
                <c:pt idx="0">
                  <c:v>X-AXIS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'3.6'!$C$1:$H$1</c:f>
              <c:numCache>
                <c:formatCode>General</c:formatCode>
                <c:ptCount val="6"/>
                <c:pt idx="0">
                  <c:v>0</c:v>
                </c:pt>
                <c:pt idx="1">
                  <c:v>360</c:v>
                </c:pt>
                <c:pt idx="2">
                  <c:v>960</c:v>
                </c:pt>
                <c:pt idx="3">
                  <c:v>2000</c:v>
                </c:pt>
                <c:pt idx="4">
                  <c:v>2880</c:v>
                </c:pt>
                <c:pt idx="5">
                  <c:v>4000</c:v>
                </c:pt>
              </c:numCache>
            </c:numRef>
          </c:xVal>
          <c:yVal>
            <c:numRef>
              <c:f>'3.6'!$C$6:$H$6</c:f>
              <c:numCache>
                <c:formatCode>General</c:formatCode>
                <c:ptCount val="6"/>
                <c:pt idx="0">
                  <c:v>18.54</c:v>
                </c:pt>
                <c:pt idx="1">
                  <c:v>18.54</c:v>
                </c:pt>
                <c:pt idx="2">
                  <c:v>18.54</c:v>
                </c:pt>
                <c:pt idx="3">
                  <c:v>18.54</c:v>
                </c:pt>
                <c:pt idx="4">
                  <c:v>18.54</c:v>
                </c:pt>
                <c:pt idx="5">
                  <c:v>18.54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F-467D-BD07-2DAEF735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23032"/>
        <c:axId val="682024016"/>
      </c:scatterChart>
      <c:valAx>
        <c:axId val="682023032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atoms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4016"/>
        <c:crosses val="autoZero"/>
        <c:crossBetween val="midCat"/>
      </c:valAx>
      <c:valAx>
        <c:axId val="682024016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</a:p>
            </c:rich>
          </c:tx>
          <c:layout>
            <c:manualLayout>
              <c:xMode val="edge"/>
              <c:yMode val="edge"/>
              <c:x val="4.9860017497812773E-3"/>
              <c:y val="0.3890317876932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136 GPa / 1000 K, 2x2, variable heat region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6526920384951882"/>
          <c:h val="0.64586431904345276"/>
        </c:manualLayout>
      </c:layout>
      <c:scatterChart>
        <c:scatterStyle val="lineMarker"/>
        <c:varyColors val="0"/>
        <c:ser>
          <c:idx val="2"/>
          <c:order val="0"/>
          <c:tx>
            <c:strRef>
              <c:f>'3.8'!$B$11</c:f>
              <c:strCache>
                <c:ptCount val="1"/>
                <c:pt idx="0">
                  <c:v>1/2 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'3.8'!$M$11:$T$11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'3.8'!$M$12:$T$12</c:f>
              <c:numCache>
                <c:formatCode>0.0000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9-4108-81F2-FB829C920C2B}"/>
            </c:ext>
          </c:extLst>
        </c:ser>
        <c:ser>
          <c:idx val="4"/>
          <c:order val="1"/>
          <c:tx>
            <c:strRef>
              <c:f>'3.8'!$B$13</c:f>
              <c:strCache>
                <c:ptCount val="1"/>
                <c:pt idx="0">
                  <c:v>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'3.8'!$M$11:$T$11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'3.8'!$M$15:$T$15</c:f>
              <c:numCache>
                <c:formatCode>0.000</c:formatCode>
                <c:ptCount val="8"/>
                <c:pt idx="0">
                  <c:v>0.17299831671392249</c:v>
                </c:pt>
                <c:pt idx="1">
                  <c:v>0.16140107206539936</c:v>
                </c:pt>
                <c:pt idx="2">
                  <c:v>0.14532127432597478</c:v>
                </c:pt>
                <c:pt idx="3">
                  <c:v>0.13498905680028578</c:v>
                </c:pt>
                <c:pt idx="4">
                  <c:v>0.11981459275029328</c:v>
                </c:pt>
                <c:pt idx="5">
                  <c:v>0.10476947782903774</c:v>
                </c:pt>
                <c:pt idx="6">
                  <c:v>8.3495845130561838E-2</c:v>
                </c:pt>
                <c:pt idx="7">
                  <c:v>7.1355753116970178E-2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9-4108-81F2-FB829C920C2B}"/>
            </c:ext>
          </c:extLst>
        </c:ser>
        <c:ser>
          <c:idx val="5"/>
          <c:order val="2"/>
          <c:tx>
            <c:strRef>
              <c:f>'3.8'!$B$14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'3.8'!$M$11:$T$11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'3.8'!$M$16:$T$16</c:f>
              <c:numCache>
                <c:formatCode>0.000</c:formatCode>
                <c:ptCount val="8"/>
                <c:pt idx="0">
                  <c:v>0.17458848302112581</c:v>
                </c:pt>
                <c:pt idx="1">
                  <c:v>0.16224604049729088</c:v>
                </c:pt>
                <c:pt idx="2">
                  <c:v>0.14719519468216027</c:v>
                </c:pt>
                <c:pt idx="3">
                  <c:v>0.13638235892147071</c:v>
                </c:pt>
                <c:pt idx="4">
                  <c:v>0.1207006066859929</c:v>
                </c:pt>
                <c:pt idx="5">
                  <c:v>0.10542045086684383</c:v>
                </c:pt>
                <c:pt idx="6">
                  <c:v>8.3873044133859695E-2</c:v>
                </c:pt>
                <c:pt idx="7">
                  <c:v>7.183286399624414E-2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9-4108-81F2-FB829C920C2B}"/>
            </c:ext>
          </c:extLst>
        </c:ser>
        <c:ser>
          <c:idx val="0"/>
          <c:order val="3"/>
          <c:tx>
            <c:strRef>
              <c:f>'3.8'!$B$3</c:f>
              <c:strCache>
                <c:ptCount val="1"/>
                <c:pt idx="0">
                  <c:v>1/12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'3.8'!$M$2:$S$2</c:f>
              <c:numCache>
                <c:formatCode>General</c:formatCode>
                <c:ptCount val="7"/>
                <c:pt idx="0">
                  <c:v>0.16666666666666666</c:v>
                </c:pt>
                <c:pt idx="1">
                  <c:v>8.3333333333333329E-2</c:v>
                </c:pt>
                <c:pt idx="2">
                  <c:v>5.5555555555555552E-2</c:v>
                </c:pt>
                <c:pt idx="3">
                  <c:v>4.1666666666666664E-2</c:v>
                </c:pt>
                <c:pt idx="4">
                  <c:v>3.3333333333333333E-2</c:v>
                </c:pt>
                <c:pt idx="5">
                  <c:v>2.0833333333333332E-2</c:v>
                </c:pt>
                <c:pt idx="6">
                  <c:v>1.0416666666666666E-2</c:v>
                </c:pt>
              </c:numCache>
            </c:numRef>
          </c:xVal>
          <c:yVal>
            <c:numRef>
              <c:f>'3.8'!$M$3:$S$3</c:f>
              <c:numCache>
                <c:formatCode>0.0000</c:formatCode>
                <c:ptCount val="7"/>
                <c:pt idx="0">
                  <c:v>0.17419131910907112</c:v>
                </c:pt>
                <c:pt idx="1">
                  <c:v>0.13847652138680763</c:v>
                </c:pt>
                <c:pt idx="2">
                  <c:v>0.11910202329218957</c:v>
                </c:pt>
                <c:pt idx="3">
                  <c:v>0.1076304620366071</c:v>
                </c:pt>
                <c:pt idx="4">
                  <c:v>9.8055683273083019E-2</c:v>
                </c:pt>
                <c:pt idx="5">
                  <c:v>8.5177500029471415E-2</c:v>
                </c:pt>
                <c:pt idx="6">
                  <c:v>7.2158579157167585E-2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9-4108-81F2-FB829C920C2B}"/>
            </c:ext>
          </c:extLst>
        </c:ser>
        <c:ser>
          <c:idx val="1"/>
          <c:order val="4"/>
          <c:tx>
            <c:strRef>
              <c:f>'3.8'!$B$4</c:f>
              <c:strCache>
                <c:ptCount val="1"/>
                <c:pt idx="0">
                  <c:v>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'3.8'!$M$2:$S$2</c:f>
              <c:numCache>
                <c:formatCode>General</c:formatCode>
                <c:ptCount val="7"/>
                <c:pt idx="0">
                  <c:v>0.16666666666666666</c:v>
                </c:pt>
                <c:pt idx="1">
                  <c:v>8.3333333333333329E-2</c:v>
                </c:pt>
                <c:pt idx="2">
                  <c:v>5.5555555555555552E-2</c:v>
                </c:pt>
                <c:pt idx="3">
                  <c:v>4.1666666666666664E-2</c:v>
                </c:pt>
                <c:pt idx="4">
                  <c:v>3.3333333333333333E-2</c:v>
                </c:pt>
                <c:pt idx="5">
                  <c:v>2.0833333333333332E-2</c:v>
                </c:pt>
                <c:pt idx="6">
                  <c:v>1.0416666666666666E-2</c:v>
                </c:pt>
              </c:numCache>
            </c:numRef>
          </c:xVal>
          <c:yVal>
            <c:numRef>
              <c:f>'3.8'!$M$6:$S$6</c:f>
              <c:numCache>
                <c:formatCode>0.000</c:formatCode>
                <c:ptCount val="7"/>
                <c:pt idx="0">
                  <c:v>0.17290368590436456</c:v>
                </c:pt>
                <c:pt idx="1">
                  <c:v>0.13726520796421138</c:v>
                </c:pt>
                <c:pt idx="2">
                  <c:v>0.11838244445577634</c:v>
                </c:pt>
                <c:pt idx="3">
                  <c:v>0.10720483440823408</c:v>
                </c:pt>
                <c:pt idx="4">
                  <c:v>9.7740157555253254E-2</c:v>
                </c:pt>
                <c:pt idx="5">
                  <c:v>8.4798943761479104E-2</c:v>
                </c:pt>
                <c:pt idx="6">
                  <c:v>7.1665783997773305E-2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9-4108-81F2-FB829C920C2B}"/>
            </c:ext>
          </c:extLst>
        </c:ser>
        <c:ser>
          <c:idx val="3"/>
          <c:order val="5"/>
          <c:tx>
            <c:strRef>
              <c:f>'3.8'!$B$5</c:f>
              <c:strCache>
                <c:ptCount val="1"/>
                <c:pt idx="0">
                  <c:v>lp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'3.8'!$M$2:$S$2</c:f>
              <c:numCache>
                <c:formatCode>General</c:formatCode>
                <c:ptCount val="7"/>
                <c:pt idx="0">
                  <c:v>0.16666666666666666</c:v>
                </c:pt>
                <c:pt idx="1">
                  <c:v>8.3333333333333329E-2</c:v>
                </c:pt>
                <c:pt idx="2">
                  <c:v>5.5555555555555552E-2</c:v>
                </c:pt>
                <c:pt idx="3">
                  <c:v>4.1666666666666664E-2</c:v>
                </c:pt>
                <c:pt idx="4">
                  <c:v>3.3333333333333333E-2</c:v>
                </c:pt>
                <c:pt idx="5">
                  <c:v>2.0833333333333332E-2</c:v>
                </c:pt>
                <c:pt idx="6">
                  <c:v>1.0416666666666666E-2</c:v>
                </c:pt>
              </c:numCache>
            </c:numRef>
          </c:xVal>
          <c:yVal>
            <c:numRef>
              <c:f>'3.8'!$M$7:$S$7</c:f>
              <c:numCache>
                <c:formatCode>0.000</c:formatCode>
                <c:ptCount val="7"/>
                <c:pt idx="0">
                  <c:v>0.17549827450705482</c:v>
                </c:pt>
                <c:pt idx="1">
                  <c:v>0.13970940391204084</c:v>
                </c:pt>
                <c:pt idx="2">
                  <c:v>0.11983040343900922</c:v>
                </c:pt>
                <c:pt idx="3">
                  <c:v>0.10805948281395543</c:v>
                </c:pt>
                <c:pt idx="4">
                  <c:v>9.8373252754932902E-2</c:v>
                </c:pt>
                <c:pt idx="5">
                  <c:v>8.5559451326846808E-2</c:v>
                </c:pt>
                <c:pt idx="6">
                  <c:v>7.265819845232141E-2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19-4108-81F2-FB829C92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1272"/>
        <c:axId val="298120880"/>
      </c:scatterChart>
      <c:valAx>
        <c:axId val="2981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 length (1/unit cells)</a:t>
                </a:r>
              </a:p>
            </c:rich>
          </c:tx>
          <c:layout>
            <c:manualLayout>
              <c:xMode val="edge"/>
              <c:yMode val="edge"/>
              <c:x val="0.3306977252843394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880"/>
        <c:crosses val="autoZero"/>
        <c:crossBetween val="midCat"/>
      </c:valAx>
      <c:valAx>
        <c:axId val="298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 conductivity (m.K/w) 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941345873432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7852143482052"/>
          <c:y val="0.28435002916302132"/>
          <c:w val="0.16203258967629047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conductivity vs. CSA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'[5]4000K-kaproc cut up 24'!$AH$37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'[5]4000K-kaproc cut up 24'!$AG$38:$AG$53</c:f>
              <c:numCache>
                <c:formatCode>General</c:formatCode>
                <c:ptCount val="16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16</c:v>
                </c:pt>
                <c:pt idx="12">
                  <c:v>64</c:v>
                </c:pt>
                <c:pt idx="15">
                  <c:v>144</c:v>
                </c:pt>
              </c:numCache>
            </c:numRef>
          </c:xVal>
          <c:yVal>
            <c:numRef>
              <c:f>'[5]4000K-kaproc cut up 24'!$AH$38:$AH$53</c:f>
              <c:numCache>
                <c:formatCode>General</c:formatCode>
                <c:ptCount val="16"/>
                <c:pt idx="0" formatCode="0.00">
                  <c:v>11.288468961061886</c:v>
                </c:pt>
                <c:pt idx="3" formatCode="0.00">
                  <c:v>8.4195588605910281</c:v>
                </c:pt>
                <c:pt idx="6" formatCode="0.00">
                  <c:v>6.3937209623246174</c:v>
                </c:pt>
                <c:pt idx="9" formatCode="0.00">
                  <c:v>7.0002793753031129</c:v>
                </c:pt>
                <c:pt idx="12" formatCode="0.00">
                  <c:v>6.8770750977572908</c:v>
                </c:pt>
                <c:pt idx="15" formatCode="0.00">
                  <c:v>6.4439225334944572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C-4A92-8793-9350189A9CC5}"/>
            </c:ext>
          </c:extLst>
        </c:ser>
        <c:ser>
          <c:idx val="1"/>
          <c:order val="1"/>
          <c:tx>
            <c:strRef>
              <c:f>'[5]4000K-kaproc cut up 24'!$AJ$37</c:f>
              <c:strCache>
                <c:ptCount val="1"/>
                <c:pt idx="0">
                  <c:v>direct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'[5]4000K-kaproc cut up 24'!$AG$38:$AG$53</c:f>
              <c:numCache>
                <c:formatCode>General</c:formatCode>
                <c:ptCount val="16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16</c:v>
                </c:pt>
                <c:pt idx="12">
                  <c:v>64</c:v>
                </c:pt>
                <c:pt idx="15">
                  <c:v>144</c:v>
                </c:pt>
              </c:numCache>
            </c:numRef>
          </c:xVal>
          <c:yVal>
            <c:numRef>
              <c:f>'[5]4000K-kaproc cut up 24'!$AJ$38:$AJ$53</c:f>
              <c:numCache>
                <c:formatCode>General</c:formatCode>
                <c:ptCount val="16"/>
                <c:pt idx="0" formatCode="0.00">
                  <c:v>11.764531777156229</c:v>
                </c:pt>
                <c:pt idx="3" formatCode="0.00">
                  <c:v>8.6324885472833355</c:v>
                </c:pt>
                <c:pt idx="6" formatCode="0.00">
                  <c:v>6.5027097313825921</c:v>
                </c:pt>
                <c:pt idx="9" formatCode="0.00">
                  <c:v>7.0875205683696221</c:v>
                </c:pt>
                <c:pt idx="12" formatCode="0.00">
                  <c:v>7.0419732752837545</c:v>
                </c:pt>
                <c:pt idx="15" formatCode="0.00">
                  <c:v>6.5824094144750198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C-4A92-8793-9350189A9CC5}"/>
            </c:ext>
          </c:extLst>
        </c:ser>
        <c:ser>
          <c:idx val="2"/>
          <c:order val="2"/>
          <c:tx>
            <c:strRef>
              <c:f>'[5]4000K-kaproc cut up 24'!$AK$37</c:f>
              <c:strCache>
                <c:ptCount val="1"/>
                <c:pt idx="0">
                  <c:v>direct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'[5]4000K-kaproc cut up 24'!$AG$38:$AG$53</c:f>
              <c:numCache>
                <c:formatCode>General</c:formatCode>
                <c:ptCount val="16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16</c:v>
                </c:pt>
                <c:pt idx="12">
                  <c:v>64</c:v>
                </c:pt>
                <c:pt idx="15">
                  <c:v>144</c:v>
                </c:pt>
              </c:numCache>
            </c:numRef>
          </c:xVal>
          <c:yVal>
            <c:numRef>
              <c:f>'[5]4000K-kaproc cut up 24'!$AK$38:$AK$53</c:f>
              <c:numCache>
                <c:formatCode>General</c:formatCode>
                <c:ptCount val="16"/>
                <c:pt idx="0" formatCode="0.00">
                  <c:v>10.849436340378579</c:v>
                </c:pt>
                <c:pt idx="3" formatCode="0.00">
                  <c:v>8.2168805945270247</c:v>
                </c:pt>
                <c:pt idx="6" formatCode="0.00">
                  <c:v>6.2883253854788954</c:v>
                </c:pt>
                <c:pt idx="9" formatCode="0.00">
                  <c:v>6.9151597929661968</c:v>
                </c:pt>
                <c:pt idx="12" formatCode="0.00">
                  <c:v>6.7197228877507422</c:v>
                </c:pt>
                <c:pt idx="15" formatCode="0.00">
                  <c:v>6.3111428127974696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C-4A92-8793-9350189A9CC5}"/>
            </c:ext>
          </c:extLst>
        </c:ser>
        <c:ser>
          <c:idx val="3"/>
          <c:order val="3"/>
          <c:tx>
            <c:strRef>
              <c:f>'[5]4000K-kaproc cut up 24'!$AM$37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'[5]4000K-kaproc cut up 24'!$AG$38:$AG$53</c:f>
              <c:numCache>
                <c:formatCode>General</c:formatCode>
                <c:ptCount val="16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16</c:v>
                </c:pt>
                <c:pt idx="12">
                  <c:v>64</c:v>
                </c:pt>
                <c:pt idx="15">
                  <c:v>144</c:v>
                </c:pt>
              </c:numCache>
            </c:numRef>
          </c:xVal>
          <c:yVal>
            <c:numRef>
              <c:f>'[5]4000K-kaproc cut up 24'!$AM$38:$AM$53</c:f>
              <c:numCache>
                <c:formatCode>General</c:formatCode>
                <c:ptCount val="16"/>
                <c:pt idx="0">
                  <c:v>7.07</c:v>
                </c:pt>
                <c:pt idx="3">
                  <c:v>7.07</c:v>
                </c:pt>
                <c:pt idx="6">
                  <c:v>7.07</c:v>
                </c:pt>
                <c:pt idx="9">
                  <c:v>7.07</c:v>
                </c:pt>
                <c:pt idx="12">
                  <c:v>7.07</c:v>
                </c:pt>
                <c:pt idx="15">
                  <c:v>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C-4A92-8793-9350189A9CC5}"/>
            </c:ext>
          </c:extLst>
        </c:ser>
        <c:ser>
          <c:idx val="4"/>
          <c:order val="4"/>
          <c:tx>
            <c:strRef>
              <c:f>'[5]4000K-kaproc cut up 24'!$AO$37</c:f>
              <c:strCache>
                <c:ptCount val="1"/>
                <c:pt idx="0">
                  <c:v>gk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'[5]4000K-kaproc cut up 24'!$AG$38:$AG$53</c:f>
              <c:numCache>
                <c:formatCode>General</c:formatCode>
                <c:ptCount val="16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16</c:v>
                </c:pt>
                <c:pt idx="12">
                  <c:v>64</c:v>
                </c:pt>
                <c:pt idx="15">
                  <c:v>144</c:v>
                </c:pt>
              </c:numCache>
            </c:numRef>
          </c:xVal>
          <c:yVal>
            <c:numRef>
              <c:f>'[5]4000K-kaproc cut up 24'!$AO$38:$AO$53</c:f>
              <c:numCache>
                <c:formatCode>General</c:formatCode>
                <c:ptCount val="16"/>
                <c:pt idx="0" formatCode="0.00">
                  <c:v>7.13</c:v>
                </c:pt>
                <c:pt idx="3" formatCode="0.00">
                  <c:v>7.13</c:v>
                </c:pt>
                <c:pt idx="6" formatCode="0.00">
                  <c:v>7.13</c:v>
                </c:pt>
                <c:pt idx="9" formatCode="0.00">
                  <c:v>7.13</c:v>
                </c:pt>
                <c:pt idx="12" formatCode="0.00">
                  <c:v>7.13</c:v>
                </c:pt>
                <c:pt idx="15" formatCode="0.00">
                  <c:v>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C-4A92-8793-9350189A9CC5}"/>
            </c:ext>
          </c:extLst>
        </c:ser>
        <c:ser>
          <c:idx val="5"/>
          <c:order val="5"/>
          <c:tx>
            <c:strRef>
              <c:f>'[5]4000K-kaproc cut up 24'!$AP$37</c:f>
              <c:strCache>
                <c:ptCount val="1"/>
                <c:pt idx="0">
                  <c:v>gk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'[5]4000K-kaproc cut up 24'!$AG$38:$AG$53</c:f>
              <c:numCache>
                <c:formatCode>General</c:formatCode>
                <c:ptCount val="16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16</c:v>
                </c:pt>
                <c:pt idx="12">
                  <c:v>64</c:v>
                </c:pt>
                <c:pt idx="15">
                  <c:v>144</c:v>
                </c:pt>
              </c:numCache>
            </c:numRef>
          </c:xVal>
          <c:yVal>
            <c:numRef>
              <c:f>'[5]4000K-kaproc cut up 24'!$AP$38:$AP$53</c:f>
              <c:numCache>
                <c:formatCode>General</c:formatCode>
                <c:ptCount val="16"/>
                <c:pt idx="0" formatCode="0.00">
                  <c:v>7.0100000000000007</c:v>
                </c:pt>
                <c:pt idx="3" formatCode="0.00">
                  <c:v>7.0100000000000007</c:v>
                </c:pt>
                <c:pt idx="6" formatCode="0.00">
                  <c:v>7.0100000000000007</c:v>
                </c:pt>
                <c:pt idx="9" formatCode="0.00">
                  <c:v>7.0100000000000007</c:v>
                </c:pt>
                <c:pt idx="12" formatCode="0.00">
                  <c:v>7.0100000000000007</c:v>
                </c:pt>
                <c:pt idx="15" formatCode="0.00">
                  <c:v>7.0100000000000007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0C-4A92-8793-935018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35480"/>
        <c:axId val="625428264"/>
      </c:scatterChart>
      <c:valAx>
        <c:axId val="6254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csa (uc^2)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28264"/>
        <c:crosses val="autoZero"/>
        <c:crossBetween val="midCat"/>
      </c:valAx>
      <c:valAx>
        <c:axId val="6254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extrapolated direct conductivity (w/m.k)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</xdr:row>
      <xdr:rowOff>33337</xdr:rowOff>
    </xdr:from>
    <xdr:to>
      <xdr:col>14</xdr:col>
      <xdr:colOff>14287</xdr:colOff>
      <xdr:row>20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14</xdr:row>
      <xdr:rowOff>23812</xdr:rowOff>
    </xdr:from>
    <xdr:to>
      <xdr:col>8</xdr:col>
      <xdr:colOff>328612</xdr:colOff>
      <xdr:row>31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28575</xdr:rowOff>
    </xdr:from>
    <xdr:to>
      <xdr:col>8</xdr:col>
      <xdr:colOff>333375</xdr:colOff>
      <xdr:row>27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17</xdr:row>
      <xdr:rowOff>19050</xdr:rowOff>
    </xdr:from>
    <xdr:to>
      <xdr:col>19</xdr:col>
      <xdr:colOff>252412</xdr:colOff>
      <xdr:row>34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419100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0502_buck_cuto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0514_sim_length_con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lammps/170125_gk_136_4000/170125_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lammps/170222_section_width/170222_stuf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810_FSE_for-serious-this-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ck14"/>
      <sheetName val="coul8"/>
    </sheetNames>
    <sheetDataSet>
      <sheetData sheetId="0">
        <row r="4">
          <cell r="B4">
            <v>14</v>
          </cell>
          <cell r="C4">
            <v>1</v>
          </cell>
          <cell r="D4">
            <v>-419.01519999999999</v>
          </cell>
          <cell r="E4">
            <v>4.3465052000000002</v>
          </cell>
        </row>
        <row r="5">
          <cell r="C5">
            <v>2</v>
          </cell>
          <cell r="D5">
            <v>-419.01519000000002</v>
          </cell>
          <cell r="E5">
            <v>4.3465050999999999</v>
          </cell>
        </row>
        <row r="6">
          <cell r="C6">
            <v>3</v>
          </cell>
          <cell r="D6">
            <v>-419.01533999999998</v>
          </cell>
          <cell r="E6">
            <v>4.3465049999999996</v>
          </cell>
        </row>
        <row r="7">
          <cell r="C7">
            <v>4</v>
          </cell>
          <cell r="D7">
            <v>-419.01512000000002</v>
          </cell>
          <cell r="E7">
            <v>4.3465052999999996</v>
          </cell>
        </row>
        <row r="8">
          <cell r="C8">
            <v>5</v>
          </cell>
          <cell r="D8">
            <v>-419.01485000000002</v>
          </cell>
          <cell r="E8">
            <v>4.3465050999999999</v>
          </cell>
        </row>
        <row r="9">
          <cell r="C9">
            <v>6</v>
          </cell>
          <cell r="D9">
            <v>-419.01524000000001</v>
          </cell>
          <cell r="E9">
            <v>4.3465052999999996</v>
          </cell>
        </row>
        <row r="10">
          <cell r="C10">
            <v>7</v>
          </cell>
          <cell r="D10">
            <v>-419.01558</v>
          </cell>
          <cell r="E10">
            <v>4.3465049999999996</v>
          </cell>
        </row>
        <row r="11">
          <cell r="C11">
            <v>8</v>
          </cell>
          <cell r="D11">
            <v>-419.01551000000001</v>
          </cell>
          <cell r="E11">
            <v>4.3465052000000002</v>
          </cell>
        </row>
        <row r="12">
          <cell r="C12">
            <v>9</v>
          </cell>
          <cell r="D12">
            <v>-419.01517999999999</v>
          </cell>
          <cell r="E12">
            <v>4.3465046999999997</v>
          </cell>
        </row>
        <row r="13">
          <cell r="C13">
            <v>10</v>
          </cell>
          <cell r="D13">
            <v>-419.01492999999999</v>
          </cell>
          <cell r="E13">
            <v>4.3465052999999996</v>
          </cell>
        </row>
        <row r="14">
          <cell r="C14">
            <v>11</v>
          </cell>
          <cell r="D14">
            <v>-419.01483000000002</v>
          </cell>
          <cell r="E14">
            <v>4.3465052999999996</v>
          </cell>
        </row>
        <row r="15">
          <cell r="C15">
            <v>12</v>
          </cell>
          <cell r="D15">
            <v>-419.01486</v>
          </cell>
          <cell r="E15">
            <v>4.3465052000000002</v>
          </cell>
        </row>
        <row r="16">
          <cell r="C16">
            <v>13</v>
          </cell>
          <cell r="D16">
            <v>-419.01497000000001</v>
          </cell>
          <cell r="E16">
            <v>4.3465052000000002</v>
          </cell>
        </row>
        <row r="17">
          <cell r="C17">
            <v>14</v>
          </cell>
          <cell r="D17">
            <v>-419.01506999999998</v>
          </cell>
          <cell r="E17">
            <v>4.3465046000000003</v>
          </cell>
        </row>
        <row r="18">
          <cell r="C18">
            <v>15</v>
          </cell>
          <cell r="D18">
            <v>-419.01517000000001</v>
          </cell>
          <cell r="E18">
            <v>4.3465046999999997</v>
          </cell>
        </row>
        <row r="19">
          <cell r="C19">
            <v>16</v>
          </cell>
          <cell r="D19">
            <v>-419.01524999999998</v>
          </cell>
          <cell r="E19">
            <v>4.3465056000000004</v>
          </cell>
        </row>
        <row r="20">
          <cell r="C20">
            <v>17</v>
          </cell>
          <cell r="D20">
            <v>-419.01530000000002</v>
          </cell>
          <cell r="E20">
            <v>4.3465056000000004</v>
          </cell>
        </row>
        <row r="21">
          <cell r="C21">
            <v>18</v>
          </cell>
          <cell r="D21">
            <v>-419.01531999999997</v>
          </cell>
          <cell r="E21">
            <v>4.3465046999999997</v>
          </cell>
        </row>
        <row r="22">
          <cell r="C22">
            <v>19</v>
          </cell>
          <cell r="D22">
            <v>-419.01535000000001</v>
          </cell>
          <cell r="E22">
            <v>4.3465049000000002</v>
          </cell>
        </row>
        <row r="23">
          <cell r="C23">
            <v>20</v>
          </cell>
          <cell r="D23">
            <v>-419.01535999999999</v>
          </cell>
          <cell r="E23">
            <v>4.3465047999999999</v>
          </cell>
        </row>
        <row r="24">
          <cell r="C24">
            <v>21</v>
          </cell>
          <cell r="D24">
            <v>-419.01537000000002</v>
          </cell>
          <cell r="E24">
            <v>4.3465056000000004</v>
          </cell>
        </row>
        <row r="25">
          <cell r="C25">
            <v>22</v>
          </cell>
          <cell r="D25">
            <v>-419.01535000000001</v>
          </cell>
          <cell r="E25">
            <v>4.3465046999999997</v>
          </cell>
        </row>
        <row r="26">
          <cell r="C26">
            <v>23</v>
          </cell>
          <cell r="D26">
            <v>-419.01535999999999</v>
          </cell>
          <cell r="E26">
            <v>4.3465058000000001</v>
          </cell>
        </row>
        <row r="27">
          <cell r="C27">
            <v>24</v>
          </cell>
          <cell r="D27">
            <v>-419.01533999999998</v>
          </cell>
          <cell r="E27">
            <v>4.3465034999999999</v>
          </cell>
        </row>
        <row r="28">
          <cell r="C28">
            <v>25</v>
          </cell>
          <cell r="D28">
            <v>-419.01533000000001</v>
          </cell>
          <cell r="E28">
            <v>4.3465046000000003</v>
          </cell>
        </row>
        <row r="29">
          <cell r="C29">
            <v>26</v>
          </cell>
          <cell r="D29">
            <v>-419.01531999999997</v>
          </cell>
          <cell r="E29">
            <v>4.3465045</v>
          </cell>
        </row>
        <row r="30">
          <cell r="C30">
            <v>27</v>
          </cell>
          <cell r="D30">
            <v>-419.01530000000002</v>
          </cell>
          <cell r="E30">
            <v>4.3465065999999997</v>
          </cell>
        </row>
        <row r="31">
          <cell r="C31">
            <v>28</v>
          </cell>
          <cell r="D31">
            <v>-419.01530000000002</v>
          </cell>
          <cell r="E31">
            <v>4.3465047999999999</v>
          </cell>
        </row>
      </sheetData>
      <sheetData sheetId="1">
        <row r="4">
          <cell r="B4">
            <v>5</v>
          </cell>
          <cell r="D4">
            <v>-418.85901000000001</v>
          </cell>
          <cell r="E4">
            <v>4.3478589999999997</v>
          </cell>
        </row>
        <row r="5">
          <cell r="B5">
            <v>6</v>
          </cell>
          <cell r="D5">
            <v>-418.92234000000002</v>
          </cell>
          <cell r="E5">
            <v>4.3473126999999998</v>
          </cell>
        </row>
        <row r="6">
          <cell r="B6">
            <v>7</v>
          </cell>
          <cell r="D6">
            <v>-418.9615</v>
          </cell>
          <cell r="E6">
            <v>4.3469433999999998</v>
          </cell>
        </row>
        <row r="7">
          <cell r="B7">
            <v>8</v>
          </cell>
          <cell r="D7">
            <v>-418.98108000000002</v>
          </cell>
          <cell r="E7">
            <v>4.3468116999999999</v>
          </cell>
        </row>
        <row r="8">
          <cell r="B8">
            <v>9</v>
          </cell>
          <cell r="D8">
            <v>-418.99396999999999</v>
          </cell>
          <cell r="E8">
            <v>4.3466984999999996</v>
          </cell>
        </row>
        <row r="9">
          <cell r="B9">
            <v>10</v>
          </cell>
          <cell r="D9">
            <v>-419.00236000000001</v>
          </cell>
          <cell r="E9">
            <v>4.3466399999999998</v>
          </cell>
        </row>
        <row r="10">
          <cell r="B10">
            <v>11</v>
          </cell>
          <cell r="D10">
            <v>-419.00709999999998</v>
          </cell>
          <cell r="E10">
            <v>4.3465723000000001</v>
          </cell>
        </row>
        <row r="11">
          <cell r="B11">
            <v>12</v>
          </cell>
          <cell r="D11">
            <v>-419.01105999999999</v>
          </cell>
          <cell r="E11">
            <v>4.3465388000000003</v>
          </cell>
        </row>
        <row r="12">
          <cell r="B12">
            <v>13</v>
          </cell>
          <cell r="D12">
            <v>-419.01352000000003</v>
          </cell>
          <cell r="E12">
            <v>4.3465188000000001</v>
          </cell>
        </row>
        <row r="13">
          <cell r="B13">
            <v>14</v>
          </cell>
          <cell r="D13">
            <v>-419.01551000000001</v>
          </cell>
          <cell r="E13">
            <v>4.3465056000000004</v>
          </cell>
        </row>
        <row r="14">
          <cell r="B14">
            <v>15</v>
          </cell>
          <cell r="D14">
            <v>-419.017</v>
          </cell>
          <cell r="E14">
            <v>4.346495</v>
          </cell>
        </row>
        <row r="15">
          <cell r="B15">
            <v>16</v>
          </cell>
          <cell r="D15">
            <v>-419.01821999999999</v>
          </cell>
          <cell r="E15">
            <v>4.3464840999999996</v>
          </cell>
        </row>
        <row r="16">
          <cell r="B16">
            <v>17</v>
          </cell>
          <cell r="D16">
            <v>-419.01954000000001</v>
          </cell>
          <cell r="E16">
            <v>4.3464831000000004</v>
          </cell>
        </row>
        <row r="17">
          <cell r="B17">
            <v>18</v>
          </cell>
          <cell r="D17">
            <v>-419.02068000000003</v>
          </cell>
          <cell r="E17">
            <v>4.3464821000000002</v>
          </cell>
        </row>
        <row r="18">
          <cell r="B18">
            <v>19</v>
          </cell>
          <cell r="D18">
            <v>-419.02035000000001</v>
          </cell>
          <cell r="E18">
            <v>4.3464625000000003</v>
          </cell>
        </row>
        <row r="19">
          <cell r="B19">
            <v>20</v>
          </cell>
          <cell r="D19">
            <v>-419.02107000000001</v>
          </cell>
          <cell r="E19">
            <v>4.3464625000000003</v>
          </cell>
        </row>
        <row r="20">
          <cell r="B20">
            <v>21</v>
          </cell>
          <cell r="D20">
            <v>-419.02163999999999</v>
          </cell>
          <cell r="E20">
            <v>4.3464625000000003</v>
          </cell>
        </row>
        <row r="21">
          <cell r="B21">
            <v>22</v>
          </cell>
          <cell r="D21">
            <v>-419.02211</v>
          </cell>
          <cell r="E21">
            <v>4.3464625000000003</v>
          </cell>
        </row>
        <row r="22">
          <cell r="B22">
            <v>23</v>
          </cell>
          <cell r="D22">
            <v>-419.02172000000002</v>
          </cell>
          <cell r="E22">
            <v>4.3464517999999996</v>
          </cell>
        </row>
        <row r="23">
          <cell r="B23">
            <v>24</v>
          </cell>
          <cell r="D23">
            <v>-419.02204999999998</v>
          </cell>
          <cell r="E23">
            <v>4.3464517999999996</v>
          </cell>
        </row>
        <row r="24">
          <cell r="B24">
            <v>25</v>
          </cell>
          <cell r="D24">
            <v>-419.02213</v>
          </cell>
          <cell r="E24">
            <v>4.3464472000000001</v>
          </cell>
        </row>
        <row r="25">
          <cell r="B25">
            <v>26</v>
          </cell>
          <cell r="D25">
            <v>-419.02238</v>
          </cell>
          <cell r="E25">
            <v>4.3464472000000001</v>
          </cell>
        </row>
        <row r="26">
          <cell r="B26">
            <v>27</v>
          </cell>
          <cell r="D26">
            <v>-419.02240999999998</v>
          </cell>
          <cell r="E26">
            <v>4.3464444000000002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0.1</v>
          </cell>
          <cell r="E2">
            <v>0</v>
          </cell>
          <cell r="F2">
            <v>0</v>
          </cell>
        </row>
        <row r="3">
          <cell r="B3">
            <v>0.2</v>
          </cell>
          <cell r="E3">
            <v>0</v>
          </cell>
          <cell r="F3">
            <v>0</v>
          </cell>
        </row>
        <row r="4">
          <cell r="B4">
            <v>0.3</v>
          </cell>
          <cell r="E4">
            <v>0</v>
          </cell>
          <cell r="F4">
            <v>0</v>
          </cell>
        </row>
        <row r="5">
          <cell r="B5">
            <v>0.4</v>
          </cell>
          <cell r="E5">
            <v>0</v>
          </cell>
          <cell r="F5">
            <v>0</v>
          </cell>
        </row>
        <row r="6">
          <cell r="B6">
            <v>0.5</v>
          </cell>
          <cell r="E6">
            <v>0</v>
          </cell>
          <cell r="F6">
            <v>0</v>
          </cell>
        </row>
        <row r="7">
          <cell r="B7">
            <v>0.6</v>
          </cell>
          <cell r="E7">
            <v>0</v>
          </cell>
          <cell r="F7">
            <v>0</v>
          </cell>
        </row>
        <row r="8">
          <cell r="B8">
            <v>0.7</v>
          </cell>
          <cell r="E8">
            <v>0</v>
          </cell>
          <cell r="F8">
            <v>0</v>
          </cell>
        </row>
        <row r="9">
          <cell r="B9">
            <v>0.8</v>
          </cell>
          <cell r="E9">
            <v>0</v>
          </cell>
          <cell r="F9">
            <v>0</v>
          </cell>
        </row>
        <row r="10">
          <cell r="B10">
            <v>0.9</v>
          </cell>
          <cell r="E10">
            <v>0</v>
          </cell>
          <cell r="F10">
            <v>0</v>
          </cell>
        </row>
        <row r="11">
          <cell r="B11">
            <v>1</v>
          </cell>
          <cell r="C11">
            <v>6.81</v>
          </cell>
          <cell r="E11">
            <v>6.8299999999999992</v>
          </cell>
          <cell r="F11">
            <v>6.79</v>
          </cell>
        </row>
        <row r="12">
          <cell r="B12">
            <v>2</v>
          </cell>
          <cell r="C12">
            <v>6.78</v>
          </cell>
          <cell r="E12">
            <v>6.8</v>
          </cell>
          <cell r="F12">
            <v>6.7600000000000007</v>
          </cell>
        </row>
        <row r="13">
          <cell r="B13">
            <v>3</v>
          </cell>
          <cell r="C13">
            <v>6.81</v>
          </cell>
          <cell r="E13">
            <v>6.8199999999999994</v>
          </cell>
          <cell r="F13">
            <v>6.8</v>
          </cell>
        </row>
        <row r="14">
          <cell r="B14">
            <v>4</v>
          </cell>
          <cell r="C14">
            <v>6.8</v>
          </cell>
          <cell r="E14">
            <v>6.81</v>
          </cell>
          <cell r="F14">
            <v>6.79</v>
          </cell>
        </row>
        <row r="15">
          <cell r="B15">
            <v>5</v>
          </cell>
          <cell r="C15">
            <v>6.8</v>
          </cell>
          <cell r="E15">
            <v>6.81</v>
          </cell>
          <cell r="F15">
            <v>6.79</v>
          </cell>
        </row>
        <row r="16">
          <cell r="B16">
            <v>6</v>
          </cell>
          <cell r="C16">
            <v>6.82</v>
          </cell>
          <cell r="E16">
            <v>6.83</v>
          </cell>
          <cell r="F16">
            <v>6.8100000000000005</v>
          </cell>
        </row>
        <row r="17">
          <cell r="B17">
            <v>7</v>
          </cell>
          <cell r="C17">
            <v>6.8</v>
          </cell>
          <cell r="E17">
            <v>6.81</v>
          </cell>
          <cell r="F17">
            <v>6.79</v>
          </cell>
        </row>
        <row r="18">
          <cell r="B18">
            <v>8</v>
          </cell>
          <cell r="C18">
            <v>6.8</v>
          </cell>
          <cell r="E18">
            <v>6.81</v>
          </cell>
          <cell r="F18">
            <v>6.79</v>
          </cell>
        </row>
        <row r="19">
          <cell r="B19">
            <v>9</v>
          </cell>
          <cell r="C19">
            <v>6.8</v>
          </cell>
          <cell r="E19">
            <v>6.81</v>
          </cell>
          <cell r="F19">
            <v>6.79</v>
          </cell>
        </row>
        <row r="20">
          <cell r="B20">
            <v>10</v>
          </cell>
          <cell r="C20">
            <v>6.8</v>
          </cell>
          <cell r="E20">
            <v>6.81</v>
          </cell>
          <cell r="F20">
            <v>6.79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0125 numbers"/>
      <sheetName val="170125 graph 4000K"/>
      <sheetName val="170725 numbers"/>
      <sheetName val="170725 graph 1000K"/>
      <sheetName val="GK vs. T graph"/>
      <sheetName val="both temp graph"/>
    </sheetNames>
    <sheetDataSet>
      <sheetData sheetId="0">
        <row r="4">
          <cell r="O4">
            <v>6.2</v>
          </cell>
          <cell r="Q4">
            <v>6.23</v>
          </cell>
          <cell r="R4">
            <v>6.17</v>
          </cell>
        </row>
        <row r="12">
          <cell r="O12">
            <v>6.84</v>
          </cell>
          <cell r="Q12">
            <v>6.87</v>
          </cell>
          <cell r="R12">
            <v>6.81</v>
          </cell>
        </row>
      </sheetData>
      <sheetData sheetId="1">
        <row r="1">
          <cell r="C1">
            <v>0</v>
          </cell>
          <cell r="D1">
            <v>360</v>
          </cell>
          <cell r="E1">
            <v>960</v>
          </cell>
          <cell r="F1">
            <v>2000</v>
          </cell>
          <cell r="G1">
            <v>2880</v>
          </cell>
          <cell r="H1">
            <v>4000</v>
          </cell>
        </row>
        <row r="4"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</row>
        <row r="5">
          <cell r="B5" t="str">
            <v>x</v>
          </cell>
          <cell r="D5">
            <v>6.2</v>
          </cell>
          <cell r="E5">
            <v>6.84</v>
          </cell>
          <cell r="F5">
            <v>6.9525000000000006</v>
          </cell>
          <cell r="G5">
            <v>7.06</v>
          </cell>
        </row>
        <row r="6">
          <cell r="B6" t="str">
            <v>x_max</v>
          </cell>
          <cell r="D6">
            <v>6.23</v>
          </cell>
          <cell r="E6">
            <v>6.87</v>
          </cell>
          <cell r="F6">
            <v>7.0125000000000002</v>
          </cell>
          <cell r="G6">
            <v>7.1099999999999994</v>
          </cell>
        </row>
        <row r="7">
          <cell r="B7" t="str">
            <v>x_min</v>
          </cell>
          <cell r="D7">
            <v>6.17</v>
          </cell>
          <cell r="E7">
            <v>6.81</v>
          </cell>
          <cell r="F7">
            <v>6.892500000000001</v>
          </cell>
          <cell r="G7">
            <v>7.01</v>
          </cell>
        </row>
        <row r="9">
          <cell r="B9" t="str">
            <v>y</v>
          </cell>
          <cell r="D9">
            <v>6.05</v>
          </cell>
          <cell r="E9">
            <v>6.83</v>
          </cell>
          <cell r="F9">
            <v>6.8075000000000001</v>
          </cell>
          <cell r="G9">
            <v>7.03</v>
          </cell>
        </row>
        <row r="10">
          <cell r="B10" t="str">
            <v>y_max</v>
          </cell>
          <cell r="D10">
            <v>6.09</v>
          </cell>
          <cell r="E10">
            <v>6.86</v>
          </cell>
          <cell r="F10">
            <v>6.8674999999999997</v>
          </cell>
          <cell r="G10">
            <v>7.08</v>
          </cell>
        </row>
        <row r="11">
          <cell r="B11" t="str">
            <v>y_min</v>
          </cell>
          <cell r="D11">
            <v>6.01</v>
          </cell>
          <cell r="E11">
            <v>6.8</v>
          </cell>
          <cell r="F11">
            <v>6.7475000000000005</v>
          </cell>
          <cell r="G11">
            <v>6.98</v>
          </cell>
        </row>
        <row r="13">
          <cell r="B13" t="str">
            <v>z</v>
          </cell>
          <cell r="D13">
            <v>6.57</v>
          </cell>
          <cell r="E13">
            <v>7.24</v>
          </cell>
          <cell r="F13">
            <v>7.2550000000000008</v>
          </cell>
          <cell r="G13">
            <v>7.18</v>
          </cell>
        </row>
        <row r="14">
          <cell r="B14" t="str">
            <v>z_max</v>
          </cell>
          <cell r="D14">
            <v>6.61</v>
          </cell>
          <cell r="E14">
            <v>7.2700000000000005</v>
          </cell>
          <cell r="F14">
            <v>7.3150000000000004</v>
          </cell>
          <cell r="G14">
            <v>7.2299999999999995</v>
          </cell>
        </row>
        <row r="15">
          <cell r="B15" t="str">
            <v>z_min</v>
          </cell>
          <cell r="D15">
            <v>6.53</v>
          </cell>
          <cell r="E15">
            <v>7.21</v>
          </cell>
          <cell r="F15">
            <v>7.1950000000000012</v>
          </cell>
          <cell r="G15">
            <v>7.13</v>
          </cell>
        </row>
        <row r="17">
          <cell r="B17" t="str">
            <v>x line</v>
          </cell>
          <cell r="C17">
            <v>6.84</v>
          </cell>
          <cell r="D17">
            <v>6.84</v>
          </cell>
          <cell r="E17">
            <v>6.84</v>
          </cell>
          <cell r="F17">
            <v>6.84</v>
          </cell>
          <cell r="G17">
            <v>6.84</v>
          </cell>
          <cell r="H17">
            <v>6.84</v>
          </cell>
        </row>
        <row r="18">
          <cell r="B18" t="str">
            <v>y line</v>
          </cell>
          <cell r="C18">
            <v>6.83</v>
          </cell>
          <cell r="D18">
            <v>6.83</v>
          </cell>
          <cell r="E18">
            <v>6.83</v>
          </cell>
          <cell r="F18">
            <v>6.83</v>
          </cell>
          <cell r="G18">
            <v>6.83</v>
          </cell>
          <cell r="H18">
            <v>6.83</v>
          </cell>
        </row>
        <row r="19">
          <cell r="B19" t="str">
            <v>z line</v>
          </cell>
          <cell r="C19">
            <v>7.24</v>
          </cell>
          <cell r="D19">
            <v>7.24</v>
          </cell>
          <cell r="E19">
            <v>7.24</v>
          </cell>
          <cell r="F19">
            <v>7.24</v>
          </cell>
          <cell r="G19">
            <v>7.24</v>
          </cell>
          <cell r="H19">
            <v>7.24</v>
          </cell>
        </row>
      </sheetData>
      <sheetData sheetId="2" refreshError="1"/>
      <sheetData sheetId="3">
        <row r="4"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</row>
        <row r="5">
          <cell r="B5" t="str">
            <v>x</v>
          </cell>
          <cell r="D5">
            <v>14.34</v>
          </cell>
          <cell r="E5">
            <v>18.54</v>
          </cell>
          <cell r="F5">
            <v>18.190000000000001</v>
          </cell>
          <cell r="G5">
            <v>18.23</v>
          </cell>
          <cell r="H5">
            <v>20.45</v>
          </cell>
        </row>
        <row r="6">
          <cell r="B6" t="str">
            <v>x_max</v>
          </cell>
          <cell r="D6">
            <v>14.74</v>
          </cell>
          <cell r="E6">
            <v>18.899999999999999</v>
          </cell>
          <cell r="F6">
            <v>18.52</v>
          </cell>
          <cell r="G6">
            <v>18.62</v>
          </cell>
          <cell r="H6">
            <v>21.05</v>
          </cell>
        </row>
        <row r="7">
          <cell r="B7" t="str">
            <v>x_min</v>
          </cell>
          <cell r="D7">
            <v>13.94</v>
          </cell>
          <cell r="E7">
            <v>18.18</v>
          </cell>
          <cell r="F7">
            <v>17.860000000000003</v>
          </cell>
          <cell r="G7">
            <v>17.84</v>
          </cell>
          <cell r="H7">
            <v>19.849999999999998</v>
          </cell>
        </row>
        <row r="9">
          <cell r="B9" t="str">
            <v>y</v>
          </cell>
          <cell r="D9">
            <v>12.98</v>
          </cell>
          <cell r="E9">
            <v>16.95</v>
          </cell>
          <cell r="F9">
            <v>17.2</v>
          </cell>
          <cell r="G9">
            <v>18.71</v>
          </cell>
          <cell r="H9">
            <v>18.54</v>
          </cell>
        </row>
        <row r="10">
          <cell r="B10" t="str">
            <v>y_max</v>
          </cell>
          <cell r="D10">
            <v>13.370000000000001</v>
          </cell>
          <cell r="E10">
            <v>17.29</v>
          </cell>
          <cell r="F10">
            <v>17.52</v>
          </cell>
          <cell r="G10">
            <v>19.060000000000002</v>
          </cell>
          <cell r="H10">
            <v>19.05</v>
          </cell>
        </row>
        <row r="11">
          <cell r="B11" t="str">
            <v>y_min</v>
          </cell>
          <cell r="D11">
            <v>12.59</v>
          </cell>
          <cell r="E11">
            <v>16.61</v>
          </cell>
          <cell r="F11">
            <v>16.88</v>
          </cell>
          <cell r="G11">
            <v>18.36</v>
          </cell>
          <cell r="H11">
            <v>18.029999999999998</v>
          </cell>
        </row>
        <row r="13">
          <cell r="B13" t="str">
            <v>z</v>
          </cell>
          <cell r="D13">
            <v>15.41</v>
          </cell>
          <cell r="E13">
            <v>17.55</v>
          </cell>
          <cell r="F13">
            <v>19.47</v>
          </cell>
          <cell r="G13">
            <v>18.48</v>
          </cell>
          <cell r="H13">
            <v>20.23</v>
          </cell>
        </row>
        <row r="14">
          <cell r="B14" t="str">
            <v>z_max</v>
          </cell>
          <cell r="D14">
            <v>15.92</v>
          </cell>
          <cell r="E14">
            <v>17.900000000000002</v>
          </cell>
          <cell r="F14">
            <v>19.849999999999998</v>
          </cell>
          <cell r="G14">
            <v>18.89</v>
          </cell>
          <cell r="H14">
            <v>20.85</v>
          </cell>
        </row>
        <row r="15">
          <cell r="B15" t="str">
            <v>z_min</v>
          </cell>
          <cell r="D15">
            <v>14.9</v>
          </cell>
          <cell r="E15">
            <v>17.2</v>
          </cell>
          <cell r="F15">
            <v>19.09</v>
          </cell>
          <cell r="G15">
            <v>18.07</v>
          </cell>
          <cell r="H15">
            <v>19.61</v>
          </cell>
        </row>
        <row r="17">
          <cell r="B17" t="str">
            <v>x line</v>
          </cell>
          <cell r="C17">
            <v>18.54</v>
          </cell>
          <cell r="D17">
            <v>18.54</v>
          </cell>
          <cell r="E17">
            <v>18.54</v>
          </cell>
          <cell r="F17">
            <v>18.54</v>
          </cell>
          <cell r="G17">
            <v>18.54</v>
          </cell>
          <cell r="H17">
            <v>18.54</v>
          </cell>
          <cell r="I17">
            <v>18.54</v>
          </cell>
        </row>
        <row r="18">
          <cell r="B18" t="str">
            <v>y line</v>
          </cell>
          <cell r="C18">
            <v>16.95</v>
          </cell>
          <cell r="D18">
            <v>16.95</v>
          </cell>
          <cell r="E18">
            <v>16.95</v>
          </cell>
          <cell r="F18">
            <v>16.95</v>
          </cell>
          <cell r="G18">
            <v>16.95</v>
          </cell>
          <cell r="H18">
            <v>16.95</v>
          </cell>
          <cell r="I18">
            <v>16.95</v>
          </cell>
        </row>
        <row r="19">
          <cell r="B19" t="str">
            <v>z line</v>
          </cell>
          <cell r="C19">
            <v>17.55</v>
          </cell>
          <cell r="D19">
            <v>17.55</v>
          </cell>
          <cell r="E19">
            <v>17.55</v>
          </cell>
          <cell r="F19">
            <v>17.55</v>
          </cell>
          <cell r="G19">
            <v>17.55</v>
          </cell>
          <cell r="H19">
            <v>17.55</v>
          </cell>
          <cell r="I19">
            <v>17.55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over 6"/>
      <sheetName val="Sheet1"/>
    </sheetNames>
    <sheetDataSet>
      <sheetData sheetId="0" refreshError="1"/>
      <sheetData sheetId="1">
        <row r="2">
          <cell r="K2">
            <v>0.16666666666666666</v>
          </cell>
          <cell r="L2">
            <v>8.3333333333333329E-2</v>
          </cell>
          <cell r="M2">
            <v>5.5555555555555552E-2</v>
          </cell>
          <cell r="N2">
            <v>4.1666666666666664E-2</v>
          </cell>
          <cell r="O2">
            <v>3.3333333333333333E-2</v>
          </cell>
          <cell r="P2">
            <v>2.0833333333333332E-2</v>
          </cell>
          <cell r="Q2">
            <v>1.0416666666666666E-2</v>
          </cell>
        </row>
        <row r="3">
          <cell r="B3" t="str">
            <v>1/12 length</v>
          </cell>
          <cell r="K3">
            <v>0.17419131910907112</v>
          </cell>
          <cell r="L3">
            <v>0.13847652138680763</v>
          </cell>
          <cell r="M3">
            <v>0.11910202329218957</v>
          </cell>
          <cell r="N3">
            <v>0.1076304620366071</v>
          </cell>
          <cell r="O3">
            <v>9.8055683273083019E-2</v>
          </cell>
          <cell r="P3">
            <v>8.5177500029471415E-2</v>
          </cell>
          <cell r="Q3">
            <v>7.2158579157167585E-2</v>
          </cell>
        </row>
        <row r="4">
          <cell r="B4" t="str">
            <v>lm</v>
          </cell>
          <cell r="K4">
            <v>0.17290368590436456</v>
          </cell>
          <cell r="L4">
            <v>0.13726520796421138</v>
          </cell>
          <cell r="M4">
            <v>0.11838244445577634</v>
          </cell>
          <cell r="N4">
            <v>0.10720483440823408</v>
          </cell>
          <cell r="O4">
            <v>9.7740157555253254E-2</v>
          </cell>
          <cell r="P4">
            <v>8.4798943761479104E-2</v>
          </cell>
          <cell r="Q4">
            <v>7.1665783997773305E-2</v>
          </cell>
        </row>
        <row r="5">
          <cell r="B5" t="str">
            <v>lp</v>
          </cell>
          <cell r="K5">
            <v>0.17549827450705482</v>
          </cell>
          <cell r="L5">
            <v>0.13970940391204084</v>
          </cell>
          <cell r="M5">
            <v>0.11983040343900922</v>
          </cell>
          <cell r="N5">
            <v>0.10805948281395543</v>
          </cell>
          <cell r="O5">
            <v>9.8373252754932902E-2</v>
          </cell>
          <cell r="P5">
            <v>8.5559451326846808E-2</v>
          </cell>
          <cell r="Q5">
            <v>7.265819845232141E-2</v>
          </cell>
        </row>
        <row r="8">
          <cell r="B8" t="str">
            <v>1/2 cell</v>
          </cell>
          <cell r="L8">
            <v>0.16666666666666666</v>
          </cell>
          <cell r="M8">
            <v>0.125</v>
          </cell>
          <cell r="N8">
            <v>0.1</v>
          </cell>
          <cell r="O8">
            <v>8.3333333333333329E-2</v>
          </cell>
          <cell r="P8">
            <v>6.25E-2</v>
          </cell>
          <cell r="Q8">
            <v>4.1666666666666664E-2</v>
          </cell>
          <cell r="R8">
            <v>2.0833333333333332E-2</v>
          </cell>
          <cell r="S8">
            <v>1.0416666666666666E-2</v>
          </cell>
        </row>
        <row r="11">
          <cell r="L11">
            <v>0.17378976246114611</v>
          </cell>
          <cell r="M11">
            <v>0.16182245327188949</v>
          </cell>
          <cell r="N11">
            <v>0.14625223214544267</v>
          </cell>
          <cell r="O11">
            <v>0.13568213104569354</v>
          </cell>
          <cell r="P11">
            <v>0.12025596776162623</v>
          </cell>
          <cell r="Q11">
            <v>0.10509395629322908</v>
          </cell>
          <cell r="R11">
            <v>8.3684019585809621E-2</v>
          </cell>
          <cell r="S11">
            <v>7.1593513679207993E-2</v>
          </cell>
        </row>
        <row r="12">
          <cell r="B12" t="str">
            <v>cm</v>
          </cell>
          <cell r="L12">
            <v>0.17299831671392249</v>
          </cell>
          <cell r="M12">
            <v>0.16140107206539936</v>
          </cell>
          <cell r="N12">
            <v>0.14532127432597478</v>
          </cell>
          <cell r="O12">
            <v>0.13498905680028578</v>
          </cell>
          <cell r="P12">
            <v>0.11981459275029328</v>
          </cell>
          <cell r="Q12">
            <v>0.10476947782903774</v>
          </cell>
          <cell r="R12">
            <v>8.3495845130561838E-2</v>
          </cell>
          <cell r="S12">
            <v>7.1355753116970178E-2</v>
          </cell>
        </row>
        <row r="13">
          <cell r="B13" t="str">
            <v>cp</v>
          </cell>
          <cell r="L13">
            <v>0.17458848302112581</v>
          </cell>
          <cell r="M13">
            <v>0.16224604049729088</v>
          </cell>
          <cell r="N13">
            <v>0.14719519468216027</v>
          </cell>
          <cell r="O13">
            <v>0.13638235892147071</v>
          </cell>
          <cell r="P13">
            <v>0.1207006066859929</v>
          </cell>
          <cell r="Q13">
            <v>0.10542045086684383</v>
          </cell>
          <cell r="R13">
            <v>8.3873044133859695E-2</v>
          </cell>
          <cell r="S13">
            <v>7.183286399624414E-2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K-trimmed"/>
      <sheetName val="4000K-trimmed"/>
      <sheetName val="1000K-kaproc"/>
      <sheetName val="4000K-kaproc"/>
      <sheetName val="4000K-paper1 figure dump"/>
      <sheetName val="4000K-kaproc cut up 24"/>
      <sheetName val="1000K-kaproc cut up"/>
    </sheetNames>
    <sheetDataSet>
      <sheetData sheetId="0"/>
      <sheetData sheetId="1"/>
      <sheetData sheetId="2"/>
      <sheetData sheetId="3">
        <row r="2">
          <cell r="L2">
            <v>0.16666666666666666</v>
          </cell>
          <cell r="M2">
            <v>0.125</v>
          </cell>
          <cell r="N2">
            <v>0.1</v>
          </cell>
          <cell r="O2">
            <v>8.3333333333333329E-2</v>
          </cell>
          <cell r="P2">
            <v>6.25E-2</v>
          </cell>
          <cell r="Q2">
            <v>4.1666666666666664E-2</v>
          </cell>
          <cell r="R2">
            <v>2.0833333333333332E-2</v>
          </cell>
          <cell r="S2">
            <v>1.0416666666666666E-2</v>
          </cell>
        </row>
        <row r="4">
          <cell r="B4" t="str">
            <v>1x1</v>
          </cell>
          <cell r="L4">
            <v>0.15576300671612234</v>
          </cell>
          <cell r="M4">
            <v>0.14298833506310135</v>
          </cell>
          <cell r="N4">
            <v>0.13290724970291376</v>
          </cell>
          <cell r="O4">
            <v>0.12750854266114325</v>
          </cell>
          <cell r="P4">
            <v>0.11926359249340208</v>
          </cell>
          <cell r="Q4">
            <v>0.10429577951827988</v>
          </cell>
          <cell r="R4">
            <v>8.0812053822508736E-2</v>
          </cell>
          <cell r="S4">
            <v>6.1009520633310055E-2</v>
          </cell>
        </row>
        <row r="7">
          <cell r="L7">
            <v>1.4277218301459171E-3</v>
          </cell>
          <cell r="M7">
            <v>1.3874024565317666E-3</v>
          </cell>
          <cell r="N7">
            <v>1.3979583413855357E-3</v>
          </cell>
          <cell r="O7">
            <v>1.2044692341186547E-3</v>
          </cell>
          <cell r="P7">
            <v>1.0555627818852192E-3</v>
          </cell>
          <cell r="Q7">
            <v>7.1318477935009006E-4</v>
          </cell>
          <cell r="R7">
            <v>6.1059745267598442E-4</v>
          </cell>
          <cell r="S7">
            <v>3.5818044678598282E-4</v>
          </cell>
        </row>
        <row r="8">
          <cell r="L8">
            <v>1.402020032915674E-3</v>
          </cell>
          <cell r="M8">
            <v>1.3609913134031981E-3</v>
          </cell>
          <cell r="N8">
            <v>1.3691559548782983E-3</v>
          </cell>
          <cell r="O8">
            <v>1.1821358864686771E-3</v>
          </cell>
          <cell r="P8">
            <v>1.0372028992945842E-3</v>
          </cell>
          <cell r="Q8">
            <v>7.0356271748439614E-4</v>
          </cell>
          <cell r="R8">
            <v>6.0150774197949286E-4</v>
          </cell>
          <cell r="S8">
            <v>3.5402357678959023E-4</v>
          </cell>
        </row>
        <row r="10">
          <cell r="B10" t="str">
            <v>2x1</v>
          </cell>
          <cell r="L10">
            <v>0.17650060932775857</v>
          </cell>
          <cell r="M10">
            <v>0.17080890998647666</v>
          </cell>
          <cell r="N10">
            <v>0.15792125921889238</v>
          </cell>
          <cell r="O10">
            <v>0.15110385734693413</v>
          </cell>
          <cell r="P10">
            <v>0.14689344289866499</v>
          </cell>
          <cell r="Q10">
            <v>0.13494548366418729</v>
          </cell>
          <cell r="R10">
            <v>0.11553974638043582</v>
          </cell>
          <cell r="S10">
            <v>9.255544529322518E-2</v>
          </cell>
        </row>
        <row r="13">
          <cell r="L13">
            <v>1.8536569681177339E-3</v>
          </cell>
          <cell r="M13">
            <v>1.2380941510745092E-3</v>
          </cell>
          <cell r="N13">
            <v>1.9514432289179373E-3</v>
          </cell>
          <cell r="O13">
            <v>1.0345634169701134E-3</v>
          </cell>
          <cell r="P13">
            <v>1.0786609303617689E-3</v>
          </cell>
          <cell r="Q13">
            <v>8.1128322923007534E-4</v>
          </cell>
          <cell r="R13">
            <v>7.1054119458495435E-4</v>
          </cell>
          <cell r="S13">
            <v>3.9589488161884123E-4</v>
          </cell>
        </row>
        <row r="14">
          <cell r="L14">
            <v>1.8155227496747806E-3</v>
          </cell>
          <cell r="M14">
            <v>1.2204021839975487E-3</v>
          </cell>
          <cell r="N14">
            <v>1.9043781798825932E-3</v>
          </cell>
          <cell r="O14">
            <v>1.0205880874502582E-3</v>
          </cell>
          <cell r="P14">
            <v>1.0630486736307176E-3</v>
          </cell>
          <cell r="Q14">
            <v>8.0164436454041588E-4</v>
          </cell>
          <cell r="R14">
            <v>7.019080685287532E-4</v>
          </cell>
          <cell r="S14">
            <v>3.9253682270692924E-4</v>
          </cell>
        </row>
        <row r="16">
          <cell r="B16" t="str">
            <v>2x2</v>
          </cell>
          <cell r="L16">
            <v>0.19483135104058588</v>
          </cell>
          <cell r="M16">
            <v>0.18971600314930082</v>
          </cell>
          <cell r="N16">
            <v>0.18151130230946996</v>
          </cell>
          <cell r="O16">
            <v>0.18109309264820228</v>
          </cell>
          <cell r="P16">
            <v>0.17141884208690908</v>
          </cell>
          <cell r="Q16">
            <v>0.16780212266262004</v>
          </cell>
          <cell r="R16">
            <v>0.14902362840712666</v>
          </cell>
          <cell r="S16">
            <v>0.13074638432706689</v>
          </cell>
        </row>
        <row r="19">
          <cell r="L19">
            <v>1.9952257145248453E-3</v>
          </cell>
          <cell r="M19">
            <v>1.4763819837911585E-3</v>
          </cell>
          <cell r="N19">
            <v>1.2014037104342845E-3</v>
          </cell>
          <cell r="O19">
            <v>9.1429534727727191E-4</v>
          </cell>
          <cell r="P19">
            <v>7.2289815090811893E-4</v>
          </cell>
          <cell r="Q19">
            <v>6.5497136067871331E-4</v>
          </cell>
          <cell r="R19">
            <v>5.6845911662598003E-4</v>
          </cell>
          <cell r="S19">
            <v>5.651147947413615E-4</v>
          </cell>
        </row>
        <row r="20">
          <cell r="L20">
            <v>1.9551805524505306E-3</v>
          </cell>
          <cell r="M20">
            <v>1.453755547813157E-3</v>
          </cell>
          <cell r="N20">
            <v>1.1857075696916353E-3</v>
          </cell>
          <cell r="O20">
            <v>9.0515552342720906E-4</v>
          </cell>
          <cell r="P20">
            <v>7.1685201282625788E-4</v>
          </cell>
          <cell r="Q20">
            <v>6.4989794995151673E-4</v>
          </cell>
          <cell r="R20">
            <v>5.6415511301780019E-4</v>
          </cell>
          <cell r="S20">
            <v>5.6027155951182683E-4</v>
          </cell>
        </row>
        <row r="22">
          <cell r="B22" t="str">
            <v>4x4</v>
          </cell>
          <cell r="L22">
            <v>0.18127786895712172</v>
          </cell>
          <cell r="M22">
            <v>0.17686045275908038</v>
          </cell>
          <cell r="N22">
            <v>0.17111671131997178</v>
          </cell>
          <cell r="O22">
            <v>0.16801856927786174</v>
          </cell>
          <cell r="P22">
            <v>0.16008237890444785</v>
          </cell>
          <cell r="Q22">
            <v>0.15375157817538659</v>
          </cell>
          <cell r="R22">
            <v>0.14455737841863636</v>
          </cell>
        </row>
        <row r="25">
          <cell r="L25">
            <v>1.2886376693292956E-3</v>
          </cell>
          <cell r="M25">
            <v>9.4855191512452364E-4</v>
          </cell>
          <cell r="N25">
            <v>1.1419959625199039E-3</v>
          </cell>
          <cell r="O25">
            <v>8.2349036829496014E-4</v>
          </cell>
          <cell r="P25">
            <v>6.2266133695321191E-4</v>
          </cell>
          <cell r="Q25">
            <v>3.7449389432164804E-4</v>
          </cell>
          <cell r="R25">
            <v>3.6074258793902803E-4</v>
          </cell>
        </row>
        <row r="26">
          <cell r="L26">
            <v>1.2705735890537195E-3</v>
          </cell>
          <cell r="M26">
            <v>9.3848519959258137E-4</v>
          </cell>
          <cell r="N26">
            <v>1.1269538692180447E-3</v>
          </cell>
          <cell r="O26">
            <v>8.154965665288505E-4</v>
          </cell>
          <cell r="P26">
            <v>6.1785488230539642E-4</v>
          </cell>
          <cell r="Q26">
            <v>3.7267842295415909E-4</v>
          </cell>
          <cell r="R26">
            <v>3.5895106491173889E-4</v>
          </cell>
        </row>
        <row r="28">
          <cell r="B28" t="str">
            <v>8x8</v>
          </cell>
          <cell r="L28">
            <v>0.18311914076660976</v>
          </cell>
          <cell r="M28">
            <v>0.17417258455905243</v>
          </cell>
          <cell r="N28">
            <v>0.17209020625119636</v>
          </cell>
          <cell r="O28">
            <v>0.16790992661389195</v>
          </cell>
          <cell r="P28">
            <v>0.16229090780249633</v>
          </cell>
          <cell r="Q28">
            <v>0.15344388888805774</v>
          </cell>
          <cell r="R28">
            <v>0.14313379553774153</v>
          </cell>
        </row>
        <row r="31">
          <cell r="L31">
            <v>7.4305557480772166E-4</v>
          </cell>
          <cell r="M31">
            <v>4.5254896340654605E-4</v>
          </cell>
          <cell r="N31">
            <v>7.0629547173786666E-4</v>
          </cell>
          <cell r="O31">
            <v>5.0442651599288957E-4</v>
          </cell>
          <cell r="P31">
            <v>5.3997737504588028E-4</v>
          </cell>
          <cell r="Q31">
            <v>5.8339044625574377E-4</v>
          </cell>
          <cell r="R31">
            <v>6.7112621777404291E-4</v>
          </cell>
        </row>
        <row r="32">
          <cell r="L32">
            <v>7.3707382096785401E-4</v>
          </cell>
          <cell r="M32">
            <v>4.5020942405035735E-4</v>
          </cell>
          <cell r="N32">
            <v>7.0054509420547362E-4</v>
          </cell>
          <cell r="O32">
            <v>5.0141387156613093E-4</v>
          </cell>
          <cell r="P32">
            <v>5.364078821631646E-4</v>
          </cell>
          <cell r="Q32">
            <v>5.7898784696211458E-4</v>
          </cell>
          <cell r="R32">
            <v>6.6489113027684565E-4</v>
          </cell>
        </row>
        <row r="34">
          <cell r="B34" t="str">
            <v>12x12</v>
          </cell>
          <cell r="L34">
            <v>0.18871317840493429</v>
          </cell>
          <cell r="M34">
            <v>0.18590621037263885</v>
          </cell>
          <cell r="N34">
            <v>0.17899407161074174</v>
          </cell>
          <cell r="O34">
            <v>0.17591040888504619</v>
          </cell>
          <cell r="P34">
            <v>0.17402132136028589</v>
          </cell>
          <cell r="Q34">
            <v>0.16321477269703719</v>
          </cell>
          <cell r="R34">
            <v>0.15398737068883597</v>
          </cell>
          <cell r="S34">
            <v>0.15057736889423487</v>
          </cell>
        </row>
        <row r="37">
          <cell r="R37">
            <v>2.4760150437122541E-4</v>
          </cell>
          <cell r="S37">
            <v>2.3394064784024171E-4</v>
          </cell>
        </row>
        <row r="38">
          <cell r="R38">
            <v>2.4680780313360295E-4</v>
          </cell>
          <cell r="S38">
            <v>2.3321598782419239E-4</v>
          </cell>
        </row>
        <row r="41">
          <cell r="B41" t="str">
            <v>GK</v>
          </cell>
          <cell r="L41">
            <v>0.14144271570014144</v>
          </cell>
        </row>
        <row r="42">
          <cell r="B42">
            <v>0</v>
          </cell>
        </row>
        <row r="44">
          <cell r="L44">
            <v>1.2106366536388524E-3</v>
          </cell>
        </row>
        <row r="45">
          <cell r="L45">
            <v>1.1902612821891312E-3</v>
          </cell>
        </row>
      </sheetData>
      <sheetData sheetId="4"/>
      <sheetData sheetId="5">
        <row r="37">
          <cell r="AH37" t="str">
            <v>direct</v>
          </cell>
          <cell r="AJ37" t="str">
            <v>direct p</v>
          </cell>
          <cell r="AK37" t="str">
            <v>direct m</v>
          </cell>
          <cell r="AM37" t="str">
            <v>gk</v>
          </cell>
          <cell r="AO37" t="str">
            <v>gk p</v>
          </cell>
          <cell r="AP37" t="str">
            <v>gk m</v>
          </cell>
        </row>
        <row r="38">
          <cell r="AG38">
            <v>1</v>
          </cell>
          <cell r="AH38">
            <v>11.288468961061886</v>
          </cell>
          <cell r="AJ38">
            <v>11.764531777156229</v>
          </cell>
          <cell r="AK38">
            <v>10.849436340378579</v>
          </cell>
          <cell r="AM38">
            <v>7.07</v>
          </cell>
          <cell r="AO38">
            <v>7.13</v>
          </cell>
          <cell r="AP38">
            <v>7.0100000000000007</v>
          </cell>
        </row>
        <row r="41">
          <cell r="AG41">
            <v>2</v>
          </cell>
          <cell r="AH41">
            <v>8.4195588605910281</v>
          </cell>
          <cell r="AJ41">
            <v>8.6324885472833355</v>
          </cell>
          <cell r="AK41">
            <v>8.2168805945270247</v>
          </cell>
          <cell r="AM41">
            <v>7.07</v>
          </cell>
          <cell r="AO41">
            <v>7.13</v>
          </cell>
          <cell r="AP41">
            <v>7.0100000000000007</v>
          </cell>
        </row>
        <row r="44">
          <cell r="AG44">
            <v>4</v>
          </cell>
          <cell r="AH44">
            <v>6.3937209623246174</v>
          </cell>
          <cell r="AJ44">
            <v>6.5027097313825921</v>
          </cell>
          <cell r="AK44">
            <v>6.2883253854788954</v>
          </cell>
          <cell r="AM44">
            <v>7.07</v>
          </cell>
          <cell r="AO44">
            <v>7.13</v>
          </cell>
          <cell r="AP44">
            <v>7.0100000000000007</v>
          </cell>
        </row>
        <row r="47">
          <cell r="AG47">
            <v>16</v>
          </cell>
          <cell r="AH47">
            <v>7.0002793753031129</v>
          </cell>
          <cell r="AJ47">
            <v>7.0875205683696221</v>
          </cell>
          <cell r="AK47">
            <v>6.9151597929661968</v>
          </cell>
          <cell r="AM47">
            <v>7.07</v>
          </cell>
          <cell r="AO47">
            <v>7.13</v>
          </cell>
          <cell r="AP47">
            <v>7.0100000000000007</v>
          </cell>
        </row>
        <row r="50">
          <cell r="AG50">
            <v>64</v>
          </cell>
          <cell r="AH50">
            <v>6.8770750977572908</v>
          </cell>
          <cell r="AJ50">
            <v>7.0419732752837545</v>
          </cell>
          <cell r="AK50">
            <v>6.7197228877507422</v>
          </cell>
          <cell r="AM50">
            <v>7.07</v>
          </cell>
          <cell r="AO50">
            <v>7.13</v>
          </cell>
          <cell r="AP50">
            <v>7.0100000000000007</v>
          </cell>
        </row>
        <row r="53">
          <cell r="AG53">
            <v>144</v>
          </cell>
          <cell r="AH53">
            <v>6.4439225334944572</v>
          </cell>
          <cell r="AJ53">
            <v>6.5824094144750198</v>
          </cell>
          <cell r="AK53">
            <v>6.3111428127974696</v>
          </cell>
          <cell r="AM53">
            <v>7.07</v>
          </cell>
          <cell r="AO53">
            <v>7.13</v>
          </cell>
          <cell r="AP53">
            <v>7.0100000000000007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workbookViewId="0">
      <selection activeCell="B36" sqref="B36"/>
    </sheetView>
  </sheetViews>
  <sheetFormatPr defaultRowHeight="12.75" x14ac:dyDescent="0.2"/>
  <cols>
    <col min="2" max="2" width="18.28515625" bestFit="1" customWidth="1"/>
    <col min="4" max="4" width="10.5703125" style="1" bestFit="1" customWidth="1"/>
    <col min="5" max="5" width="22.140625" style="2" bestFit="1" customWidth="1"/>
  </cols>
  <sheetData>
    <row r="2" spans="1:5" x14ac:dyDescent="0.2">
      <c r="A2">
        <v>14</v>
      </c>
    </row>
    <row r="3" spans="1:5" x14ac:dyDescent="0.2">
      <c r="B3" t="s">
        <v>0</v>
      </c>
      <c r="D3" s="1" t="s">
        <v>1</v>
      </c>
      <c r="E3" s="2" t="s">
        <v>2</v>
      </c>
    </row>
    <row r="4" spans="1:5" x14ac:dyDescent="0.2">
      <c r="B4">
        <v>1</v>
      </c>
      <c r="D4" s="1">
        <v>-419.01519999999999</v>
      </c>
      <c r="E4" s="2">
        <v>4.3465052000000002</v>
      </c>
    </row>
    <row r="5" spans="1:5" x14ac:dyDescent="0.2">
      <c r="B5">
        <v>2</v>
      </c>
      <c r="D5" s="1">
        <v>-419.01519000000002</v>
      </c>
      <c r="E5" s="2">
        <v>4.3465050999999999</v>
      </c>
    </row>
    <row r="6" spans="1:5" x14ac:dyDescent="0.2">
      <c r="B6">
        <v>3</v>
      </c>
      <c r="D6" s="1">
        <v>-419.01533999999998</v>
      </c>
      <c r="E6" s="2">
        <v>4.3465049999999996</v>
      </c>
    </row>
    <row r="7" spans="1:5" x14ac:dyDescent="0.2">
      <c r="B7">
        <v>4</v>
      </c>
      <c r="D7" s="1">
        <v>-419.01512000000002</v>
      </c>
      <c r="E7" s="2">
        <v>4.3465052999999996</v>
      </c>
    </row>
    <row r="8" spans="1:5" x14ac:dyDescent="0.2">
      <c r="B8">
        <v>5</v>
      </c>
      <c r="D8" s="1">
        <v>-419.01485000000002</v>
      </c>
      <c r="E8" s="2">
        <v>4.3465050999999999</v>
      </c>
    </row>
    <row r="9" spans="1:5" x14ac:dyDescent="0.2">
      <c r="B9">
        <v>6</v>
      </c>
      <c r="D9" s="1">
        <v>-419.01524000000001</v>
      </c>
      <c r="E9" s="2">
        <v>4.3465052999999996</v>
      </c>
    </row>
    <row r="10" spans="1:5" x14ac:dyDescent="0.2">
      <c r="B10">
        <v>7</v>
      </c>
      <c r="D10" s="1">
        <v>-419.01558</v>
      </c>
      <c r="E10" s="2">
        <v>4.3465049999999996</v>
      </c>
    </row>
    <row r="11" spans="1:5" x14ac:dyDescent="0.2">
      <c r="B11">
        <v>8</v>
      </c>
      <c r="D11" s="1">
        <v>-419.01551000000001</v>
      </c>
      <c r="E11" s="2">
        <v>4.3465052000000002</v>
      </c>
    </row>
    <row r="12" spans="1:5" x14ac:dyDescent="0.2">
      <c r="B12">
        <v>9</v>
      </c>
      <c r="D12" s="1">
        <v>-419.01517999999999</v>
      </c>
      <c r="E12" s="2">
        <v>4.3465046999999997</v>
      </c>
    </row>
    <row r="13" spans="1:5" x14ac:dyDescent="0.2">
      <c r="B13">
        <v>10</v>
      </c>
      <c r="D13" s="1">
        <v>-419.01492999999999</v>
      </c>
      <c r="E13" s="2">
        <v>4.3465052999999996</v>
      </c>
    </row>
    <row r="14" spans="1:5" x14ac:dyDescent="0.2">
      <c r="B14">
        <v>11</v>
      </c>
      <c r="D14" s="1">
        <v>-419.01483000000002</v>
      </c>
      <c r="E14" s="2">
        <v>4.3465052999999996</v>
      </c>
    </row>
    <row r="15" spans="1:5" x14ac:dyDescent="0.2">
      <c r="B15">
        <v>12</v>
      </c>
      <c r="D15" s="1">
        <v>-419.01486</v>
      </c>
      <c r="E15" s="2">
        <v>4.3465052000000002</v>
      </c>
    </row>
    <row r="16" spans="1:5" x14ac:dyDescent="0.2">
      <c r="B16">
        <v>13</v>
      </c>
      <c r="D16" s="1">
        <v>-419.01497000000001</v>
      </c>
      <c r="E16" s="2">
        <v>4.3465052000000002</v>
      </c>
    </row>
    <row r="17" spans="2:5" x14ac:dyDescent="0.2">
      <c r="B17">
        <v>14</v>
      </c>
      <c r="D17" s="1">
        <v>-419.01506999999998</v>
      </c>
      <c r="E17" s="2">
        <v>4.3465046000000003</v>
      </c>
    </row>
    <row r="18" spans="2:5" x14ac:dyDescent="0.2">
      <c r="B18">
        <v>15</v>
      </c>
      <c r="D18" s="1">
        <v>-419.01517000000001</v>
      </c>
      <c r="E18" s="2">
        <v>4.3465046999999997</v>
      </c>
    </row>
    <row r="19" spans="2:5" x14ac:dyDescent="0.2">
      <c r="B19">
        <v>16</v>
      </c>
      <c r="D19" s="1">
        <v>-419.01524999999998</v>
      </c>
      <c r="E19" s="2">
        <v>4.3465056000000004</v>
      </c>
    </row>
    <row r="20" spans="2:5" x14ac:dyDescent="0.2">
      <c r="B20">
        <v>17</v>
      </c>
      <c r="D20" s="1">
        <v>-419.01530000000002</v>
      </c>
      <c r="E20" s="2">
        <v>4.3465056000000004</v>
      </c>
    </row>
    <row r="21" spans="2:5" x14ac:dyDescent="0.2">
      <c r="B21">
        <v>18</v>
      </c>
      <c r="D21" s="1">
        <v>-419.01531999999997</v>
      </c>
      <c r="E21" s="2">
        <v>4.3465046999999997</v>
      </c>
    </row>
    <row r="22" spans="2:5" x14ac:dyDescent="0.2">
      <c r="B22">
        <v>19</v>
      </c>
      <c r="D22" s="1">
        <v>-419.01535000000001</v>
      </c>
      <c r="E22" s="2">
        <v>4.3465049000000002</v>
      </c>
    </row>
    <row r="23" spans="2:5" x14ac:dyDescent="0.2">
      <c r="B23">
        <v>20</v>
      </c>
      <c r="D23" s="1">
        <v>-419.01535999999999</v>
      </c>
      <c r="E23" s="2">
        <v>4.3465047999999999</v>
      </c>
    </row>
    <row r="24" spans="2:5" x14ac:dyDescent="0.2">
      <c r="B24">
        <v>21</v>
      </c>
      <c r="D24" s="1">
        <v>-419.01537000000002</v>
      </c>
      <c r="E24" s="2">
        <v>4.3465056000000004</v>
      </c>
    </row>
    <row r="25" spans="2:5" x14ac:dyDescent="0.2">
      <c r="B25">
        <v>22</v>
      </c>
      <c r="D25" s="1">
        <v>-419.01535000000001</v>
      </c>
      <c r="E25" s="2">
        <v>4.3465046999999997</v>
      </c>
    </row>
    <row r="26" spans="2:5" x14ac:dyDescent="0.2">
      <c r="B26">
        <v>23</v>
      </c>
      <c r="D26" s="1">
        <v>-419.01535999999999</v>
      </c>
      <c r="E26" s="2">
        <v>4.3465058000000001</v>
      </c>
    </row>
    <row r="27" spans="2:5" x14ac:dyDescent="0.2">
      <c r="B27">
        <v>24</v>
      </c>
      <c r="D27" s="1">
        <v>-419.01533999999998</v>
      </c>
      <c r="E27" s="2">
        <v>4.3465034999999999</v>
      </c>
    </row>
    <row r="28" spans="2:5" x14ac:dyDescent="0.2">
      <c r="B28">
        <v>25</v>
      </c>
      <c r="D28" s="1">
        <v>-419.01533000000001</v>
      </c>
      <c r="E28" s="2">
        <v>4.3465046000000003</v>
      </c>
    </row>
    <row r="29" spans="2:5" x14ac:dyDescent="0.2">
      <c r="B29">
        <v>26</v>
      </c>
      <c r="D29" s="1">
        <v>-419.01531999999997</v>
      </c>
      <c r="E29" s="2">
        <v>4.3465045</v>
      </c>
    </row>
    <row r="30" spans="2:5" x14ac:dyDescent="0.2">
      <c r="B30">
        <v>27</v>
      </c>
      <c r="D30" s="1">
        <v>-419.01530000000002</v>
      </c>
      <c r="E30" s="2">
        <v>4.3465065999999997</v>
      </c>
    </row>
    <row r="31" spans="2:5" x14ac:dyDescent="0.2">
      <c r="B31">
        <v>28</v>
      </c>
      <c r="D31" s="1">
        <v>-419.01530000000002</v>
      </c>
      <c r="E31" s="2">
        <v>4.3465047999999999</v>
      </c>
    </row>
    <row r="33" spans="2:5" x14ac:dyDescent="0.2">
      <c r="E33" s="1"/>
    </row>
    <row r="34" spans="2:5" x14ac:dyDescent="0.2">
      <c r="B34" t="s">
        <v>3</v>
      </c>
      <c r="E34" s="1"/>
    </row>
    <row r="35" spans="2:5" x14ac:dyDescent="0.2">
      <c r="E35" s="1"/>
    </row>
    <row r="36" spans="2:5" x14ac:dyDescent="0.2">
      <c r="B36" t="s">
        <v>5</v>
      </c>
      <c r="E36" s="1"/>
    </row>
    <row r="37" spans="2:5" x14ac:dyDescent="0.2">
      <c r="E37" s="1"/>
    </row>
    <row r="38" spans="2:5" x14ac:dyDescent="0.2">
      <c r="E38" s="1"/>
    </row>
    <row r="40" spans="2:5" x14ac:dyDescent="0.2">
      <c r="E4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5"/>
  <sheetViews>
    <sheetView workbookViewId="0">
      <selection activeCell="B30" sqref="B30"/>
    </sheetView>
  </sheetViews>
  <sheetFormatPr defaultRowHeight="12.75" x14ac:dyDescent="0.2"/>
  <cols>
    <col min="2" max="2" width="18.28515625" bestFit="1" customWidth="1"/>
    <col min="4" max="4" width="10.5703125" style="1" bestFit="1" customWidth="1"/>
    <col min="5" max="5" width="22.140625" style="2" bestFit="1" customWidth="1"/>
  </cols>
  <sheetData>
    <row r="3" spans="2:5" x14ac:dyDescent="0.2">
      <c r="B3" t="s">
        <v>4</v>
      </c>
      <c r="D3" s="1" t="s">
        <v>1</v>
      </c>
      <c r="E3" s="2" t="s">
        <v>2</v>
      </c>
    </row>
    <row r="4" spans="2:5" x14ac:dyDescent="0.2">
      <c r="B4">
        <v>5</v>
      </c>
      <c r="D4" s="1">
        <v>-418.85901000000001</v>
      </c>
      <c r="E4" s="2">
        <v>4.3478589999999997</v>
      </c>
    </row>
    <row r="5" spans="2:5" x14ac:dyDescent="0.2">
      <c r="B5">
        <v>6</v>
      </c>
      <c r="D5" s="1">
        <v>-418.92234000000002</v>
      </c>
      <c r="E5" s="2">
        <v>4.3473126999999998</v>
      </c>
    </row>
    <row r="6" spans="2:5" x14ac:dyDescent="0.2">
      <c r="B6">
        <v>7</v>
      </c>
      <c r="D6" s="1">
        <v>-418.9615</v>
      </c>
      <c r="E6" s="2">
        <v>4.3469433999999998</v>
      </c>
    </row>
    <row r="7" spans="2:5" x14ac:dyDescent="0.2">
      <c r="B7">
        <v>8</v>
      </c>
      <c r="D7" s="1">
        <v>-418.98108000000002</v>
      </c>
      <c r="E7" s="2">
        <v>4.3468116999999999</v>
      </c>
    </row>
    <row r="8" spans="2:5" x14ac:dyDescent="0.2">
      <c r="B8">
        <v>9</v>
      </c>
      <c r="D8" s="1">
        <v>-418.99396999999999</v>
      </c>
      <c r="E8" s="2">
        <v>4.3466984999999996</v>
      </c>
    </row>
    <row r="9" spans="2:5" x14ac:dyDescent="0.2">
      <c r="B9">
        <v>10</v>
      </c>
      <c r="D9" s="1">
        <v>-419.00236000000001</v>
      </c>
      <c r="E9" s="2">
        <v>4.3466399999999998</v>
      </c>
    </row>
    <row r="10" spans="2:5" x14ac:dyDescent="0.2">
      <c r="B10">
        <v>11</v>
      </c>
      <c r="D10" s="1">
        <v>-419.00709999999998</v>
      </c>
      <c r="E10" s="2">
        <v>4.3465723000000001</v>
      </c>
    </row>
    <row r="11" spans="2:5" x14ac:dyDescent="0.2">
      <c r="B11">
        <v>12</v>
      </c>
      <c r="D11" s="1">
        <v>-419.01105999999999</v>
      </c>
      <c r="E11" s="2">
        <v>4.3465388000000003</v>
      </c>
    </row>
    <row r="12" spans="2:5" x14ac:dyDescent="0.2">
      <c r="B12">
        <v>13</v>
      </c>
      <c r="D12" s="1">
        <v>-419.01352000000003</v>
      </c>
      <c r="E12" s="2">
        <v>4.3465188000000001</v>
      </c>
    </row>
    <row r="13" spans="2:5" x14ac:dyDescent="0.2">
      <c r="B13">
        <v>14</v>
      </c>
      <c r="D13" s="1">
        <v>-419.01551000000001</v>
      </c>
      <c r="E13" s="2">
        <v>4.3465056000000004</v>
      </c>
    </row>
    <row r="14" spans="2:5" x14ac:dyDescent="0.2">
      <c r="B14">
        <v>15</v>
      </c>
      <c r="D14" s="1">
        <v>-419.017</v>
      </c>
      <c r="E14" s="2">
        <v>4.346495</v>
      </c>
    </row>
    <row r="15" spans="2:5" x14ac:dyDescent="0.2">
      <c r="B15">
        <v>16</v>
      </c>
      <c r="D15" s="1">
        <v>-419.01821999999999</v>
      </c>
      <c r="E15" s="2">
        <v>4.3464840999999996</v>
      </c>
    </row>
    <row r="16" spans="2:5" x14ac:dyDescent="0.2">
      <c r="B16">
        <v>17</v>
      </c>
      <c r="D16" s="1">
        <v>-419.01954000000001</v>
      </c>
      <c r="E16" s="2">
        <v>4.3464831000000004</v>
      </c>
    </row>
    <row r="17" spans="2:5" x14ac:dyDescent="0.2">
      <c r="B17">
        <v>18</v>
      </c>
      <c r="D17" s="1">
        <v>-419.02068000000003</v>
      </c>
      <c r="E17" s="2">
        <v>4.3464821000000002</v>
      </c>
    </row>
    <row r="18" spans="2:5" x14ac:dyDescent="0.2">
      <c r="B18">
        <v>19</v>
      </c>
      <c r="D18" s="1">
        <v>-419.02035000000001</v>
      </c>
      <c r="E18" s="2">
        <v>4.3464625000000003</v>
      </c>
    </row>
    <row r="19" spans="2:5" x14ac:dyDescent="0.2">
      <c r="B19">
        <v>20</v>
      </c>
      <c r="D19" s="1">
        <v>-419.02107000000001</v>
      </c>
      <c r="E19" s="2">
        <v>4.3464625000000003</v>
      </c>
    </row>
    <row r="20" spans="2:5" x14ac:dyDescent="0.2">
      <c r="B20">
        <v>21</v>
      </c>
      <c r="D20" s="1">
        <v>-419.02163999999999</v>
      </c>
      <c r="E20" s="2">
        <v>4.3464625000000003</v>
      </c>
    </row>
    <row r="21" spans="2:5" x14ac:dyDescent="0.2">
      <c r="B21">
        <v>22</v>
      </c>
      <c r="D21" s="1">
        <v>-419.02211</v>
      </c>
      <c r="E21" s="2">
        <v>4.3464625000000003</v>
      </c>
    </row>
    <row r="22" spans="2:5" x14ac:dyDescent="0.2">
      <c r="B22">
        <v>23</v>
      </c>
      <c r="D22" s="1">
        <v>-419.02172000000002</v>
      </c>
      <c r="E22" s="2">
        <v>4.3464517999999996</v>
      </c>
    </row>
    <row r="23" spans="2:5" x14ac:dyDescent="0.2">
      <c r="B23">
        <v>24</v>
      </c>
      <c r="D23" s="1">
        <v>-419.02204999999998</v>
      </c>
      <c r="E23" s="2">
        <v>4.3464517999999996</v>
      </c>
    </row>
    <row r="24" spans="2:5" x14ac:dyDescent="0.2">
      <c r="B24">
        <v>25</v>
      </c>
      <c r="D24" s="1">
        <v>-419.02213</v>
      </c>
      <c r="E24" s="2">
        <v>4.3464472000000001</v>
      </c>
    </row>
    <row r="25" spans="2:5" x14ac:dyDescent="0.2">
      <c r="B25">
        <v>26</v>
      </c>
      <c r="D25" s="1">
        <v>-419.02238</v>
      </c>
      <c r="E25" s="2">
        <v>4.3464472000000001</v>
      </c>
    </row>
    <row r="26" spans="2:5" x14ac:dyDescent="0.2">
      <c r="B26">
        <v>27</v>
      </c>
      <c r="D26" s="1">
        <v>-419.02240999999998</v>
      </c>
      <c r="E26" s="2">
        <v>4.3464444000000002</v>
      </c>
    </row>
    <row r="28" spans="2:5" x14ac:dyDescent="0.2">
      <c r="E28" s="1"/>
    </row>
    <row r="29" spans="2:5" x14ac:dyDescent="0.2">
      <c r="B29" t="s">
        <v>6</v>
      </c>
      <c r="E29" s="1"/>
    </row>
    <row r="30" spans="2:5" x14ac:dyDescent="0.2">
      <c r="E30" s="1"/>
    </row>
    <row r="31" spans="2:5" x14ac:dyDescent="0.2">
      <c r="E31" s="1"/>
    </row>
    <row r="32" spans="2:5" x14ac:dyDescent="0.2">
      <c r="E32" s="1"/>
    </row>
    <row r="33" spans="5:5" x14ac:dyDescent="0.2">
      <c r="E33" s="1"/>
    </row>
    <row r="35" spans="5:5" x14ac:dyDescent="0.2">
      <c r="E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G2" sqref="G2"/>
    </sheetView>
  </sheetViews>
  <sheetFormatPr defaultRowHeight="12.75" x14ac:dyDescent="0.2"/>
  <sheetData>
    <row r="2" spans="2:6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2:6" x14ac:dyDescent="0.2">
      <c r="B3">
        <v>1</v>
      </c>
      <c r="C3">
        <v>6.81</v>
      </c>
      <c r="D3">
        <v>0.02</v>
      </c>
      <c r="E3">
        <f>C3+D3</f>
        <v>6.8299999999999992</v>
      </c>
      <c r="F3">
        <f>C3-D3</f>
        <v>6.79</v>
      </c>
    </row>
    <row r="4" spans="2:6" x14ac:dyDescent="0.2">
      <c r="B4">
        <v>2</v>
      </c>
      <c r="C4">
        <v>6.78</v>
      </c>
      <c r="D4">
        <v>0.02</v>
      </c>
      <c r="E4">
        <f t="shared" ref="E4:E12" si="0">C4+D4</f>
        <v>6.8</v>
      </c>
      <c r="F4">
        <f t="shared" ref="F4:F12" si="1">C4-D4</f>
        <v>6.7600000000000007</v>
      </c>
    </row>
    <row r="5" spans="2:6" x14ac:dyDescent="0.2">
      <c r="B5">
        <v>3</v>
      </c>
      <c r="C5">
        <v>6.81</v>
      </c>
      <c r="D5">
        <v>0.01</v>
      </c>
      <c r="E5">
        <f t="shared" si="0"/>
        <v>6.8199999999999994</v>
      </c>
      <c r="F5">
        <f t="shared" si="1"/>
        <v>6.8</v>
      </c>
    </row>
    <row r="6" spans="2:6" x14ac:dyDescent="0.2">
      <c r="B6">
        <v>4</v>
      </c>
      <c r="C6">
        <v>6.8</v>
      </c>
      <c r="D6">
        <v>0.01</v>
      </c>
      <c r="E6">
        <f t="shared" si="0"/>
        <v>6.81</v>
      </c>
      <c r="F6">
        <f t="shared" si="1"/>
        <v>6.79</v>
      </c>
    </row>
    <row r="7" spans="2:6" x14ac:dyDescent="0.2">
      <c r="B7">
        <v>5</v>
      </c>
      <c r="C7">
        <v>6.8</v>
      </c>
      <c r="D7">
        <v>0.01</v>
      </c>
      <c r="E7">
        <f t="shared" si="0"/>
        <v>6.81</v>
      </c>
      <c r="F7">
        <f t="shared" si="1"/>
        <v>6.79</v>
      </c>
    </row>
    <row r="8" spans="2:6" x14ac:dyDescent="0.2">
      <c r="B8">
        <v>6</v>
      </c>
      <c r="C8">
        <v>6.82</v>
      </c>
      <c r="D8">
        <v>0.01</v>
      </c>
      <c r="E8">
        <f t="shared" si="0"/>
        <v>6.83</v>
      </c>
      <c r="F8">
        <f t="shared" si="1"/>
        <v>6.8100000000000005</v>
      </c>
    </row>
    <row r="9" spans="2:6" x14ac:dyDescent="0.2">
      <c r="B9">
        <v>7</v>
      </c>
      <c r="C9">
        <v>6.8</v>
      </c>
      <c r="D9">
        <v>0.01</v>
      </c>
      <c r="E9">
        <f t="shared" si="0"/>
        <v>6.81</v>
      </c>
      <c r="F9">
        <f t="shared" si="1"/>
        <v>6.79</v>
      </c>
    </row>
    <row r="10" spans="2:6" x14ac:dyDescent="0.2">
      <c r="B10">
        <v>8</v>
      </c>
      <c r="C10">
        <v>6.8</v>
      </c>
      <c r="D10">
        <v>0.01</v>
      </c>
      <c r="E10">
        <f t="shared" si="0"/>
        <v>6.81</v>
      </c>
      <c r="F10">
        <f t="shared" si="1"/>
        <v>6.79</v>
      </c>
    </row>
    <row r="11" spans="2:6" x14ac:dyDescent="0.2">
      <c r="B11">
        <v>9</v>
      </c>
      <c r="C11">
        <v>6.8</v>
      </c>
      <c r="D11">
        <v>0.01</v>
      </c>
      <c r="E11">
        <f t="shared" si="0"/>
        <v>6.81</v>
      </c>
      <c r="F11">
        <f t="shared" si="1"/>
        <v>6.79</v>
      </c>
    </row>
    <row r="12" spans="2:6" x14ac:dyDescent="0.2">
      <c r="B12">
        <v>10</v>
      </c>
      <c r="C12">
        <v>6.8</v>
      </c>
      <c r="D12">
        <v>0.01</v>
      </c>
      <c r="E12">
        <f t="shared" si="0"/>
        <v>6.81</v>
      </c>
      <c r="F12">
        <f t="shared" si="1"/>
        <v>6.79</v>
      </c>
    </row>
    <row r="24" spans="2:4" x14ac:dyDescent="0.2">
      <c r="B24" s="3">
        <v>5</v>
      </c>
      <c r="C24">
        <v>10</v>
      </c>
      <c r="D24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workbookViewId="0">
      <selection activeCell="A5" sqref="A5:XFD5"/>
    </sheetView>
  </sheetViews>
  <sheetFormatPr defaultRowHeight="12.75" x14ac:dyDescent="0.2"/>
  <cols>
    <col min="6" max="6" width="9.140625" customWidth="1"/>
  </cols>
  <sheetData>
    <row r="1" spans="2:10" x14ac:dyDescent="0.2">
      <c r="B1" t="s">
        <v>19</v>
      </c>
      <c r="C1">
        <v>0</v>
      </c>
      <c r="D1">
        <v>360</v>
      </c>
      <c r="E1">
        <v>960</v>
      </c>
      <c r="F1">
        <v>2000</v>
      </c>
      <c r="G1">
        <v>2880</v>
      </c>
      <c r="H1">
        <v>4000</v>
      </c>
    </row>
    <row r="3" spans="2:10" x14ac:dyDescent="0.2">
      <c r="B3" t="s">
        <v>8</v>
      </c>
      <c r="D3" s="4">
        <f>'[3]170125 numbers'!O4</f>
        <v>6.2</v>
      </c>
      <c r="E3" s="4">
        <f>'[3]170125 numbers'!O12</f>
        <v>6.84</v>
      </c>
      <c r="F3" s="4">
        <v>6.9525000000000006</v>
      </c>
      <c r="G3">
        <v>7.06</v>
      </c>
      <c r="J3" s="4"/>
    </row>
    <row r="4" spans="2:10" x14ac:dyDescent="0.2">
      <c r="B4" t="s">
        <v>10</v>
      </c>
      <c r="D4" s="4">
        <v>0.03</v>
      </c>
      <c r="E4" s="4">
        <v>0.03</v>
      </c>
      <c r="F4" s="4">
        <v>0.06</v>
      </c>
      <c r="G4" s="4">
        <v>0.05</v>
      </c>
      <c r="J4" s="4"/>
    </row>
    <row r="5" spans="2:10" x14ac:dyDescent="0.2">
      <c r="D5" s="4"/>
      <c r="E5" s="4"/>
      <c r="F5" s="4"/>
      <c r="G5" s="4"/>
      <c r="J5" s="4"/>
    </row>
    <row r="6" spans="2:10" x14ac:dyDescent="0.2">
      <c r="B6" t="s">
        <v>16</v>
      </c>
      <c r="C6">
        <f t="shared" ref="C6:H6" si="0">$E$3</f>
        <v>6.84</v>
      </c>
      <c r="D6">
        <f t="shared" si="0"/>
        <v>6.84</v>
      </c>
      <c r="E6">
        <f t="shared" si="0"/>
        <v>6.84</v>
      </c>
      <c r="F6">
        <f t="shared" si="0"/>
        <v>6.84</v>
      </c>
      <c r="G6">
        <f t="shared" si="0"/>
        <v>6.84</v>
      </c>
      <c r="H6">
        <f t="shared" si="0"/>
        <v>6.84</v>
      </c>
      <c r="J6" s="4"/>
    </row>
    <row r="7" spans="2:10" x14ac:dyDescent="0.2">
      <c r="D7" s="4"/>
      <c r="E7" s="4"/>
      <c r="F7" s="4"/>
      <c r="G7" s="4"/>
      <c r="J7" s="4"/>
    </row>
    <row r="8" spans="2:10" x14ac:dyDescent="0.2">
      <c r="B8" t="s">
        <v>13</v>
      </c>
      <c r="D8" s="4">
        <f>'[3]170125 numbers'!Q4</f>
        <v>6.23</v>
      </c>
      <c r="E8" s="4">
        <f>'[3]170125 numbers'!Q12</f>
        <v>6.87</v>
      </c>
      <c r="F8" s="4">
        <v>7.0125000000000002</v>
      </c>
      <c r="G8">
        <v>7.1099999999999994</v>
      </c>
    </row>
    <row r="9" spans="2:10" x14ac:dyDescent="0.2">
      <c r="B9" t="s">
        <v>14</v>
      </c>
      <c r="D9" s="4">
        <f>'[3]170125 numbers'!R4</f>
        <v>6.17</v>
      </c>
      <c r="E9" s="4">
        <f>'[3]170125 numbers'!R12</f>
        <v>6.81</v>
      </c>
      <c r="F9" s="4">
        <v>6.892500000000001</v>
      </c>
      <c r="G9">
        <v>7.01</v>
      </c>
    </row>
    <row r="10" spans="2:10" x14ac:dyDescent="0.2">
      <c r="D10" s="4"/>
      <c r="E10" s="4"/>
      <c r="F10" s="4"/>
    </row>
    <row r="11" spans="2:10" x14ac:dyDescent="0.2">
      <c r="B11" t="s">
        <v>17</v>
      </c>
    </row>
    <row r="12" spans="2:10" x14ac:dyDescent="0.2">
      <c r="B12" t="s">
        <v>18</v>
      </c>
    </row>
    <row r="23" spans="4:7" x14ac:dyDescent="0.2">
      <c r="G23" s="4"/>
    </row>
    <row r="24" spans="4:7" x14ac:dyDescent="0.2">
      <c r="G24" s="4"/>
    </row>
    <row r="25" spans="4:7" x14ac:dyDescent="0.2">
      <c r="G25" s="4"/>
    </row>
    <row r="26" spans="4:7" x14ac:dyDescent="0.2">
      <c r="G26" s="4"/>
    </row>
    <row r="27" spans="4:7" x14ac:dyDescent="0.2">
      <c r="G27" s="4"/>
    </row>
    <row r="28" spans="4:7" x14ac:dyDescent="0.2">
      <c r="G28" s="4"/>
    </row>
    <row r="29" spans="4:7" x14ac:dyDescent="0.2">
      <c r="G29" s="4"/>
    </row>
    <row r="30" spans="4:7" x14ac:dyDescent="0.2">
      <c r="G30" s="4"/>
    </row>
    <row r="31" spans="4:7" x14ac:dyDescent="0.2">
      <c r="G31" s="4"/>
    </row>
    <row r="32" spans="4:7" x14ac:dyDescent="0.2">
      <c r="D32" s="4"/>
      <c r="E32" s="4"/>
      <c r="F32" s="4"/>
    </row>
    <row r="33" spans="4:7" x14ac:dyDescent="0.2">
      <c r="D33" s="4"/>
      <c r="E33" s="4"/>
      <c r="F33" s="4"/>
    </row>
    <row r="34" spans="4:7" x14ac:dyDescent="0.2">
      <c r="D34" s="4"/>
      <c r="E34" s="4"/>
      <c r="F34" s="4"/>
    </row>
    <row r="35" spans="4:7" x14ac:dyDescent="0.2">
      <c r="D35" s="4"/>
      <c r="E35" s="4"/>
      <c r="F35" s="4"/>
    </row>
    <row r="36" spans="4:7" x14ac:dyDescent="0.2">
      <c r="D36" s="4"/>
      <c r="E36" s="4"/>
      <c r="F36" s="4"/>
    </row>
    <row r="37" spans="4:7" x14ac:dyDescent="0.2">
      <c r="D37" s="4"/>
      <c r="E37" s="4"/>
      <c r="F37" s="4"/>
    </row>
    <row r="38" spans="4:7" x14ac:dyDescent="0.2">
      <c r="D38" s="4"/>
      <c r="E38" s="4"/>
      <c r="F38" s="4"/>
    </row>
    <row r="45" spans="4:7" x14ac:dyDescent="0.2">
      <c r="G45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workbookViewId="0">
      <selection activeCell="K10" sqref="K10"/>
    </sheetView>
  </sheetViews>
  <sheetFormatPr defaultRowHeight="12.75" x14ac:dyDescent="0.2"/>
  <cols>
    <col min="6" max="6" width="9.140625" customWidth="1"/>
  </cols>
  <sheetData>
    <row r="1" spans="2:10" x14ac:dyDescent="0.2">
      <c r="B1" t="s">
        <v>19</v>
      </c>
      <c r="C1">
        <v>0</v>
      </c>
      <c r="D1">
        <v>360</v>
      </c>
      <c r="E1">
        <v>960</v>
      </c>
      <c r="F1">
        <v>2000</v>
      </c>
      <c r="G1">
        <v>2880</v>
      </c>
      <c r="H1">
        <v>4000</v>
      </c>
    </row>
    <row r="3" spans="2:10" x14ac:dyDescent="0.2">
      <c r="B3" t="s">
        <v>8</v>
      </c>
      <c r="D3" s="4">
        <v>14.34</v>
      </c>
      <c r="E3">
        <v>18.54</v>
      </c>
      <c r="F3">
        <v>18.190000000000001</v>
      </c>
      <c r="G3">
        <v>18.23</v>
      </c>
      <c r="J3" s="4"/>
    </row>
    <row r="4" spans="2:10" x14ac:dyDescent="0.2">
      <c r="B4" t="s">
        <v>10</v>
      </c>
      <c r="D4">
        <v>0.4</v>
      </c>
      <c r="E4">
        <v>0.35999999999999943</v>
      </c>
      <c r="F4">
        <v>0.32999999999999829</v>
      </c>
      <c r="G4">
        <v>0.39000000000000057</v>
      </c>
    </row>
    <row r="6" spans="2:10" x14ac:dyDescent="0.2">
      <c r="B6" t="s">
        <v>16</v>
      </c>
      <c r="C6">
        <f t="shared" ref="C6:I15" si="0">$E$3</f>
        <v>18.54</v>
      </c>
      <c r="D6">
        <f t="shared" si="0"/>
        <v>18.54</v>
      </c>
      <c r="E6">
        <f t="shared" si="0"/>
        <v>18.54</v>
      </c>
      <c r="F6">
        <f t="shared" si="0"/>
        <v>18.54</v>
      </c>
      <c r="G6">
        <f t="shared" si="0"/>
        <v>18.54</v>
      </c>
      <c r="H6">
        <f t="shared" si="0"/>
        <v>18.54</v>
      </c>
    </row>
    <row r="8" spans="2:10" x14ac:dyDescent="0.2">
      <c r="B8" t="s">
        <v>13</v>
      </c>
      <c r="D8" s="4">
        <v>14.74</v>
      </c>
      <c r="E8">
        <v>18.899999999999999</v>
      </c>
      <c r="F8">
        <v>18.52</v>
      </c>
      <c r="G8" s="4">
        <v>18.62</v>
      </c>
    </row>
    <row r="9" spans="2:10" x14ac:dyDescent="0.2">
      <c r="B9" t="s">
        <v>14</v>
      </c>
      <c r="D9" s="4">
        <v>13.94</v>
      </c>
      <c r="E9">
        <v>18.18</v>
      </c>
      <c r="F9" s="4">
        <v>17.860000000000003</v>
      </c>
      <c r="G9">
        <v>17.84</v>
      </c>
    </row>
    <row r="11" spans="2:10" x14ac:dyDescent="0.2">
      <c r="D11" s="4"/>
    </row>
    <row r="12" spans="2:10" x14ac:dyDescent="0.2">
      <c r="D12" s="4"/>
      <c r="G12" s="4"/>
    </row>
    <row r="13" spans="2:10" x14ac:dyDescent="0.2">
      <c r="D13" s="4"/>
      <c r="F13" s="4"/>
    </row>
    <row r="19" spans="7:7" x14ac:dyDescent="0.2">
      <c r="G19" s="4"/>
    </row>
    <row r="20" spans="7:7" x14ac:dyDescent="0.2">
      <c r="G20" s="4"/>
    </row>
    <row r="28" spans="7:7" x14ac:dyDescent="0.2">
      <c r="G28" s="4"/>
    </row>
    <row r="41" spans="7:7" x14ac:dyDescent="0.2">
      <c r="G41" s="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opLeftCell="E1" zoomScaleNormal="100" workbookViewId="0">
      <selection activeCell="J22" sqref="J22"/>
    </sheetView>
  </sheetViews>
  <sheetFormatPr defaultRowHeight="12.75" x14ac:dyDescent="0.2"/>
  <cols>
    <col min="2" max="2" width="10.140625" bestFit="1" customWidth="1"/>
    <col min="11" max="12" width="10.28515625" bestFit="1" customWidth="1"/>
  </cols>
  <sheetData>
    <row r="2" spans="2:20" x14ac:dyDescent="0.2">
      <c r="C2">
        <v>6</v>
      </c>
      <c r="D2">
        <v>12</v>
      </c>
      <c r="E2">
        <v>18</v>
      </c>
      <c r="F2">
        <v>24</v>
      </c>
      <c r="G2">
        <v>30</v>
      </c>
      <c r="H2">
        <v>48</v>
      </c>
      <c r="I2">
        <v>96</v>
      </c>
      <c r="L2" s="9" t="s">
        <v>28</v>
      </c>
      <c r="M2">
        <f>1/C2</f>
        <v>0.16666666666666666</v>
      </c>
      <c r="N2">
        <f>1/D2</f>
        <v>8.3333333333333329E-2</v>
      </c>
      <c r="O2">
        <f>1/E2</f>
        <v>5.5555555555555552E-2</v>
      </c>
      <c r="P2">
        <f>1/F2</f>
        <v>4.1666666666666664E-2</v>
      </c>
      <c r="Q2">
        <f>1/G2</f>
        <v>3.3333333333333333E-2</v>
      </c>
      <c r="R2">
        <f>1/H2</f>
        <v>2.0833333333333332E-2</v>
      </c>
      <c r="S2">
        <f>1/I2</f>
        <v>1.0416666666666666E-2</v>
      </c>
    </row>
    <row r="3" spans="2:20" x14ac:dyDescent="0.2">
      <c r="B3" s="9" t="s">
        <v>20</v>
      </c>
      <c r="C3">
        <v>5.7408142099999999</v>
      </c>
      <c r="D3">
        <v>7.2214407899999999</v>
      </c>
      <c r="E3">
        <v>8.3961629900000005</v>
      </c>
      <c r="F3">
        <v>9.2910499600000005</v>
      </c>
      <c r="G3">
        <v>10.198287000000001</v>
      </c>
      <c r="H3">
        <v>11.740189600000001</v>
      </c>
      <c r="I3">
        <v>13.858366</v>
      </c>
      <c r="L3" s="9" t="s">
        <v>26</v>
      </c>
      <c r="M3" s="1">
        <f>1/C3</f>
        <v>0.17419131910907112</v>
      </c>
      <c r="N3" s="1">
        <f>1/D3</f>
        <v>0.13847652138680763</v>
      </c>
      <c r="O3" s="1">
        <f>1/E3</f>
        <v>0.11910202329218957</v>
      </c>
      <c r="P3" s="1">
        <f>1/F3</f>
        <v>0.1076304620366071</v>
      </c>
      <c r="Q3" s="1">
        <f>1/G3</f>
        <v>9.8055683273083019E-2</v>
      </c>
      <c r="R3" s="1">
        <f>1/H3</f>
        <v>8.5177500029471415E-2</v>
      </c>
      <c r="S3" s="1">
        <f>1/I3</f>
        <v>7.2158579157167585E-2</v>
      </c>
    </row>
    <row r="4" spans="2:20" x14ac:dyDescent="0.2">
      <c r="B4" t="s">
        <v>21</v>
      </c>
      <c r="C4" s="6">
        <v>4.2752489400000003E-2</v>
      </c>
      <c r="D4" s="6">
        <v>6.3726477300000001E-2</v>
      </c>
      <c r="E4" s="6">
        <v>5.1035448900000002E-2</v>
      </c>
      <c r="F4" s="6">
        <v>3.6887586100000001E-2</v>
      </c>
      <c r="G4" s="6">
        <v>3.2922208299999998E-2</v>
      </c>
      <c r="H4" s="6">
        <v>5.2410114600000002E-2</v>
      </c>
      <c r="I4" s="6">
        <v>9.5294229699999997E-2</v>
      </c>
      <c r="L4" s="9" t="s">
        <v>27</v>
      </c>
      <c r="M4" s="1">
        <f>(M7-M6)/2</f>
        <v>1.2972943013451338E-3</v>
      </c>
      <c r="N4" s="1">
        <f t="shared" ref="N4:S4" si="0">(N7-N6)/2</f>
        <v>1.222097973914732E-3</v>
      </c>
      <c r="O4" s="1">
        <f t="shared" si="0"/>
        <v>7.2397949161644159E-4</v>
      </c>
      <c r="P4" s="1">
        <f t="shared" si="0"/>
        <v>4.2732420286067246E-4</v>
      </c>
      <c r="Q4" s="1">
        <f t="shared" si="0"/>
        <v>3.16547599839824E-4</v>
      </c>
      <c r="R4" s="1">
        <f t="shared" si="0"/>
        <v>3.8025378268385229E-4</v>
      </c>
      <c r="S4" s="1">
        <f t="shared" si="0"/>
        <v>4.9620722727405225E-4</v>
      </c>
    </row>
    <row r="5" spans="2:20" x14ac:dyDescent="0.2">
      <c r="B5" t="s">
        <v>22</v>
      </c>
      <c r="C5" s="6"/>
      <c r="D5" s="6"/>
      <c r="E5" s="6"/>
      <c r="F5" s="6"/>
      <c r="G5" s="6"/>
      <c r="H5" s="6"/>
      <c r="I5" s="6"/>
    </row>
    <row r="6" spans="2:20" x14ac:dyDescent="0.2">
      <c r="C6" s="6"/>
      <c r="D6" s="6"/>
      <c r="E6" s="6"/>
      <c r="F6" s="6"/>
      <c r="G6" s="6"/>
      <c r="H6" s="6"/>
      <c r="I6" s="6"/>
      <c r="L6" s="9" t="s">
        <v>12</v>
      </c>
      <c r="M6" s="5">
        <f>1/(C3+C4)</f>
        <v>0.17290368590436456</v>
      </c>
      <c r="N6" s="5">
        <f>1/(D3+D4)</f>
        <v>0.13726520796421138</v>
      </c>
      <c r="O6" s="5">
        <f>1/(E3+E4)</f>
        <v>0.11838244445577634</v>
      </c>
      <c r="P6" s="5">
        <f>1/(F3+F4)</f>
        <v>0.10720483440823408</v>
      </c>
      <c r="Q6" s="5">
        <f>1/(G3+G4)</f>
        <v>9.7740157555253254E-2</v>
      </c>
      <c r="R6" s="5">
        <f>1/(H3+H4)</f>
        <v>8.4798943761479104E-2</v>
      </c>
      <c r="S6" s="5">
        <f>1/(I3+I4)</f>
        <v>7.1665783997773305E-2</v>
      </c>
    </row>
    <row r="7" spans="2:20" x14ac:dyDescent="0.2">
      <c r="C7" s="6"/>
      <c r="D7" s="6"/>
      <c r="E7" s="6"/>
      <c r="F7" s="6"/>
      <c r="G7" s="6"/>
      <c r="H7" s="6"/>
      <c r="I7" s="6"/>
      <c r="L7" s="9" t="s">
        <v>11</v>
      </c>
      <c r="M7" s="5">
        <f>1/(C3-C4)</f>
        <v>0.17549827450705482</v>
      </c>
      <c r="N7" s="5">
        <f>1/(D3-D4)</f>
        <v>0.13970940391204084</v>
      </c>
      <c r="O7" s="5">
        <f>1/(E3-E4)</f>
        <v>0.11983040343900922</v>
      </c>
      <c r="P7" s="5">
        <f>1/(F3-F4)</f>
        <v>0.10805948281395543</v>
      </c>
      <c r="Q7" s="5">
        <f>1/(G3-G4)</f>
        <v>9.8373252754932902E-2</v>
      </c>
      <c r="R7" s="5">
        <f>1/(H3-H4)</f>
        <v>8.5559451326846808E-2</v>
      </c>
      <c r="S7" s="5">
        <f>1/(I3-I4)</f>
        <v>7.265819845232141E-2</v>
      </c>
    </row>
    <row r="8" spans="2:20" x14ac:dyDescent="0.2">
      <c r="C8" s="6"/>
      <c r="D8" s="6"/>
      <c r="E8" s="6"/>
      <c r="F8" s="6"/>
      <c r="G8" s="6"/>
      <c r="H8" s="6"/>
      <c r="I8" s="6"/>
    </row>
    <row r="9" spans="2:20" x14ac:dyDescent="0.2">
      <c r="C9" s="6"/>
      <c r="D9" s="6"/>
      <c r="E9" s="6"/>
      <c r="F9" s="6"/>
      <c r="G9" s="6"/>
      <c r="H9" s="6"/>
      <c r="I9" s="6"/>
    </row>
    <row r="11" spans="2:20" x14ac:dyDescent="0.2">
      <c r="B11" s="8" t="s">
        <v>23</v>
      </c>
      <c r="C11">
        <v>6</v>
      </c>
      <c r="D11">
        <v>8</v>
      </c>
      <c r="E11">
        <v>10</v>
      </c>
      <c r="F11">
        <v>12</v>
      </c>
      <c r="G11">
        <v>16</v>
      </c>
      <c r="H11">
        <v>24</v>
      </c>
      <c r="I11">
        <v>48</v>
      </c>
      <c r="J11">
        <v>96</v>
      </c>
      <c r="L11" s="8" t="s">
        <v>28</v>
      </c>
      <c r="M11">
        <f>1/C11</f>
        <v>0.16666666666666666</v>
      </c>
      <c r="N11">
        <f t="shared" ref="N11:T11" si="1">1/D11</f>
        <v>0.125</v>
      </c>
      <c r="O11">
        <f t="shared" si="1"/>
        <v>0.1</v>
      </c>
      <c r="P11">
        <f t="shared" si="1"/>
        <v>8.3333333333333329E-2</v>
      </c>
      <c r="Q11">
        <f t="shared" si="1"/>
        <v>6.25E-2</v>
      </c>
      <c r="R11">
        <f t="shared" si="1"/>
        <v>4.1666666666666664E-2</v>
      </c>
      <c r="S11">
        <f t="shared" si="1"/>
        <v>2.0833333333333332E-2</v>
      </c>
      <c r="T11">
        <f t="shared" si="1"/>
        <v>1.0416666666666666E-2</v>
      </c>
    </row>
    <row r="12" spans="2:20" x14ac:dyDescent="0.2">
      <c r="C12">
        <v>5.7540788699999998</v>
      </c>
      <c r="D12">
        <v>6.1796121599999996</v>
      </c>
      <c r="E12">
        <v>6.8375024800000004</v>
      </c>
      <c r="F12">
        <v>7.3701672599999997</v>
      </c>
      <c r="G12">
        <v>8.3155956300000007</v>
      </c>
      <c r="H12">
        <v>9.5152950300000008</v>
      </c>
      <c r="I12">
        <v>11.9497128</v>
      </c>
      <c r="J12">
        <v>13.967745799999999</v>
      </c>
      <c r="L12" s="8" t="s">
        <v>26</v>
      </c>
      <c r="M12" s="1">
        <f>1/C12</f>
        <v>0.17378976246114611</v>
      </c>
      <c r="N12" s="1">
        <f t="shared" ref="N12:T12" si="2">1/D12</f>
        <v>0.16182245327188949</v>
      </c>
      <c r="O12" s="1">
        <f t="shared" si="2"/>
        <v>0.14625223214544267</v>
      </c>
      <c r="P12" s="1">
        <f t="shared" si="2"/>
        <v>0.13568213104569354</v>
      </c>
      <c r="Q12" s="1">
        <f t="shared" si="2"/>
        <v>0.12025596776162623</v>
      </c>
      <c r="R12" s="1">
        <f t="shared" si="2"/>
        <v>0.10509395629322908</v>
      </c>
      <c r="S12" s="1">
        <f t="shared" si="2"/>
        <v>8.3684019585809621E-2</v>
      </c>
      <c r="T12" s="1">
        <f t="shared" si="2"/>
        <v>7.1593513679207993E-2</v>
      </c>
    </row>
    <row r="13" spans="2:20" x14ac:dyDescent="0.2">
      <c r="B13" t="s">
        <v>24</v>
      </c>
      <c r="C13">
        <v>2.6324193999999999E-2</v>
      </c>
      <c r="D13">
        <v>1.6133550999999999E-2</v>
      </c>
      <c r="E13">
        <v>4.3802439999999998E-2</v>
      </c>
      <c r="F13">
        <v>3.7840645999999999E-2</v>
      </c>
      <c r="G13">
        <v>3.0633131000000001E-2</v>
      </c>
      <c r="H13">
        <v>2.9469539999999999E-2</v>
      </c>
      <c r="I13">
        <v>2.6931048999999999E-2</v>
      </c>
      <c r="J13">
        <v>4.6541154000000001E-2</v>
      </c>
      <c r="L13" s="8" t="s">
        <v>27</v>
      </c>
      <c r="M13" s="1">
        <f>(M16-M15)/2</f>
        <v>7.9508315360166115E-4</v>
      </c>
      <c r="N13" s="1">
        <f>(N16-N15)/2</f>
        <v>4.2248421594576202E-4</v>
      </c>
      <c r="O13" s="1">
        <f>(O16-O15)/2</f>
        <v>9.3696017809274945E-4</v>
      </c>
      <c r="P13" s="1">
        <f>(P16-P15)/2</f>
        <v>6.9665106059246806E-4</v>
      </c>
      <c r="Q13" s="1">
        <f>(Q16-Q15)/2</f>
        <v>4.4300696784980997E-4</v>
      </c>
      <c r="R13" s="1">
        <f>(R16-R15)/2</f>
        <v>3.2548651890304536E-4</v>
      </c>
      <c r="S13" s="1">
        <f>(S16-S15)/2</f>
        <v>1.8859950164892836E-4</v>
      </c>
      <c r="T13" s="1">
        <f>(T16-T15)/2</f>
        <v>2.38555439636981E-4</v>
      </c>
    </row>
    <row r="14" spans="2:20" x14ac:dyDescent="0.2">
      <c r="B14" t="s">
        <v>25</v>
      </c>
    </row>
    <row r="15" spans="2:20" x14ac:dyDescent="0.2">
      <c r="L15" s="8" t="s">
        <v>12</v>
      </c>
      <c r="M15" s="5">
        <f>1/(C12+C13)</f>
        <v>0.17299831671392249</v>
      </c>
      <c r="N15" s="5">
        <f>1/(D12+D13)</f>
        <v>0.16140107206539936</v>
      </c>
      <c r="O15" s="5">
        <f>1/(E12+E13)</f>
        <v>0.14532127432597478</v>
      </c>
      <c r="P15" s="5">
        <f>1/(F12+F13)</f>
        <v>0.13498905680028578</v>
      </c>
      <c r="Q15" s="5">
        <f>1/(G12+G13)</f>
        <v>0.11981459275029328</v>
      </c>
      <c r="R15" s="5">
        <f>1/(H12+H13)</f>
        <v>0.10476947782903774</v>
      </c>
      <c r="S15" s="5">
        <f>1/(I12+I13)</f>
        <v>8.3495845130561838E-2</v>
      </c>
      <c r="T15" s="5">
        <f>1/(J12+J13)</f>
        <v>7.1355753116970178E-2</v>
      </c>
    </row>
    <row r="16" spans="2:20" x14ac:dyDescent="0.2">
      <c r="L16" s="8" t="s">
        <v>11</v>
      </c>
      <c r="M16" s="5">
        <f>1/(C12-C13)</f>
        <v>0.17458848302112581</v>
      </c>
      <c r="N16" s="5">
        <f>1/(D12-D13)</f>
        <v>0.16224604049729088</v>
      </c>
      <c r="O16" s="5">
        <f>1/(E12-E13)</f>
        <v>0.14719519468216027</v>
      </c>
      <c r="P16" s="5">
        <f>1/(F12-F13)</f>
        <v>0.13638235892147071</v>
      </c>
      <c r="Q16" s="5">
        <f>1/(G12-G13)</f>
        <v>0.1207006066859929</v>
      </c>
      <c r="R16" s="5">
        <f>1/(H12-H13)</f>
        <v>0.10542045086684383</v>
      </c>
      <c r="S16" s="5">
        <f>1/(I12-I13)</f>
        <v>8.3873044133859695E-2</v>
      </c>
      <c r="T16" s="5">
        <f>1/(J12-J13)</f>
        <v>7.183286399624414E-2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topLeftCell="D14" zoomScaleNormal="100" workbookViewId="0">
      <selection activeCell="L56" sqref="L56"/>
    </sheetView>
  </sheetViews>
  <sheetFormatPr defaultRowHeight="12.75" x14ac:dyDescent="0.2"/>
  <cols>
    <col min="15" max="15" width="12.42578125" bestFit="1" customWidth="1"/>
  </cols>
  <sheetData>
    <row r="1" spans="2:13" x14ac:dyDescent="0.2">
      <c r="D1" t="s">
        <v>45</v>
      </c>
    </row>
    <row r="2" spans="2:13" x14ac:dyDescent="0.2">
      <c r="D2">
        <v>0.16666666666666666</v>
      </c>
      <c r="E2">
        <v>0.125</v>
      </c>
      <c r="F2">
        <v>0.1</v>
      </c>
      <c r="G2">
        <v>8.3333333333333329E-2</v>
      </c>
      <c r="H2">
        <v>6.25E-2</v>
      </c>
      <c r="I2">
        <v>4.1666666666666664E-2</v>
      </c>
      <c r="J2">
        <v>2.0833333333333332E-2</v>
      </c>
      <c r="K2">
        <v>1.0416666666666666E-2</v>
      </c>
      <c r="M2" t="s">
        <v>46</v>
      </c>
    </row>
    <row r="4" spans="2:13" x14ac:dyDescent="0.2">
      <c r="B4" t="s">
        <v>29</v>
      </c>
      <c r="C4" t="s">
        <v>44</v>
      </c>
      <c r="D4" s="5">
        <v>0.15576300671612234</v>
      </c>
      <c r="E4" s="5">
        <v>0.14298833506310135</v>
      </c>
      <c r="F4" s="5">
        <v>0.13290724970291376</v>
      </c>
      <c r="G4" s="5">
        <v>0.12750854266114325</v>
      </c>
      <c r="H4" s="5">
        <v>0.11926359249340208</v>
      </c>
      <c r="I4" s="5">
        <v>0.10429577951827988</v>
      </c>
      <c r="J4" s="5">
        <v>8.0812053822508736E-2</v>
      </c>
      <c r="K4" s="5">
        <v>6.1009520633310055E-2</v>
      </c>
      <c r="M4" t="s">
        <v>47</v>
      </c>
    </row>
    <row r="5" spans="2:13" x14ac:dyDescent="0.2">
      <c r="C5" t="s">
        <v>10</v>
      </c>
      <c r="D5" s="5">
        <f>(D6-D7)/2</f>
        <v>1.4148709315307956E-3</v>
      </c>
      <c r="E5" s="5">
        <f>(E6-E7)/2</f>
        <v>1.3741968849674824E-3</v>
      </c>
      <c r="F5" s="5">
        <f>(F6-F7)/2</f>
        <v>1.383557148131917E-3</v>
      </c>
      <c r="G5" s="5">
        <f>(G6-G7)/2</f>
        <v>1.1933025602936659E-3</v>
      </c>
      <c r="H5" s="5">
        <f>(H6-H7)/2</f>
        <v>1.0463828405899017E-3</v>
      </c>
      <c r="I5" s="5">
        <f>(I6-I7)/2</f>
        <v>7.083737484172431E-4</v>
      </c>
      <c r="J5" s="5">
        <f>(J6-J7)/2</f>
        <v>6.0605259732773864E-4</v>
      </c>
      <c r="K5" s="5">
        <f>(K6-K7)/2</f>
        <v>3.5610201178778653E-4</v>
      </c>
    </row>
    <row r="6" spans="2:13" x14ac:dyDescent="0.2">
      <c r="C6" t="s">
        <v>11</v>
      </c>
      <c r="D6" s="10">
        <v>0.15719072854626825</v>
      </c>
      <c r="E6" s="10">
        <v>0.14437573751963312</v>
      </c>
      <c r="F6" s="10">
        <v>0.1343052080442993</v>
      </c>
      <c r="G6" s="10">
        <v>0.12871301189526191</v>
      </c>
      <c r="H6" s="10">
        <v>0.1203191552752873</v>
      </c>
      <c r="I6" s="10">
        <v>0.10500896429762997</v>
      </c>
      <c r="J6" s="10">
        <v>8.1422651275184721E-2</v>
      </c>
      <c r="K6" s="10">
        <v>6.1367701080096038E-2</v>
      </c>
    </row>
    <row r="7" spans="2:13" x14ac:dyDescent="0.2">
      <c r="C7" t="s">
        <v>12</v>
      </c>
      <c r="D7" s="11">
        <v>0.15436098668320666</v>
      </c>
      <c r="E7" s="11">
        <v>0.14162734374969815</v>
      </c>
      <c r="F7" s="11">
        <v>0.13153809374803546</v>
      </c>
      <c r="G7" s="11">
        <v>0.12632640677467458</v>
      </c>
      <c r="H7" s="11">
        <v>0.1182263895941075</v>
      </c>
      <c r="I7" s="11">
        <v>0.10359221680079549</v>
      </c>
      <c r="J7" s="11">
        <v>8.0210546080529244E-2</v>
      </c>
      <c r="K7" s="11">
        <v>6.0655497056520465E-2</v>
      </c>
    </row>
    <row r="8" spans="2:13" x14ac:dyDescent="0.2">
      <c r="D8" s="5"/>
      <c r="E8" s="5"/>
      <c r="F8" s="5"/>
      <c r="G8" s="5"/>
      <c r="H8" s="5"/>
      <c r="I8" s="5"/>
      <c r="J8" s="5"/>
      <c r="K8" s="5"/>
    </row>
    <row r="9" spans="2:13" x14ac:dyDescent="0.2">
      <c r="D9" s="5"/>
      <c r="E9" s="5"/>
      <c r="F9" s="5"/>
      <c r="G9" s="5"/>
      <c r="H9" s="5"/>
      <c r="I9" s="5"/>
      <c r="J9" s="5"/>
      <c r="K9" s="5"/>
    </row>
    <row r="11" spans="2:13" x14ac:dyDescent="0.2">
      <c r="B11" t="s">
        <v>30</v>
      </c>
      <c r="C11" t="s">
        <v>44</v>
      </c>
      <c r="D11" s="5">
        <v>0.17650060932775857</v>
      </c>
      <c r="E11" s="5">
        <v>0.17080890998647666</v>
      </c>
      <c r="F11" s="5">
        <v>0.15792125921889238</v>
      </c>
      <c r="G11" s="5">
        <v>0.15110385734693413</v>
      </c>
      <c r="H11" s="5">
        <v>0.14689344289866499</v>
      </c>
      <c r="I11" s="5">
        <v>0.13494548366418729</v>
      </c>
      <c r="J11" s="5">
        <v>0.11553974638043582</v>
      </c>
      <c r="K11" s="5">
        <v>9.255544529322518E-2</v>
      </c>
      <c r="M11" t="s">
        <v>47</v>
      </c>
    </row>
    <row r="12" spans="2:13" x14ac:dyDescent="0.2">
      <c r="C12" t="s">
        <v>10</v>
      </c>
      <c r="D12" s="5">
        <f>(D13-D14)/2</f>
        <v>1.8345898588962573E-3</v>
      </c>
      <c r="E12" s="5">
        <f>(E13-E14)/2</f>
        <v>1.2292481675360289E-3</v>
      </c>
      <c r="F12" s="5">
        <f>(F13-F14)/2</f>
        <v>1.9279107044002652E-3</v>
      </c>
      <c r="G12" s="5">
        <f>(G13-G14)/2</f>
        <v>1.0275757522101858E-3</v>
      </c>
      <c r="H12" s="5">
        <f>(H13-H14)/2</f>
        <v>1.0708548019962433E-3</v>
      </c>
      <c r="I12" s="5">
        <f>(I13-I14)/2</f>
        <v>8.0646379688524561E-4</v>
      </c>
      <c r="J12" s="5">
        <f>(J13-J14)/2</f>
        <v>7.0622463155685378E-4</v>
      </c>
      <c r="K12" s="5">
        <f>(K13-K14)/2</f>
        <v>3.9421585216288524E-4</v>
      </c>
    </row>
    <row r="13" spans="2:13" x14ac:dyDescent="0.2">
      <c r="C13" t="s">
        <v>11</v>
      </c>
      <c r="D13" s="10">
        <v>0.17835426629587631</v>
      </c>
      <c r="E13" s="10">
        <v>0.17204700413755117</v>
      </c>
      <c r="F13" s="10">
        <v>0.15987270244781032</v>
      </c>
      <c r="G13" s="10">
        <v>0.15213842076390424</v>
      </c>
      <c r="H13" s="10">
        <v>0.14797210382902676</v>
      </c>
      <c r="I13" s="10">
        <v>0.13575676689341737</v>
      </c>
      <c r="J13" s="10">
        <v>0.11625028757502077</v>
      </c>
      <c r="K13" s="10">
        <v>9.2951340174844022E-2</v>
      </c>
    </row>
    <row r="14" spans="2:13" x14ac:dyDescent="0.2">
      <c r="C14" t="s">
        <v>12</v>
      </c>
      <c r="D14" s="11">
        <v>0.17468508657808379</v>
      </c>
      <c r="E14" s="11">
        <v>0.16958850780247911</v>
      </c>
      <c r="F14" s="11">
        <v>0.15601688103900979</v>
      </c>
      <c r="G14" s="11">
        <v>0.15008326925948387</v>
      </c>
      <c r="H14" s="11">
        <v>0.14583039422503427</v>
      </c>
      <c r="I14" s="11">
        <v>0.13414383929964688</v>
      </c>
      <c r="J14" s="11">
        <v>0.11483783831190707</v>
      </c>
      <c r="K14" s="11">
        <v>9.2162908470518251E-2</v>
      </c>
    </row>
    <row r="15" spans="2:13" x14ac:dyDescent="0.2">
      <c r="D15" s="5"/>
      <c r="E15" s="5"/>
      <c r="F15" s="5"/>
      <c r="G15" s="5"/>
      <c r="H15" s="5"/>
      <c r="I15" s="5"/>
      <c r="J15" s="5"/>
      <c r="K15" s="5"/>
    </row>
    <row r="16" spans="2:13" x14ac:dyDescent="0.2">
      <c r="D16" s="5"/>
      <c r="E16" s="5"/>
      <c r="F16" s="5"/>
      <c r="G16" s="5"/>
      <c r="H16" s="5"/>
      <c r="I16" s="5"/>
      <c r="J16" s="5"/>
      <c r="K16" s="5"/>
    </row>
    <row r="18" spans="2:13" x14ac:dyDescent="0.2">
      <c r="B18" t="s">
        <v>31</v>
      </c>
      <c r="C18" t="s">
        <v>44</v>
      </c>
      <c r="D18" s="5">
        <v>0.19483135104058588</v>
      </c>
      <c r="E18" s="5">
        <v>0.18971600314930082</v>
      </c>
      <c r="F18" s="5">
        <v>0.18151130230946996</v>
      </c>
      <c r="G18" s="5">
        <v>0.18109309264820228</v>
      </c>
      <c r="H18" s="5">
        <v>0.17141884208690908</v>
      </c>
      <c r="I18" s="5">
        <v>0.16780212266262004</v>
      </c>
      <c r="J18" s="5">
        <v>0.14902362840712666</v>
      </c>
      <c r="K18" s="5">
        <v>0.13074638432706689</v>
      </c>
      <c r="M18" t="s">
        <v>47</v>
      </c>
    </row>
    <row r="19" spans="2:13" x14ac:dyDescent="0.2">
      <c r="C19" t="s">
        <v>10</v>
      </c>
      <c r="D19" s="5">
        <f>(D20-D21)/2</f>
        <v>1.9752031334876879E-3</v>
      </c>
      <c r="E19" s="5">
        <f>(E20-E21)/2</f>
        <v>1.4650687658021577E-3</v>
      </c>
      <c r="F19" s="5">
        <f>(F20-F21)/2</f>
        <v>1.1935556400629599E-3</v>
      </c>
      <c r="G19" s="5">
        <f>(G20-G21)/2</f>
        <v>9.0972543535224049E-4</v>
      </c>
      <c r="H19" s="5">
        <f>(H20-H21)/2</f>
        <v>7.198750818671884E-4</v>
      </c>
      <c r="I19" s="5">
        <f>(I20-I21)/2</f>
        <v>6.5243465531511502E-4</v>
      </c>
      <c r="J19" s="5">
        <f>(J20-J21)/2</f>
        <v>5.6630711482189011E-4</v>
      </c>
      <c r="K19" s="5">
        <f>(K20-K21)/2</f>
        <v>5.6269317712659417E-4</v>
      </c>
    </row>
    <row r="20" spans="2:13" x14ac:dyDescent="0.2">
      <c r="C20" t="s">
        <v>11</v>
      </c>
      <c r="D20" s="10">
        <v>0.19682657675511073</v>
      </c>
      <c r="E20" s="10">
        <v>0.19119238513309197</v>
      </c>
      <c r="F20" s="10">
        <v>0.18271270601990425</v>
      </c>
      <c r="G20" s="10">
        <v>0.18200738799547955</v>
      </c>
      <c r="H20" s="10">
        <v>0.1721417402378172</v>
      </c>
      <c r="I20" s="10">
        <v>0.16845709402329875</v>
      </c>
      <c r="J20" s="10">
        <v>0.14959208752375264</v>
      </c>
      <c r="K20" s="10">
        <v>0.13131149912180826</v>
      </c>
    </row>
    <row r="21" spans="2:13" x14ac:dyDescent="0.2">
      <c r="C21" t="s">
        <v>12</v>
      </c>
      <c r="D21" s="11">
        <v>0.19287617048813535</v>
      </c>
      <c r="E21" s="11">
        <v>0.18826224760148766</v>
      </c>
      <c r="F21" s="11">
        <v>0.18032559473977833</v>
      </c>
      <c r="G21" s="11">
        <v>0.18018793712477507</v>
      </c>
      <c r="H21" s="11">
        <v>0.17070199007408282</v>
      </c>
      <c r="I21" s="11">
        <v>0.16715222471266852</v>
      </c>
      <c r="J21" s="11">
        <v>0.14845947329410886</v>
      </c>
      <c r="K21" s="11">
        <v>0.13018611276755507</v>
      </c>
    </row>
    <row r="22" spans="2:13" x14ac:dyDescent="0.2">
      <c r="D22" s="5"/>
      <c r="E22" s="5"/>
      <c r="F22" s="5"/>
      <c r="G22" s="5"/>
      <c r="H22" s="5"/>
      <c r="I22" s="5"/>
      <c r="J22" s="5"/>
      <c r="K22" s="5"/>
    </row>
    <row r="23" spans="2:13" x14ac:dyDescent="0.2">
      <c r="D23" s="5"/>
      <c r="E23" s="5"/>
      <c r="F23" s="5"/>
      <c r="G23" s="5"/>
      <c r="H23" s="5"/>
      <c r="I23" s="5"/>
      <c r="J23" s="5"/>
      <c r="K23" s="5"/>
    </row>
    <row r="25" spans="2:13" x14ac:dyDescent="0.2">
      <c r="B25" t="s">
        <v>32</v>
      </c>
      <c r="C25" t="s">
        <v>44</v>
      </c>
      <c r="D25" s="5">
        <v>0.18127786895712172</v>
      </c>
      <c r="E25" s="5">
        <v>0.17686045275908038</v>
      </c>
      <c r="F25" s="5">
        <v>0.17111671131997178</v>
      </c>
      <c r="G25" s="5">
        <v>0.16801856927786174</v>
      </c>
      <c r="H25" s="5">
        <v>0.16008237890444785</v>
      </c>
      <c r="I25" s="5">
        <v>0.15375157817538659</v>
      </c>
      <c r="J25" s="5">
        <v>0.14455737841863636</v>
      </c>
      <c r="K25" s="5"/>
      <c r="M25" t="s">
        <v>47</v>
      </c>
    </row>
    <row r="26" spans="2:13" x14ac:dyDescent="0.2">
      <c r="C26" t="s">
        <v>10</v>
      </c>
      <c r="D26" s="5">
        <f>(D27-D28)/2</f>
        <v>1.2796056291915076E-3</v>
      </c>
      <c r="E26" s="5">
        <f>(E27-E28)/2</f>
        <v>9.435185573585525E-4</v>
      </c>
      <c r="F26" s="5">
        <f>(F27-F28)/2</f>
        <v>1.1344749158689743E-3</v>
      </c>
      <c r="G26" s="5">
        <f>(G27-G28)/2</f>
        <v>8.1949346741190532E-4</v>
      </c>
      <c r="H26" s="5">
        <f>(H27-H28)/2</f>
        <v>6.2025810962930417E-4</v>
      </c>
      <c r="I26" s="5">
        <f>(I27-I28)/2</f>
        <v>3.7358615863790356E-4</v>
      </c>
      <c r="J26" s="5">
        <f>(J27-J28)/2</f>
        <v>3.5984682642538346E-4</v>
      </c>
      <c r="K26" s="5"/>
    </row>
    <row r="27" spans="2:13" x14ac:dyDescent="0.2">
      <c r="C27" t="s">
        <v>11</v>
      </c>
      <c r="D27" s="10">
        <v>0.18256650662645102</v>
      </c>
      <c r="E27" s="10">
        <v>0.17780900467420491</v>
      </c>
      <c r="F27" s="10">
        <v>0.17225870728249168</v>
      </c>
      <c r="G27" s="10">
        <v>0.1688420596461567</v>
      </c>
      <c r="H27" s="10">
        <v>0.16070504024140106</v>
      </c>
      <c r="I27" s="10">
        <v>0.15412607206970824</v>
      </c>
      <c r="J27" s="10">
        <v>0.14491812100657539</v>
      </c>
      <c r="K27" s="10"/>
    </row>
    <row r="28" spans="2:13" x14ac:dyDescent="0.2">
      <c r="C28" t="s">
        <v>12</v>
      </c>
      <c r="D28" s="11">
        <v>0.180007295368068</v>
      </c>
      <c r="E28" s="11">
        <v>0.1759219675594878</v>
      </c>
      <c r="F28" s="11">
        <v>0.16998975745075373</v>
      </c>
      <c r="G28" s="11">
        <v>0.16720307271133289</v>
      </c>
      <c r="H28" s="11">
        <v>0.15946452402214245</v>
      </c>
      <c r="I28" s="11">
        <v>0.15337889975243243</v>
      </c>
      <c r="J28" s="11">
        <v>0.14419842735372462</v>
      </c>
      <c r="K28" s="11"/>
    </row>
    <row r="29" spans="2:13" x14ac:dyDescent="0.2">
      <c r="D29" s="5"/>
      <c r="E29" s="5"/>
      <c r="F29" s="5"/>
      <c r="G29" s="5"/>
      <c r="H29" s="5"/>
      <c r="I29" s="5"/>
      <c r="J29" s="5"/>
      <c r="K29" s="5"/>
    </row>
    <row r="30" spans="2:13" x14ac:dyDescent="0.2">
      <c r="D30" s="5"/>
      <c r="E30" s="5"/>
      <c r="F30" s="5"/>
      <c r="G30" s="5"/>
      <c r="H30" s="5"/>
      <c r="I30" s="5"/>
      <c r="J30" s="5"/>
      <c r="K30" s="5"/>
    </row>
    <row r="32" spans="2:13" x14ac:dyDescent="0.2">
      <c r="B32" t="s">
        <v>33</v>
      </c>
      <c r="C32" t="s">
        <v>44</v>
      </c>
      <c r="D32" s="5">
        <v>0.18311914076660976</v>
      </c>
      <c r="E32" s="5">
        <v>0.17417258455905243</v>
      </c>
      <c r="F32" s="5">
        <v>0.17209020625119636</v>
      </c>
      <c r="G32" s="5">
        <v>0.16790992661389195</v>
      </c>
      <c r="H32" s="5">
        <v>0.16229090780249633</v>
      </c>
      <c r="I32" s="5">
        <v>0.15344388888805774</v>
      </c>
      <c r="J32" s="5">
        <v>0.14313379553774153</v>
      </c>
      <c r="K32" s="5"/>
      <c r="M32" t="s">
        <v>47</v>
      </c>
    </row>
    <row r="33" spans="2:22" x14ac:dyDescent="0.2">
      <c r="C33" t="s">
        <v>10</v>
      </c>
      <c r="D33" s="5">
        <f>(D34-D35)/2</f>
        <v>7.4006469788778784E-4</v>
      </c>
      <c r="E33" s="5">
        <f>(E34-E35)/2</f>
        <v>4.513791937284517E-4</v>
      </c>
      <c r="F33" s="5">
        <f>(F34-F35)/2</f>
        <v>7.0342028297167014E-4</v>
      </c>
      <c r="G33" s="5">
        <f>(G34-G35)/2</f>
        <v>5.0292019377951025E-4</v>
      </c>
      <c r="H33" s="5">
        <f>(H34-H35)/2</f>
        <v>5.3819262860452244E-4</v>
      </c>
      <c r="I33" s="5">
        <f>(I34-I35)/2</f>
        <v>5.8118914660892917E-4</v>
      </c>
      <c r="J33" s="5">
        <f>(J34-J35)/2</f>
        <v>6.6800867402544428E-4</v>
      </c>
      <c r="K33" s="5"/>
    </row>
    <row r="34" spans="2:22" x14ac:dyDescent="0.2">
      <c r="C34" t="s">
        <v>11</v>
      </c>
      <c r="D34" s="10">
        <v>0.18386219634141748</v>
      </c>
      <c r="E34" s="10">
        <v>0.17462513352245898</v>
      </c>
      <c r="F34" s="10">
        <v>0.17279650172293423</v>
      </c>
      <c r="G34" s="10">
        <v>0.16841435312988484</v>
      </c>
      <c r="H34" s="10">
        <v>0.16283088517754221</v>
      </c>
      <c r="I34" s="10">
        <v>0.15402727933431348</v>
      </c>
      <c r="J34" s="10">
        <v>0.14380492175551557</v>
      </c>
      <c r="K34" s="10"/>
    </row>
    <row r="35" spans="2:22" x14ac:dyDescent="0.2">
      <c r="C35" t="s">
        <v>12</v>
      </c>
      <c r="D35" s="11">
        <v>0.18238206694564191</v>
      </c>
      <c r="E35" s="11">
        <v>0.17372237513500208</v>
      </c>
      <c r="F35" s="11">
        <v>0.17138966115699089</v>
      </c>
      <c r="G35" s="11">
        <v>0.16740851274232582</v>
      </c>
      <c r="H35" s="11">
        <v>0.16175449992033317</v>
      </c>
      <c r="I35" s="11">
        <v>0.15286490104109562</v>
      </c>
      <c r="J35" s="11">
        <v>0.14246890440746468</v>
      </c>
      <c r="K35" s="11"/>
    </row>
    <row r="36" spans="2:22" x14ac:dyDescent="0.2">
      <c r="D36" s="5"/>
      <c r="E36" s="5"/>
      <c r="F36" s="5"/>
      <c r="G36" s="5"/>
      <c r="H36" s="5"/>
      <c r="I36" s="5"/>
      <c r="J36" s="5"/>
      <c r="K36" s="5"/>
    </row>
    <row r="37" spans="2:22" x14ac:dyDescent="0.2">
      <c r="D37" s="5"/>
      <c r="E37" s="5"/>
      <c r="F37" s="5"/>
      <c r="G37" s="5"/>
      <c r="H37" s="5"/>
      <c r="I37" s="5"/>
      <c r="J37" s="5"/>
      <c r="K37" s="5"/>
    </row>
    <row r="38" spans="2:22" x14ac:dyDescent="0.2">
      <c r="O38" t="s">
        <v>50</v>
      </c>
    </row>
    <row r="39" spans="2:22" x14ac:dyDescent="0.2">
      <c r="B39" t="s">
        <v>38</v>
      </c>
      <c r="C39" t="s">
        <v>44</v>
      </c>
      <c r="D39" s="5">
        <v>0.18871317840493429</v>
      </c>
      <c r="E39" s="5">
        <v>0.18590621037263885</v>
      </c>
      <c r="F39" s="5">
        <v>0.17899407161074174</v>
      </c>
      <c r="G39" s="5">
        <v>0.17591040888504619</v>
      </c>
      <c r="H39" s="5">
        <v>0.17402132136028589</v>
      </c>
      <c r="I39" s="5">
        <v>0.16321477269703719</v>
      </c>
      <c r="J39" s="5">
        <v>0.15398737068883597</v>
      </c>
      <c r="K39" s="5">
        <v>0.15057736889423487</v>
      </c>
      <c r="M39" t="s">
        <v>47</v>
      </c>
      <c r="N39" s="12"/>
      <c r="O39" s="13" t="s">
        <v>48</v>
      </c>
      <c r="P39" s="13" t="s">
        <v>34</v>
      </c>
      <c r="Q39" s="13" t="s">
        <v>35</v>
      </c>
      <c r="R39" s="13"/>
      <c r="S39" s="13" t="s">
        <v>36</v>
      </c>
      <c r="T39" s="13" t="s">
        <v>37</v>
      </c>
      <c r="U39" s="13" t="s">
        <v>34</v>
      </c>
      <c r="V39" s="14" t="s">
        <v>10</v>
      </c>
    </row>
    <row r="40" spans="2:22" x14ac:dyDescent="0.2">
      <c r="C40" t="s">
        <v>10</v>
      </c>
      <c r="D40" s="5">
        <f>(D41-D42)/2</f>
        <v>2.3486973387054633E-4</v>
      </c>
      <c r="E40" s="5">
        <f>(E41-E42)/2</f>
        <v>1.8753100016646873E-4</v>
      </c>
      <c r="F40" s="5">
        <f>(F41-F42)/2</f>
        <v>4.0699199924945639E-4</v>
      </c>
      <c r="G40" s="5">
        <f>(G41-G42)/2</f>
        <v>2.5969926188634807E-4</v>
      </c>
      <c r="H40" s="5">
        <f>(H41-H42)/2</f>
        <v>2.0768281107975961E-4</v>
      </c>
      <c r="I40" s="5">
        <f>(I41-I42)/2</f>
        <v>2.2419807229287492E-4</v>
      </c>
      <c r="J40" s="5">
        <f>(J41-J42)/2</f>
        <v>2.4720465375241418E-4</v>
      </c>
      <c r="K40" s="5">
        <f>(K41-K42)/2</f>
        <v>2.3357831783221705E-4</v>
      </c>
      <c r="N40" s="15"/>
      <c r="O40" s="16"/>
      <c r="P40" s="16">
        <v>0.30886365937892796</v>
      </c>
      <c r="Q40" s="16">
        <v>0.14936475366563168</v>
      </c>
      <c r="R40" s="16"/>
      <c r="S40" s="21">
        <v>6.6950199123857734</v>
      </c>
      <c r="T40" s="21">
        <v>6.7917466268325466</v>
      </c>
      <c r="U40" s="21">
        <v>6.6010096364948696</v>
      </c>
      <c r="V40" s="17"/>
    </row>
    <row r="41" spans="2:22" x14ac:dyDescent="0.2">
      <c r="C41" t="s">
        <v>11</v>
      </c>
      <c r="D41" s="10">
        <v>0.1889483404538774</v>
      </c>
      <c r="E41" s="10">
        <v>0.1860939305426032</v>
      </c>
      <c r="F41" s="10">
        <v>0.17940198901288076</v>
      </c>
      <c r="G41" s="10">
        <v>0.17617049154414058</v>
      </c>
      <c r="H41" s="10">
        <v>0.17422925202656092</v>
      </c>
      <c r="I41" s="10">
        <v>0.16343927873582076</v>
      </c>
      <c r="J41" s="10">
        <v>0.1542349721932072</v>
      </c>
      <c r="K41" s="10">
        <v>0.15081130954207511</v>
      </c>
      <c r="N41" s="15"/>
      <c r="O41" s="16"/>
      <c r="P41" s="16">
        <v>2.8589195423102058E-2</v>
      </c>
      <c r="Q41" s="16">
        <v>2.1272233300266906E-3</v>
      </c>
      <c r="R41" s="16"/>
      <c r="S41" s="21">
        <v>9.5368495168838496E-2</v>
      </c>
      <c r="T41" s="16"/>
      <c r="U41" s="16"/>
      <c r="V41" s="17"/>
    </row>
    <row r="42" spans="2:22" x14ac:dyDescent="0.2">
      <c r="C42" t="s">
        <v>12</v>
      </c>
      <c r="D42" s="11">
        <v>0.18847860098613631</v>
      </c>
      <c r="E42" s="11">
        <v>0.18571886854227027</v>
      </c>
      <c r="F42" s="11">
        <v>0.17858800501438185</v>
      </c>
      <c r="G42" s="11">
        <v>0.17565109302036788</v>
      </c>
      <c r="H42" s="11">
        <v>0.1738138864044014</v>
      </c>
      <c r="I42" s="11">
        <v>0.16299088259123501</v>
      </c>
      <c r="J42" s="11">
        <v>0.15374056288570237</v>
      </c>
      <c r="K42" s="11">
        <v>0.15034415290641068</v>
      </c>
      <c r="N42" s="15"/>
      <c r="O42" s="16"/>
      <c r="P42" s="16"/>
      <c r="Q42" s="16"/>
      <c r="R42" s="16"/>
      <c r="S42" s="16"/>
      <c r="T42" s="16"/>
      <c r="U42" s="16"/>
      <c r="V42" s="17"/>
    </row>
    <row r="43" spans="2:22" x14ac:dyDescent="0.2">
      <c r="D43" s="5"/>
      <c r="E43" s="5"/>
      <c r="F43" s="5"/>
      <c r="G43" s="5"/>
      <c r="H43" s="5"/>
      <c r="I43" s="5"/>
      <c r="J43" s="5"/>
      <c r="K43" s="5"/>
      <c r="N43" s="15"/>
      <c r="O43" s="16" t="s">
        <v>49</v>
      </c>
      <c r="P43" s="16"/>
      <c r="Q43" s="16"/>
      <c r="R43" s="16"/>
      <c r="S43" s="16"/>
      <c r="T43" s="16"/>
      <c r="U43" s="16"/>
      <c r="V43" s="17"/>
    </row>
    <row r="44" spans="2:22" x14ac:dyDescent="0.2">
      <c r="D44" s="5"/>
      <c r="E44" s="5"/>
      <c r="F44" s="5"/>
      <c r="G44" s="5"/>
      <c r="H44" s="5"/>
      <c r="I44" s="5"/>
      <c r="J44" s="5"/>
      <c r="K44" s="5"/>
      <c r="N44" s="15" t="s">
        <v>41</v>
      </c>
      <c r="O44" s="16" t="s">
        <v>8</v>
      </c>
      <c r="P44" s="16">
        <v>0.125</v>
      </c>
      <c r="Q44" s="16">
        <v>0.1</v>
      </c>
      <c r="R44" s="16">
        <v>8.3333333333333329E-2</v>
      </c>
      <c r="S44" s="16">
        <v>6.25E-2</v>
      </c>
      <c r="T44" s="16">
        <v>4.1666666666666664E-2</v>
      </c>
      <c r="U44" s="16">
        <v>2.0833333333333332E-2</v>
      </c>
      <c r="V44" s="17">
        <v>1.0416666666666666E-2</v>
      </c>
    </row>
    <row r="45" spans="2:22" x14ac:dyDescent="0.2">
      <c r="I45" s="3"/>
      <c r="J45" s="3"/>
      <c r="K45" s="3"/>
      <c r="M45" s="5"/>
      <c r="N45" s="18" t="s">
        <v>42</v>
      </c>
      <c r="O45" s="19" t="s">
        <v>15</v>
      </c>
      <c r="P45" s="11">
        <v>0.18590621037263885</v>
      </c>
      <c r="Q45" s="11">
        <v>0.17899407161074174</v>
      </c>
      <c r="R45" s="11">
        <v>0.17591040888504619</v>
      </c>
      <c r="S45" s="11">
        <v>0.17402132136028589</v>
      </c>
      <c r="T45" s="11">
        <v>0.16321477269703719</v>
      </c>
      <c r="U45" s="11">
        <v>0.15398737068883597</v>
      </c>
      <c r="V45" s="22">
        <v>0.15057736889423487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3"/>
  <sheetViews>
    <sheetView topLeftCell="A13" zoomScaleNormal="100" workbookViewId="0">
      <selection activeCell="N15" sqref="N15"/>
    </sheetView>
  </sheetViews>
  <sheetFormatPr defaultRowHeight="12.75" x14ac:dyDescent="0.2"/>
  <cols>
    <col min="15" max="15" width="12.42578125" bestFit="1" customWidth="1"/>
  </cols>
  <sheetData>
    <row r="1" spans="2:14" x14ac:dyDescent="0.2">
      <c r="D1" t="s">
        <v>45</v>
      </c>
    </row>
    <row r="2" spans="2:14" x14ac:dyDescent="0.2">
      <c r="D2" s="23">
        <v>0.16666666666666666</v>
      </c>
      <c r="E2">
        <v>0.125</v>
      </c>
      <c r="F2">
        <v>0.1</v>
      </c>
      <c r="G2">
        <v>8.3333333333333329E-2</v>
      </c>
      <c r="H2">
        <v>6.25E-2</v>
      </c>
      <c r="I2">
        <v>4.1666666666666664E-2</v>
      </c>
      <c r="J2">
        <v>2.0833333333333332E-2</v>
      </c>
      <c r="K2">
        <v>1.0416666666666666E-2</v>
      </c>
      <c r="M2" t="s">
        <v>46</v>
      </c>
    </row>
    <row r="3" spans="2:14" x14ac:dyDescent="0.2">
      <c r="D3" s="23"/>
    </row>
    <row r="4" spans="2:14" x14ac:dyDescent="0.2">
      <c r="B4" t="s">
        <v>29</v>
      </c>
      <c r="C4" t="s">
        <v>44</v>
      </c>
      <c r="D4" s="24">
        <v>0.15576300671612234</v>
      </c>
      <c r="E4" s="5">
        <v>0.14298833506310135</v>
      </c>
      <c r="F4" s="5">
        <v>0.13290724970291376</v>
      </c>
      <c r="G4" s="5">
        <v>0.12750854266114325</v>
      </c>
      <c r="H4" s="5">
        <v>0.11926359249340208</v>
      </c>
      <c r="I4" s="5">
        <v>0.10429577951827988</v>
      </c>
      <c r="J4" s="24">
        <v>8.0812053822508736E-2</v>
      </c>
      <c r="K4" s="24">
        <v>6.1009520633310055E-2</v>
      </c>
      <c r="M4" t="s">
        <v>47</v>
      </c>
    </row>
    <row r="5" spans="2:14" x14ac:dyDescent="0.2">
      <c r="C5" t="s">
        <v>10</v>
      </c>
      <c r="D5" s="24">
        <f>(D6-D7)/2</f>
        <v>1.4148709315307956E-3</v>
      </c>
      <c r="E5" s="5">
        <f>(E6-E7)/2</f>
        <v>1.3741968849674824E-3</v>
      </c>
      <c r="F5" s="5">
        <f>(F6-F7)/2</f>
        <v>1.383557148131917E-3</v>
      </c>
      <c r="G5" s="5">
        <f>(G6-G7)/2</f>
        <v>1.1933025602936659E-3</v>
      </c>
      <c r="H5" s="5">
        <f>(H6-H7)/2</f>
        <v>1.0463828405899017E-3</v>
      </c>
      <c r="I5" s="5">
        <f>(I6-I7)/2</f>
        <v>7.083737484172431E-4</v>
      </c>
      <c r="J5" s="24">
        <f>(J6-J7)/2</f>
        <v>6.0605259732773864E-4</v>
      </c>
      <c r="K5" s="24">
        <f>(K6-K7)/2</f>
        <v>3.5610201178778653E-4</v>
      </c>
    </row>
    <row r="6" spans="2:14" x14ac:dyDescent="0.2">
      <c r="C6" t="s">
        <v>11</v>
      </c>
      <c r="D6" s="25">
        <v>0.15719072854626825</v>
      </c>
      <c r="E6" s="10">
        <v>0.14437573751963312</v>
      </c>
      <c r="F6" s="10">
        <v>0.1343052080442993</v>
      </c>
      <c r="G6" s="10">
        <v>0.12871301189526191</v>
      </c>
      <c r="H6" s="10">
        <v>0.1203191552752873</v>
      </c>
      <c r="I6" s="10">
        <v>0.10500896429762997</v>
      </c>
      <c r="J6" s="25">
        <v>8.1422651275184721E-2</v>
      </c>
      <c r="K6" s="25">
        <v>6.1367701080096038E-2</v>
      </c>
    </row>
    <row r="7" spans="2:14" x14ac:dyDescent="0.2">
      <c r="C7" t="s">
        <v>12</v>
      </c>
      <c r="D7" s="26">
        <v>0.15436098668320666</v>
      </c>
      <c r="E7" s="11">
        <v>0.14162734374969815</v>
      </c>
      <c r="F7" s="11">
        <v>0.13153809374803546</v>
      </c>
      <c r="G7" s="11">
        <v>0.12632640677467458</v>
      </c>
      <c r="H7" s="11">
        <v>0.1182263895941075</v>
      </c>
      <c r="I7" s="11">
        <v>0.10359221680079549</v>
      </c>
      <c r="J7" s="26">
        <v>8.0210546080529244E-2</v>
      </c>
      <c r="K7" s="26">
        <v>6.0655497056520465E-2</v>
      </c>
      <c r="N7" s="7" t="s">
        <v>51</v>
      </c>
    </row>
    <row r="8" spans="2:14" x14ac:dyDescent="0.2">
      <c r="D8" s="24"/>
      <c r="E8" s="5"/>
      <c r="F8" s="5"/>
      <c r="G8" s="5"/>
      <c r="H8" s="5"/>
      <c r="I8" s="5"/>
      <c r="J8" s="24"/>
      <c r="K8" s="24"/>
    </row>
    <row r="9" spans="2:14" x14ac:dyDescent="0.2">
      <c r="D9" s="24"/>
      <c r="E9" s="5"/>
      <c r="F9" s="5"/>
      <c r="G9" s="5"/>
      <c r="H9" s="5"/>
      <c r="I9" s="5"/>
      <c r="J9" s="24"/>
      <c r="K9" s="24"/>
    </row>
    <row r="10" spans="2:14" x14ac:dyDescent="0.2">
      <c r="D10" s="23"/>
      <c r="J10" s="23"/>
      <c r="K10" s="23"/>
    </row>
    <row r="11" spans="2:14" x14ac:dyDescent="0.2">
      <c r="B11" t="s">
        <v>30</v>
      </c>
      <c r="C11" t="s">
        <v>44</v>
      </c>
      <c r="D11" s="24">
        <v>0.17650060932775857</v>
      </c>
      <c r="E11" s="5">
        <v>0.17080890998647666</v>
      </c>
      <c r="F11" s="5">
        <v>0.15792125921889238</v>
      </c>
      <c r="G11" s="5">
        <v>0.15110385734693413</v>
      </c>
      <c r="H11" s="5">
        <v>0.14689344289866499</v>
      </c>
      <c r="I11" s="5">
        <v>0.13494548366418729</v>
      </c>
      <c r="J11" s="24">
        <v>0.11553974638043582</v>
      </c>
      <c r="K11" s="24">
        <v>9.255544529322518E-2</v>
      </c>
      <c r="M11" t="s">
        <v>47</v>
      </c>
    </row>
    <row r="12" spans="2:14" x14ac:dyDescent="0.2">
      <c r="C12" t="s">
        <v>10</v>
      </c>
      <c r="D12" s="24">
        <f>(D13-D14)/2</f>
        <v>1.8345898588962573E-3</v>
      </c>
      <c r="E12" s="5">
        <f>(E13-E14)/2</f>
        <v>1.2292481675360289E-3</v>
      </c>
      <c r="F12" s="5">
        <f>(F13-F14)/2</f>
        <v>1.9279107044002652E-3</v>
      </c>
      <c r="G12" s="5">
        <f>(G13-G14)/2</f>
        <v>1.0275757522101858E-3</v>
      </c>
      <c r="H12" s="5">
        <f>(H13-H14)/2</f>
        <v>1.0708548019962433E-3</v>
      </c>
      <c r="I12" s="5">
        <f>(I13-I14)/2</f>
        <v>8.0646379688524561E-4</v>
      </c>
      <c r="J12" s="24">
        <f>(J13-J14)/2</f>
        <v>7.0622463155685378E-4</v>
      </c>
      <c r="K12" s="24">
        <f>(K13-K14)/2</f>
        <v>3.9421585216288524E-4</v>
      </c>
    </row>
    <row r="13" spans="2:14" x14ac:dyDescent="0.2">
      <c r="C13" t="s">
        <v>11</v>
      </c>
      <c r="D13" s="25">
        <v>0.17835426629587631</v>
      </c>
      <c r="E13" s="10">
        <v>0.17204700413755117</v>
      </c>
      <c r="F13" s="10">
        <v>0.15987270244781032</v>
      </c>
      <c r="G13" s="10">
        <v>0.15213842076390424</v>
      </c>
      <c r="H13" s="10">
        <v>0.14797210382902676</v>
      </c>
      <c r="I13" s="10">
        <v>0.13575676689341737</v>
      </c>
      <c r="J13" s="25">
        <v>0.11625028757502077</v>
      </c>
      <c r="K13" s="25">
        <v>9.2951340174844022E-2</v>
      </c>
    </row>
    <row r="14" spans="2:14" x14ac:dyDescent="0.2">
      <c r="C14" t="s">
        <v>12</v>
      </c>
      <c r="D14" s="26">
        <v>0.17468508657808379</v>
      </c>
      <c r="E14" s="11">
        <v>0.16958850780247911</v>
      </c>
      <c r="F14" s="11">
        <v>0.15601688103900979</v>
      </c>
      <c r="G14" s="11">
        <v>0.15008326925948387</v>
      </c>
      <c r="H14" s="11">
        <v>0.14583039422503427</v>
      </c>
      <c r="I14" s="11">
        <v>0.13414383929964688</v>
      </c>
      <c r="J14" s="26">
        <v>0.11483783831190707</v>
      </c>
      <c r="K14" s="26">
        <v>9.2162908470518251E-2</v>
      </c>
    </row>
    <row r="15" spans="2:14" x14ac:dyDescent="0.2">
      <c r="D15" s="24"/>
      <c r="E15" s="5"/>
      <c r="F15" s="5"/>
      <c r="G15" s="5"/>
      <c r="H15" s="5"/>
      <c r="I15" s="5"/>
      <c r="J15" s="24"/>
      <c r="K15" s="24"/>
    </row>
    <row r="16" spans="2:14" x14ac:dyDescent="0.2">
      <c r="D16" s="24"/>
      <c r="E16" s="5"/>
      <c r="F16" s="5"/>
      <c r="G16" s="5"/>
      <c r="H16" s="5"/>
      <c r="I16" s="5"/>
      <c r="J16" s="24"/>
      <c r="K16" s="24"/>
    </row>
    <row r="17" spans="2:13" x14ac:dyDescent="0.2">
      <c r="D17" s="23"/>
      <c r="J17" s="23"/>
      <c r="K17" s="23"/>
    </row>
    <row r="18" spans="2:13" x14ac:dyDescent="0.2">
      <c r="B18" t="s">
        <v>31</v>
      </c>
      <c r="C18" t="s">
        <v>44</v>
      </c>
      <c r="D18" s="24">
        <v>0.19483135104058588</v>
      </c>
      <c r="E18" s="5">
        <v>0.18971600314930082</v>
      </c>
      <c r="F18" s="5">
        <v>0.18151130230946996</v>
      </c>
      <c r="G18" s="5">
        <v>0.18109309264820228</v>
      </c>
      <c r="H18" s="5">
        <v>0.17141884208690908</v>
      </c>
      <c r="I18" s="5">
        <v>0.16780212266262004</v>
      </c>
      <c r="J18" s="24">
        <v>0.14902362840712666</v>
      </c>
      <c r="K18" s="24">
        <v>0.13074638432706689</v>
      </c>
      <c r="M18" t="s">
        <v>47</v>
      </c>
    </row>
    <row r="19" spans="2:13" x14ac:dyDescent="0.2">
      <c r="C19" t="s">
        <v>10</v>
      </c>
      <c r="D19" s="24">
        <f>(D20-D21)/2</f>
        <v>1.9752031334876879E-3</v>
      </c>
      <c r="E19" s="5">
        <f>(E20-E21)/2</f>
        <v>1.4650687658021577E-3</v>
      </c>
      <c r="F19" s="5">
        <f>(F20-F21)/2</f>
        <v>1.1935556400629599E-3</v>
      </c>
      <c r="G19" s="5">
        <f>(G20-G21)/2</f>
        <v>9.0972543535224049E-4</v>
      </c>
      <c r="H19" s="5">
        <f>(H20-H21)/2</f>
        <v>7.198750818671884E-4</v>
      </c>
      <c r="I19" s="5">
        <f>(I20-I21)/2</f>
        <v>6.5243465531511502E-4</v>
      </c>
      <c r="J19" s="24">
        <f>(J20-J21)/2</f>
        <v>5.6630711482189011E-4</v>
      </c>
      <c r="K19" s="24">
        <f>(K20-K21)/2</f>
        <v>5.6269317712659417E-4</v>
      </c>
    </row>
    <row r="20" spans="2:13" x14ac:dyDescent="0.2">
      <c r="C20" t="s">
        <v>11</v>
      </c>
      <c r="D20" s="25">
        <v>0.19682657675511073</v>
      </c>
      <c r="E20" s="10">
        <v>0.19119238513309197</v>
      </c>
      <c r="F20" s="10">
        <v>0.18271270601990425</v>
      </c>
      <c r="G20" s="10">
        <v>0.18200738799547955</v>
      </c>
      <c r="H20" s="10">
        <v>0.1721417402378172</v>
      </c>
      <c r="I20" s="10">
        <v>0.16845709402329875</v>
      </c>
      <c r="J20" s="25">
        <v>0.14959208752375264</v>
      </c>
      <c r="K20" s="25">
        <v>0.13131149912180826</v>
      </c>
    </row>
    <row r="21" spans="2:13" x14ac:dyDescent="0.2">
      <c r="C21" t="s">
        <v>12</v>
      </c>
      <c r="D21" s="26">
        <v>0.19287617048813535</v>
      </c>
      <c r="E21" s="11">
        <v>0.18826224760148766</v>
      </c>
      <c r="F21" s="11">
        <v>0.18032559473977833</v>
      </c>
      <c r="G21" s="11">
        <v>0.18018793712477507</v>
      </c>
      <c r="H21" s="11">
        <v>0.17070199007408282</v>
      </c>
      <c r="I21" s="11">
        <v>0.16715222471266852</v>
      </c>
      <c r="J21" s="26">
        <v>0.14845947329410886</v>
      </c>
      <c r="K21" s="26">
        <v>0.13018611276755507</v>
      </c>
    </row>
    <row r="22" spans="2:13" x14ac:dyDescent="0.2">
      <c r="D22" s="24"/>
      <c r="E22" s="5"/>
      <c r="F22" s="5"/>
      <c r="G22" s="5"/>
      <c r="H22" s="5"/>
      <c r="I22" s="5"/>
      <c r="J22" s="24"/>
      <c r="K22" s="24"/>
    </row>
    <row r="23" spans="2:13" x14ac:dyDescent="0.2">
      <c r="D23" s="24"/>
      <c r="E23" s="5"/>
      <c r="F23" s="5"/>
      <c r="G23" s="5"/>
      <c r="H23" s="5"/>
      <c r="I23" s="5"/>
      <c r="J23" s="24"/>
      <c r="K23" s="24"/>
    </row>
    <row r="24" spans="2:13" x14ac:dyDescent="0.2">
      <c r="D24" s="23"/>
      <c r="J24" s="23"/>
      <c r="K24" s="23"/>
    </row>
    <row r="25" spans="2:13" x14ac:dyDescent="0.2">
      <c r="B25" t="s">
        <v>32</v>
      </c>
      <c r="C25" t="s">
        <v>44</v>
      </c>
      <c r="D25" s="24">
        <v>0.18127786895712172</v>
      </c>
      <c r="E25" s="5">
        <v>0.17686045275908038</v>
      </c>
      <c r="F25" s="5">
        <v>0.17111671131997178</v>
      </c>
      <c r="G25" s="5">
        <v>0.16801856927786174</v>
      </c>
      <c r="H25" s="5">
        <v>0.16008237890444785</v>
      </c>
      <c r="I25" s="5">
        <v>0.15375157817538659</v>
      </c>
      <c r="J25" s="24">
        <v>0.14455737841863636</v>
      </c>
      <c r="K25" s="24"/>
      <c r="M25" t="s">
        <v>47</v>
      </c>
    </row>
    <row r="26" spans="2:13" x14ac:dyDescent="0.2">
      <c r="C26" t="s">
        <v>10</v>
      </c>
      <c r="D26" s="24">
        <f>(D27-D28)/2</f>
        <v>1.2796056291915076E-3</v>
      </c>
      <c r="E26" s="5">
        <f>(E27-E28)/2</f>
        <v>9.435185573585525E-4</v>
      </c>
      <c r="F26" s="5">
        <f>(F27-F28)/2</f>
        <v>1.1344749158689743E-3</v>
      </c>
      <c r="G26" s="5">
        <f>(G27-G28)/2</f>
        <v>8.1949346741190532E-4</v>
      </c>
      <c r="H26" s="5">
        <f>(H27-H28)/2</f>
        <v>6.2025810962930417E-4</v>
      </c>
      <c r="I26" s="5">
        <f>(I27-I28)/2</f>
        <v>3.7358615863790356E-4</v>
      </c>
      <c r="J26" s="24">
        <f>(J27-J28)/2</f>
        <v>3.5984682642538346E-4</v>
      </c>
      <c r="K26" s="24"/>
    </row>
    <row r="27" spans="2:13" x14ac:dyDescent="0.2">
      <c r="C27" t="s">
        <v>11</v>
      </c>
      <c r="D27" s="25">
        <v>0.18256650662645102</v>
      </c>
      <c r="E27" s="10">
        <v>0.17780900467420491</v>
      </c>
      <c r="F27" s="10">
        <v>0.17225870728249168</v>
      </c>
      <c r="G27" s="10">
        <v>0.1688420596461567</v>
      </c>
      <c r="H27" s="10">
        <v>0.16070504024140106</v>
      </c>
      <c r="I27" s="10">
        <v>0.15412607206970824</v>
      </c>
      <c r="J27" s="25">
        <v>0.14491812100657539</v>
      </c>
      <c r="K27" s="25"/>
    </row>
    <row r="28" spans="2:13" x14ac:dyDescent="0.2">
      <c r="C28" t="s">
        <v>12</v>
      </c>
      <c r="D28" s="26">
        <v>0.180007295368068</v>
      </c>
      <c r="E28" s="11">
        <v>0.1759219675594878</v>
      </c>
      <c r="F28" s="11">
        <v>0.16998975745075373</v>
      </c>
      <c r="G28" s="11">
        <v>0.16720307271133289</v>
      </c>
      <c r="H28" s="11">
        <v>0.15946452402214245</v>
      </c>
      <c r="I28" s="11">
        <v>0.15337889975243243</v>
      </c>
      <c r="J28" s="26">
        <v>0.14419842735372462</v>
      </c>
      <c r="K28" s="26"/>
    </row>
    <row r="29" spans="2:13" x14ac:dyDescent="0.2">
      <c r="D29" s="24"/>
      <c r="E29" s="5"/>
      <c r="F29" s="5"/>
      <c r="G29" s="5"/>
      <c r="H29" s="5"/>
      <c r="I29" s="5"/>
      <c r="J29" s="24"/>
      <c r="K29" s="24"/>
    </row>
    <row r="30" spans="2:13" x14ac:dyDescent="0.2">
      <c r="D30" s="24"/>
      <c r="E30" s="5"/>
      <c r="F30" s="5"/>
      <c r="G30" s="5"/>
      <c r="H30" s="5"/>
      <c r="I30" s="5"/>
      <c r="J30" s="24"/>
      <c r="K30" s="24"/>
    </row>
    <row r="31" spans="2:13" x14ac:dyDescent="0.2">
      <c r="D31" s="23"/>
      <c r="J31" s="23"/>
      <c r="K31" s="23"/>
    </row>
    <row r="32" spans="2:13" x14ac:dyDescent="0.2">
      <c r="B32" t="s">
        <v>33</v>
      </c>
      <c r="C32" t="s">
        <v>44</v>
      </c>
      <c r="D32" s="24">
        <v>0.18311914076660976</v>
      </c>
      <c r="E32" s="5">
        <v>0.17417258455905243</v>
      </c>
      <c r="F32" s="5">
        <v>0.17209020625119636</v>
      </c>
      <c r="G32" s="5">
        <v>0.16790992661389195</v>
      </c>
      <c r="H32" s="5">
        <v>0.16229090780249633</v>
      </c>
      <c r="I32" s="5">
        <v>0.15344388888805774</v>
      </c>
      <c r="J32" s="24">
        <v>0.14313379553774153</v>
      </c>
      <c r="K32" s="24"/>
      <c r="M32" t="s">
        <v>47</v>
      </c>
    </row>
    <row r="33" spans="2:22" x14ac:dyDescent="0.2">
      <c r="C33" t="s">
        <v>10</v>
      </c>
      <c r="D33" s="24">
        <f>(D34-D35)/2</f>
        <v>7.4006469788778784E-4</v>
      </c>
      <c r="E33" s="5">
        <f>(E34-E35)/2</f>
        <v>4.513791937284517E-4</v>
      </c>
      <c r="F33" s="5">
        <f>(F34-F35)/2</f>
        <v>7.0342028297167014E-4</v>
      </c>
      <c r="G33" s="5">
        <f>(G34-G35)/2</f>
        <v>5.0292019377951025E-4</v>
      </c>
      <c r="H33" s="5">
        <f>(H34-H35)/2</f>
        <v>5.3819262860452244E-4</v>
      </c>
      <c r="I33" s="5">
        <f>(I34-I35)/2</f>
        <v>5.8118914660892917E-4</v>
      </c>
      <c r="J33" s="24">
        <f>(J34-J35)/2</f>
        <v>6.6800867402544428E-4</v>
      </c>
      <c r="K33" s="24"/>
    </row>
    <row r="34" spans="2:22" x14ac:dyDescent="0.2">
      <c r="C34" t="s">
        <v>11</v>
      </c>
      <c r="D34" s="25">
        <v>0.18386219634141748</v>
      </c>
      <c r="E34" s="10">
        <v>0.17462513352245898</v>
      </c>
      <c r="F34" s="10">
        <v>0.17279650172293423</v>
      </c>
      <c r="G34" s="10">
        <v>0.16841435312988484</v>
      </c>
      <c r="H34" s="10">
        <v>0.16283088517754221</v>
      </c>
      <c r="I34" s="10">
        <v>0.15402727933431348</v>
      </c>
      <c r="J34" s="25">
        <v>0.14380492175551557</v>
      </c>
      <c r="K34" s="25"/>
    </row>
    <row r="35" spans="2:22" x14ac:dyDescent="0.2">
      <c r="C35" t="s">
        <v>12</v>
      </c>
      <c r="D35" s="26">
        <v>0.18238206694564191</v>
      </c>
      <c r="E35" s="11">
        <v>0.17372237513500208</v>
      </c>
      <c r="F35" s="11">
        <v>0.17138966115699089</v>
      </c>
      <c r="G35" s="11">
        <v>0.16740851274232582</v>
      </c>
      <c r="H35" s="11">
        <v>0.16175449992033317</v>
      </c>
      <c r="I35" s="11">
        <v>0.15286490104109562</v>
      </c>
      <c r="J35" s="26">
        <v>0.14246890440746468</v>
      </c>
      <c r="K35" s="26"/>
    </row>
    <row r="36" spans="2:22" x14ac:dyDescent="0.2">
      <c r="D36" s="24"/>
      <c r="E36" s="5"/>
      <c r="F36" s="5"/>
      <c r="G36" s="5"/>
      <c r="H36" s="5"/>
      <c r="I36" s="5"/>
      <c r="J36" s="5"/>
      <c r="K36" s="5"/>
    </row>
    <row r="37" spans="2:22" x14ac:dyDescent="0.2">
      <c r="D37" s="24"/>
      <c r="E37" s="5"/>
      <c r="F37" s="5"/>
      <c r="G37" s="5"/>
      <c r="H37" s="5"/>
      <c r="I37" s="5"/>
      <c r="J37" s="5"/>
      <c r="K37" s="5"/>
    </row>
    <row r="38" spans="2:22" x14ac:dyDescent="0.2">
      <c r="D38" s="23"/>
    </row>
    <row r="39" spans="2:22" x14ac:dyDescent="0.2">
      <c r="B39" t="s">
        <v>38</v>
      </c>
      <c r="C39" t="s">
        <v>44</v>
      </c>
      <c r="D39" s="24">
        <v>0.18871317840493429</v>
      </c>
      <c r="E39" s="5">
        <v>0.18590621037263885</v>
      </c>
      <c r="F39" s="5">
        <v>0.17899407161074174</v>
      </c>
      <c r="G39" s="5">
        <v>0.17591040888504619</v>
      </c>
      <c r="H39" s="5">
        <v>0.17402132136028589</v>
      </c>
      <c r="I39" s="5">
        <v>0.16321477269703719</v>
      </c>
      <c r="J39" s="5">
        <v>0.15398737068883597</v>
      </c>
      <c r="K39" s="5">
        <v>0.15057736889423487</v>
      </c>
      <c r="M39" t="s">
        <v>47</v>
      </c>
      <c r="N39" s="12"/>
      <c r="O39" s="13" t="s">
        <v>48</v>
      </c>
      <c r="P39" s="13" t="s">
        <v>34</v>
      </c>
      <c r="Q39" s="13" t="s">
        <v>35</v>
      </c>
      <c r="R39" s="13"/>
      <c r="S39" s="13" t="s">
        <v>36</v>
      </c>
      <c r="T39" s="13" t="s">
        <v>37</v>
      </c>
      <c r="U39" s="13" t="s">
        <v>34</v>
      </c>
      <c r="V39" s="14" t="s">
        <v>10</v>
      </c>
    </row>
    <row r="40" spans="2:22" x14ac:dyDescent="0.2">
      <c r="C40" t="s">
        <v>10</v>
      </c>
      <c r="D40" s="24">
        <f>(D41-D42)/2</f>
        <v>2.3486973387054633E-4</v>
      </c>
      <c r="E40" s="5">
        <f>(E41-E42)/2</f>
        <v>1.8753100016646873E-4</v>
      </c>
      <c r="F40" s="5">
        <f>(F41-F42)/2</f>
        <v>4.0699199924945639E-4</v>
      </c>
      <c r="G40" s="5">
        <f>(G41-G42)/2</f>
        <v>2.5969926188634807E-4</v>
      </c>
      <c r="H40" s="5">
        <f>(H41-H42)/2</f>
        <v>2.0768281107975961E-4</v>
      </c>
      <c r="I40" s="5">
        <f>(I41-I42)/2</f>
        <v>2.2419807229287492E-4</v>
      </c>
      <c r="J40" s="5">
        <f>(J41-J42)/2</f>
        <v>2.4720465375241418E-4</v>
      </c>
      <c r="K40" s="5">
        <f>(K41-K42)/2</f>
        <v>2.3357831783221705E-4</v>
      </c>
      <c r="N40" s="15"/>
      <c r="O40" s="16"/>
      <c r="P40" s="16">
        <v>0.30886365937892796</v>
      </c>
      <c r="Q40" s="16">
        <v>0.14936475366563168</v>
      </c>
      <c r="R40" s="16"/>
      <c r="S40" s="21">
        <v>6.6950199123857734</v>
      </c>
      <c r="T40" s="21">
        <v>6.7917466268325466</v>
      </c>
      <c r="U40" s="21">
        <v>6.6010096364948696</v>
      </c>
      <c r="V40" s="17"/>
    </row>
    <row r="41" spans="2:22" x14ac:dyDescent="0.2">
      <c r="C41" t="s">
        <v>11</v>
      </c>
      <c r="D41" s="25">
        <v>0.1889483404538774</v>
      </c>
      <c r="E41" s="10">
        <v>0.1860939305426032</v>
      </c>
      <c r="F41" s="10">
        <v>0.17940198901288076</v>
      </c>
      <c r="G41" s="10">
        <v>0.17617049154414058</v>
      </c>
      <c r="H41" s="10">
        <v>0.17422925202656092</v>
      </c>
      <c r="I41" s="10">
        <v>0.16343927873582076</v>
      </c>
      <c r="J41" s="10">
        <v>0.1542349721932072</v>
      </c>
      <c r="K41" s="10">
        <v>0.15081130954207511</v>
      </c>
      <c r="N41" s="15"/>
      <c r="O41" s="16"/>
      <c r="P41" s="16">
        <v>2.8589195423102058E-2</v>
      </c>
      <c r="Q41" s="16">
        <v>2.1272233300266906E-3</v>
      </c>
      <c r="R41" s="16"/>
      <c r="S41" s="21">
        <v>9.5368495168838496E-2</v>
      </c>
      <c r="T41" s="16"/>
      <c r="U41" s="16"/>
      <c r="V41" s="17"/>
    </row>
    <row r="42" spans="2:22" x14ac:dyDescent="0.2">
      <c r="C42" t="s">
        <v>12</v>
      </c>
      <c r="D42" s="26">
        <v>0.18847860098613631</v>
      </c>
      <c r="E42" s="11">
        <v>0.18571886854227027</v>
      </c>
      <c r="F42" s="11">
        <v>0.17858800501438185</v>
      </c>
      <c r="G42" s="11">
        <v>0.17565109302036788</v>
      </c>
      <c r="H42" s="11">
        <v>0.1738138864044014</v>
      </c>
      <c r="I42" s="11">
        <v>0.16299088259123501</v>
      </c>
      <c r="J42" s="11">
        <v>0.15374056288570237</v>
      </c>
      <c r="K42" s="11">
        <v>0.15034415290641068</v>
      </c>
      <c r="N42" s="15"/>
      <c r="O42" s="16"/>
      <c r="P42" s="16"/>
      <c r="Q42" s="16"/>
      <c r="R42" s="16"/>
      <c r="S42" s="16"/>
      <c r="T42" s="16"/>
      <c r="U42" s="16"/>
      <c r="V42" s="17"/>
    </row>
    <row r="43" spans="2:22" x14ac:dyDescent="0.2">
      <c r="D43" s="5"/>
      <c r="E43" s="5"/>
      <c r="F43" s="5"/>
      <c r="G43" s="5"/>
      <c r="H43" s="5"/>
      <c r="I43" s="5"/>
      <c r="J43" s="5"/>
      <c r="K43" s="5"/>
      <c r="N43" s="15"/>
      <c r="O43" s="16" t="s">
        <v>49</v>
      </c>
      <c r="P43" s="16"/>
      <c r="Q43" s="16"/>
      <c r="R43" s="16"/>
      <c r="S43" s="16"/>
      <c r="T43" s="16"/>
      <c r="U43" s="16"/>
      <c r="V43" s="17"/>
    </row>
    <row r="44" spans="2:22" x14ac:dyDescent="0.2">
      <c r="D44" s="5"/>
      <c r="E44" s="5"/>
      <c r="F44" s="5"/>
      <c r="G44" s="5"/>
      <c r="H44" s="5"/>
      <c r="I44" s="5"/>
      <c r="J44" s="5"/>
      <c r="K44" s="5"/>
      <c r="N44" s="15" t="s">
        <v>41</v>
      </c>
      <c r="O44" s="16" t="s">
        <v>8</v>
      </c>
      <c r="P44" s="16">
        <v>0.125</v>
      </c>
      <c r="Q44" s="16">
        <v>0.1</v>
      </c>
      <c r="R44" s="16">
        <v>8.3333333333333329E-2</v>
      </c>
      <c r="S44" s="16">
        <v>6.25E-2</v>
      </c>
      <c r="T44" s="16">
        <v>4.1666666666666664E-2</v>
      </c>
      <c r="U44" s="16">
        <v>2.0833333333333332E-2</v>
      </c>
      <c r="V44" s="17">
        <v>1.0416666666666666E-2</v>
      </c>
    </row>
    <row r="45" spans="2:22" x14ac:dyDescent="0.2">
      <c r="D45" s="3"/>
      <c r="E45" s="3"/>
      <c r="F45" s="3"/>
      <c r="G45" s="3"/>
      <c r="H45" s="3"/>
      <c r="I45" s="3"/>
      <c r="J45" s="3"/>
      <c r="K45" s="3"/>
      <c r="M45" s="5"/>
      <c r="N45" s="18" t="s">
        <v>42</v>
      </c>
      <c r="O45" s="19" t="s">
        <v>15</v>
      </c>
      <c r="P45" s="11">
        <v>0.18590621037263885</v>
      </c>
      <c r="Q45" s="11">
        <v>0.17899407161074174</v>
      </c>
      <c r="R45" s="11">
        <v>0.17591040888504619</v>
      </c>
      <c r="S45" s="11">
        <v>0.17402132136028589</v>
      </c>
      <c r="T45" s="11">
        <v>0.16321477269703719</v>
      </c>
      <c r="U45" s="11">
        <v>0.15398737068883597</v>
      </c>
      <c r="V45" s="22">
        <v>0.15057736889423487</v>
      </c>
    </row>
    <row r="46" spans="2:22" x14ac:dyDescent="0.2">
      <c r="B46" s="12"/>
      <c r="C46" s="13"/>
      <c r="D46" s="13"/>
      <c r="E46" s="13"/>
      <c r="F46" s="13"/>
      <c r="G46" s="14" t="s">
        <v>43</v>
      </c>
    </row>
    <row r="47" spans="2:22" x14ac:dyDescent="0.2">
      <c r="B47" s="15" t="s">
        <v>39</v>
      </c>
      <c r="C47" s="16"/>
      <c r="D47" s="16">
        <v>7.07</v>
      </c>
      <c r="E47" s="16" t="s">
        <v>40</v>
      </c>
      <c r="F47" s="16"/>
      <c r="G47" s="17">
        <f>1/D47</f>
        <v>0.14144271570014144</v>
      </c>
    </row>
    <row r="48" spans="2:22" x14ac:dyDescent="0.2">
      <c r="B48" s="15">
        <v>0</v>
      </c>
      <c r="C48" s="16"/>
      <c r="D48" s="16">
        <v>0.06</v>
      </c>
      <c r="E48" s="16" t="s">
        <v>10</v>
      </c>
      <c r="F48" s="16"/>
      <c r="G48" s="17">
        <f>(G51-G50)/2</f>
        <v>1.2004489679139918E-3</v>
      </c>
      <c r="H48" s="4"/>
    </row>
    <row r="49" spans="2:8" x14ac:dyDescent="0.2">
      <c r="B49" s="15"/>
      <c r="C49" s="16"/>
      <c r="D49" s="16"/>
      <c r="E49" s="16"/>
      <c r="F49" s="16"/>
      <c r="G49" s="17"/>
      <c r="H49" s="4"/>
    </row>
    <row r="50" spans="2:8" x14ac:dyDescent="0.2">
      <c r="B50" s="15"/>
      <c r="C50" s="16"/>
      <c r="D50" s="16">
        <f>D47+D48</f>
        <v>7.13</v>
      </c>
      <c r="E50" s="16"/>
      <c r="F50" s="16"/>
      <c r="G50" s="17">
        <f>1/D50</f>
        <v>0.14025245441795231</v>
      </c>
      <c r="H50" s="3"/>
    </row>
    <row r="51" spans="2:8" x14ac:dyDescent="0.2">
      <c r="B51" s="18"/>
      <c r="C51" s="19"/>
      <c r="D51" s="19">
        <f>D47-D48</f>
        <v>7.0100000000000007</v>
      </c>
      <c r="E51" s="19"/>
      <c r="F51" s="19"/>
      <c r="G51" s="20">
        <f>1/D51</f>
        <v>0.14265335235378029</v>
      </c>
      <c r="H51" s="3"/>
    </row>
    <row r="52" spans="2:8" x14ac:dyDescent="0.2">
      <c r="H52" s="3"/>
    </row>
    <row r="53" spans="2:8" x14ac:dyDescent="0.2">
      <c r="H5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L37"/>
  <sheetViews>
    <sheetView tabSelected="1" workbookViewId="0">
      <selection activeCell="G44" sqref="G44"/>
    </sheetView>
  </sheetViews>
  <sheetFormatPr defaultRowHeight="12.75" x14ac:dyDescent="0.2"/>
  <sheetData>
    <row r="20" spans="1:12" x14ac:dyDescent="0.2">
      <c r="B20" t="s">
        <v>52</v>
      </c>
      <c r="C20" t="s">
        <v>53</v>
      </c>
      <c r="D20" t="s">
        <v>10</v>
      </c>
      <c r="F20" t="s">
        <v>54</v>
      </c>
      <c r="G20" t="s">
        <v>55</v>
      </c>
      <c r="I20" t="s">
        <v>56</v>
      </c>
      <c r="K20" t="s">
        <v>57</v>
      </c>
      <c r="L20" t="s">
        <v>58</v>
      </c>
    </row>
    <row r="21" spans="1:12" x14ac:dyDescent="0.2">
      <c r="A21" t="s">
        <v>29</v>
      </c>
      <c r="B21">
        <v>1</v>
      </c>
      <c r="C21" s="4">
        <v>11.288468961061886</v>
      </c>
      <c r="D21" s="4">
        <v>0.4575477183888248</v>
      </c>
      <c r="F21" s="4">
        <v>11.764531777156229</v>
      </c>
      <c r="G21" s="4">
        <v>10.849436340378579</v>
      </c>
      <c r="I21">
        <v>7.07</v>
      </c>
      <c r="J21">
        <v>0.06</v>
      </c>
      <c r="K21" s="4">
        <v>7.13</v>
      </c>
      <c r="L21" s="4">
        <v>7.0100000000000007</v>
      </c>
    </row>
    <row r="24" spans="1:12" x14ac:dyDescent="0.2">
      <c r="A24" t="s">
        <v>30</v>
      </c>
      <c r="B24">
        <v>2</v>
      </c>
      <c r="C24" s="4">
        <v>8.4195588605910281</v>
      </c>
      <c r="D24" s="4">
        <v>0.2078039763781554</v>
      </c>
      <c r="F24" s="4">
        <v>8.6324885472833355</v>
      </c>
      <c r="G24" s="4">
        <v>8.2168805945270247</v>
      </c>
      <c r="I24">
        <v>7.07</v>
      </c>
      <c r="J24">
        <v>0.06</v>
      </c>
      <c r="K24" s="4">
        <v>7.13</v>
      </c>
      <c r="L24" s="4">
        <v>7.0100000000000007</v>
      </c>
    </row>
    <row r="27" spans="1:12" x14ac:dyDescent="0.2">
      <c r="A27" t="s">
        <v>31</v>
      </c>
      <c r="B27">
        <v>4</v>
      </c>
      <c r="C27" s="4">
        <v>6.3937209623246174</v>
      </c>
      <c r="D27" s="4">
        <v>0.10719217295184835</v>
      </c>
      <c r="F27" s="4">
        <v>6.5027097313825921</v>
      </c>
      <c r="G27" s="4">
        <v>6.2883253854788954</v>
      </c>
      <c r="I27">
        <v>7.07</v>
      </c>
      <c r="J27">
        <v>0.06</v>
      </c>
      <c r="K27" s="4">
        <v>7.13</v>
      </c>
      <c r="L27" s="4">
        <v>7.0100000000000007</v>
      </c>
    </row>
    <row r="30" spans="1:12" x14ac:dyDescent="0.2">
      <c r="A30" t="s">
        <v>32</v>
      </c>
      <c r="B30">
        <v>16</v>
      </c>
      <c r="C30" s="4">
        <v>7.0002793753031129</v>
      </c>
      <c r="D30" s="4">
        <v>8.6180387701712657E-2</v>
      </c>
      <c r="F30" s="4">
        <v>7.0875205683696221</v>
      </c>
      <c r="G30" s="4">
        <v>6.9151597929661968</v>
      </c>
      <c r="I30">
        <v>7.07</v>
      </c>
      <c r="J30">
        <v>0.06</v>
      </c>
      <c r="K30" s="4">
        <v>7.13</v>
      </c>
      <c r="L30" s="4">
        <v>7.0100000000000007</v>
      </c>
    </row>
    <row r="33" spans="1:12" x14ac:dyDescent="0.2">
      <c r="A33" t="s">
        <v>33</v>
      </c>
      <c r="B33">
        <v>64</v>
      </c>
      <c r="C33" s="4">
        <v>6.8770750977572908</v>
      </c>
      <c r="D33" s="4">
        <v>0.16112519376650614</v>
      </c>
      <c r="F33" s="4">
        <v>7.0419732752837545</v>
      </c>
      <c r="G33" s="4">
        <v>6.7197228877507422</v>
      </c>
      <c r="I33">
        <v>7.07</v>
      </c>
      <c r="J33">
        <v>0.06</v>
      </c>
      <c r="K33" s="4">
        <v>7.13</v>
      </c>
      <c r="L33" s="4">
        <v>7.0100000000000007</v>
      </c>
    </row>
    <row r="36" spans="1:12" x14ac:dyDescent="0.2">
      <c r="A36" t="s">
        <v>38</v>
      </c>
      <c r="B36">
        <v>144</v>
      </c>
      <c r="C36" s="4">
        <v>6.4439225334944572</v>
      </c>
      <c r="D36" s="4">
        <v>0.13563330083877512</v>
      </c>
      <c r="F36" s="4">
        <v>6.5824094144750198</v>
      </c>
      <c r="G36" s="4">
        <v>6.3111428127974696</v>
      </c>
      <c r="I36">
        <v>7.07</v>
      </c>
      <c r="J36">
        <v>0.06</v>
      </c>
      <c r="K36" s="4">
        <v>7.13</v>
      </c>
      <c r="L36" s="4">
        <v>7.0100000000000007</v>
      </c>
    </row>
    <row r="37" spans="1:12" x14ac:dyDescent="0.2">
      <c r="B37" t="s">
        <v>19</v>
      </c>
      <c r="C37" t="s">
        <v>59</v>
      </c>
      <c r="D37" t="s">
        <v>60</v>
      </c>
      <c r="I37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2.2 part 1</vt:lpstr>
      <vt:lpstr>2.2 part 2</vt:lpstr>
      <vt:lpstr>3.3</vt:lpstr>
      <vt:lpstr>3.5</vt:lpstr>
      <vt:lpstr>3.6</vt:lpstr>
      <vt:lpstr>3.8</vt:lpstr>
      <vt:lpstr>3.11</vt:lpstr>
      <vt:lpstr>3.12</vt:lpstr>
      <vt:lpstr>3.13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2019-06-11T14:38:47Z</dcterms:created>
  <dcterms:modified xsi:type="dcterms:W3CDTF">2019-06-11T16:34:00Z</dcterms:modified>
</cp:coreProperties>
</file>