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hd\presentations\thesis\"/>
    </mc:Choice>
  </mc:AlternateContent>
  <bookViews>
    <workbookView xWindow="0" yWindow="0" windowWidth="19200" windowHeight="11685" activeTab="4"/>
  </bookViews>
  <sheets>
    <sheet name="buck27" sheetId="6" r:id="rId1"/>
    <sheet name="buck20" sheetId="1" r:id="rId2"/>
    <sheet name="buck14" sheetId="3" r:id="rId3"/>
    <sheet name="coul28" sheetId="2" r:id="rId4"/>
    <sheet name="coul8" sheetId="4" r:id="rId5"/>
    <sheet name="one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6" l="1"/>
  <c r="E37" i="6"/>
  <c r="D37" i="6"/>
  <c r="E36" i="6"/>
  <c r="E38" i="6" s="1"/>
  <c r="D36" i="6"/>
  <c r="D38" i="6" s="1"/>
  <c r="E34" i="6"/>
  <c r="D34" i="6"/>
  <c r="E33" i="6"/>
  <c r="D33" i="6"/>
  <c r="E37" i="5"/>
  <c r="D37" i="5"/>
  <c r="E36" i="5"/>
  <c r="E38" i="5" s="1"/>
  <c r="D36" i="5"/>
  <c r="E34" i="5"/>
  <c r="D34" i="5"/>
  <c r="E33" i="5"/>
  <c r="D33" i="5"/>
  <c r="E32" i="4"/>
  <c r="D32" i="4"/>
  <c r="E31" i="4"/>
  <c r="E33" i="4" s="1"/>
  <c r="D31" i="4"/>
  <c r="D33" i="4" s="1"/>
  <c r="E29" i="4"/>
  <c r="D29" i="4"/>
  <c r="E28" i="4"/>
  <c r="D28" i="4"/>
  <c r="D32" i="2"/>
  <c r="E32" i="2"/>
  <c r="E31" i="2"/>
  <c r="E28" i="2"/>
  <c r="D31" i="2"/>
  <c r="D33" i="1"/>
  <c r="E29" i="2"/>
  <c r="D29" i="2"/>
  <c r="D28" i="2"/>
  <c r="E37" i="3"/>
  <c r="D37" i="3"/>
  <c r="E36" i="3"/>
  <c r="E38" i="3" s="1"/>
  <c r="E40" i="3" s="1"/>
  <c r="D36" i="3"/>
  <c r="D38" i="3" s="1"/>
  <c r="D40" i="3" s="1"/>
  <c r="E34" i="3"/>
  <c r="D34" i="3"/>
  <c r="E33" i="3"/>
  <c r="D33" i="3"/>
  <c r="E33" i="2"/>
  <c r="E35" i="2" s="1"/>
  <c r="D33" i="2"/>
  <c r="E37" i="1"/>
  <c r="E36" i="1"/>
  <c r="D37" i="1"/>
  <c r="D36" i="1"/>
  <c r="D38" i="1" s="1"/>
  <c r="D40" i="1" s="1"/>
  <c r="E34" i="1"/>
  <c r="E33" i="1"/>
  <c r="D34" i="1"/>
  <c r="E40" i="6" l="1"/>
  <c r="D38" i="5"/>
  <c r="D40" i="5" s="1"/>
  <c r="E40" i="5"/>
  <c r="E38" i="1"/>
  <c r="E40" i="1" s="1"/>
  <c r="D35" i="4"/>
  <c r="E35" i="4"/>
  <c r="D35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"/>
    <numFmt numFmtId="167" formatCode="0.000000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 cut 27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buck27!$B$4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buck27!$C$4:$C$31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buck27!$D$4:$D$31</c:f>
              <c:numCache>
                <c:formatCode>0.0000</c:formatCode>
                <c:ptCount val="28"/>
                <c:pt idx="0">
                  <c:v>-431.75198</c:v>
                </c:pt>
                <c:pt idx="1">
                  <c:v>-431.75198</c:v>
                </c:pt>
                <c:pt idx="2">
                  <c:v>-431.75207999999998</c:v>
                </c:pt>
                <c:pt idx="3">
                  <c:v>-431.75200999999998</c:v>
                </c:pt>
                <c:pt idx="4">
                  <c:v>-431.75166999999999</c:v>
                </c:pt>
                <c:pt idx="5">
                  <c:v>-431.75184000000002</c:v>
                </c:pt>
                <c:pt idx="6">
                  <c:v>-431.75225</c:v>
                </c:pt>
                <c:pt idx="7">
                  <c:v>-431.75236999999998</c:v>
                </c:pt>
                <c:pt idx="8">
                  <c:v>-431.75216</c:v>
                </c:pt>
                <c:pt idx="9">
                  <c:v>-431.75187</c:v>
                </c:pt>
                <c:pt idx="10">
                  <c:v>-431.75166999999999</c:v>
                </c:pt>
                <c:pt idx="11">
                  <c:v>-431.75164000000001</c:v>
                </c:pt>
                <c:pt idx="12">
                  <c:v>-431.75168000000002</c:v>
                </c:pt>
                <c:pt idx="13">
                  <c:v>-431.75178</c:v>
                </c:pt>
                <c:pt idx="14">
                  <c:v>-431.75187</c:v>
                </c:pt>
                <c:pt idx="15">
                  <c:v>-431.75195000000002</c:v>
                </c:pt>
                <c:pt idx="16">
                  <c:v>-431.75202000000002</c:v>
                </c:pt>
                <c:pt idx="17">
                  <c:v>-431.75207</c:v>
                </c:pt>
                <c:pt idx="18">
                  <c:v>-431.75211000000002</c:v>
                </c:pt>
                <c:pt idx="19">
                  <c:v>-431.75213000000002</c:v>
                </c:pt>
                <c:pt idx="20">
                  <c:v>-431.75214</c:v>
                </c:pt>
                <c:pt idx="21">
                  <c:v>-431.75214</c:v>
                </c:pt>
                <c:pt idx="22">
                  <c:v>-431.75213000000002</c:v>
                </c:pt>
                <c:pt idx="23">
                  <c:v>-431.75214</c:v>
                </c:pt>
                <c:pt idx="24">
                  <c:v>-431.75211999999999</c:v>
                </c:pt>
                <c:pt idx="25">
                  <c:v>-431.75211999999999</c:v>
                </c:pt>
                <c:pt idx="26">
                  <c:v>-431.75211000000002</c:v>
                </c:pt>
                <c:pt idx="27">
                  <c:v>-431.75209000000001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3-4111-8FC9-A358FFE4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69304"/>
        <c:axId val="508269632"/>
      </c:scatterChart>
      <c:valAx>
        <c:axId val="5082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coul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632"/>
        <c:crosses val="autoZero"/>
        <c:crossBetween val="midCat"/>
      </c:valAx>
      <c:valAx>
        <c:axId val="508269632"/>
        <c:scaling>
          <c:orientation val="minMax"/>
          <c:max val="-431.74299999999999"/>
          <c:min val="-431.752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coul cut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coul8!$B$4:$B$26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</c:numCache>
            </c:numRef>
          </c:xVal>
          <c:yVal>
            <c:numRef>
              <c:f>coul8!$E$4:$E$26</c:f>
              <c:numCache>
                <c:formatCode>0.0000000</c:formatCode>
                <c:ptCount val="23"/>
                <c:pt idx="0">
                  <c:v>4.6916076000000002</c:v>
                </c:pt>
                <c:pt idx="1">
                  <c:v>4.6908513000000003</c:v>
                </c:pt>
                <c:pt idx="2">
                  <c:v>4.6904196000000002</c:v>
                </c:pt>
                <c:pt idx="3">
                  <c:v>4.6901501999999997</c:v>
                </c:pt>
                <c:pt idx="4">
                  <c:v>4.6900209999999998</c:v>
                </c:pt>
                <c:pt idx="5">
                  <c:v>4.6899385000000002</c:v>
                </c:pt>
                <c:pt idx="6">
                  <c:v>4.6898606000000003</c:v>
                </c:pt>
                <c:pt idx="7">
                  <c:v>4.6898197000000001</c:v>
                </c:pt>
                <c:pt idx="8">
                  <c:v>4.6897843999999997</c:v>
                </c:pt>
                <c:pt idx="9">
                  <c:v>4.6897633000000001</c:v>
                </c:pt>
                <c:pt idx="10">
                  <c:v>4.6897479999999998</c:v>
                </c:pt>
                <c:pt idx="11">
                  <c:v>4.6897342000000002</c:v>
                </c:pt>
                <c:pt idx="12">
                  <c:v>4.6897237000000001</c:v>
                </c:pt>
                <c:pt idx="13">
                  <c:v>4.6897153999999999</c:v>
                </c:pt>
                <c:pt idx="14">
                  <c:v>4.6897092000000002</c:v>
                </c:pt>
                <c:pt idx="15">
                  <c:v>4.6897038000000002</c:v>
                </c:pt>
                <c:pt idx="16">
                  <c:v>4.6897000999999996</c:v>
                </c:pt>
                <c:pt idx="17">
                  <c:v>4.6896959999999996</c:v>
                </c:pt>
                <c:pt idx="18">
                  <c:v>4.6896934999999997</c:v>
                </c:pt>
                <c:pt idx="19">
                  <c:v>4.6896908000000002</c:v>
                </c:pt>
                <c:pt idx="20">
                  <c:v>4.6896887999999999</c:v>
                </c:pt>
                <c:pt idx="21">
                  <c:v>4.6896871000000004</c:v>
                </c:pt>
                <c:pt idx="22">
                  <c:v>4.6896854000000001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coul8!#REF!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522-4F14-91E6-E532028F2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61640"/>
        <c:axId val="507761968"/>
      </c:scatterChart>
      <c:valAx>
        <c:axId val="50776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968"/>
        <c:crosses val="autoZero"/>
        <c:crossBetween val="midCat"/>
      </c:valAx>
      <c:valAx>
        <c:axId val="507761968"/>
        <c:scaling>
          <c:orientation val="minMax"/>
          <c:max val="4.6919999999999984"/>
          <c:min val="4.688499999999998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lattice parameter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one!$B$4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one!$C$4:$C$31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one!$D$4:$D$31</c:f>
              <c:numCache>
                <c:formatCode>0.0000</c:formatCode>
                <c:ptCount val="28"/>
                <c:pt idx="4">
                  <c:v>-431.58954</c:v>
                </c:pt>
                <c:pt idx="7">
                  <c:v>-431.70580000000001</c:v>
                </c:pt>
                <c:pt idx="13">
                  <c:v>-431.74417999999997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F-4E0D-BF40-8508C659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69304"/>
        <c:axId val="508269632"/>
      </c:scatterChart>
      <c:valAx>
        <c:axId val="5082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632"/>
        <c:crosses val="autoZero"/>
        <c:crossBetween val="midCat"/>
      </c:valAx>
      <c:valAx>
        <c:axId val="5082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one!$B$4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one!$C$4:$C$31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one!$E$4:$E$31</c:f>
              <c:numCache>
                <c:formatCode>0.0000000</c:formatCode>
                <c:ptCount val="28"/>
                <c:pt idx="4">
                  <c:v>4.6916099999999998</c:v>
                </c:pt>
                <c:pt idx="7">
                  <c:v>4.6901501999999997</c:v>
                </c:pt>
                <c:pt idx="13">
                  <c:v>4.6897622999999999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2-4641-B9A9-A155C6CD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61640"/>
        <c:axId val="507761968"/>
      </c:scatterChart>
      <c:valAx>
        <c:axId val="50776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968"/>
        <c:crosses val="autoZero"/>
        <c:crossBetween val="midCat"/>
      </c:valAx>
      <c:valAx>
        <c:axId val="5077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buck cut 27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buck27!$B$4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buck27!$C$4:$C$31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buck27!$E$4:$E$31</c:f>
              <c:numCache>
                <c:formatCode>0.0000000</c:formatCode>
                <c:ptCount val="28"/>
                <c:pt idx="0">
                  <c:v>4.6896861999999997</c:v>
                </c:pt>
                <c:pt idx="1">
                  <c:v>4.6896861000000003</c:v>
                </c:pt>
                <c:pt idx="2">
                  <c:v>4.6896858999999997</c:v>
                </c:pt>
                <c:pt idx="3">
                  <c:v>4.6896861000000003</c:v>
                </c:pt>
                <c:pt idx="4">
                  <c:v>4.6896870000000002</c:v>
                </c:pt>
                <c:pt idx="5">
                  <c:v>4.6896864000000003</c:v>
                </c:pt>
                <c:pt idx="6">
                  <c:v>4.6896852000000004</c:v>
                </c:pt>
                <c:pt idx="7">
                  <c:v>4.6896854000000001</c:v>
                </c:pt>
                <c:pt idx="8">
                  <c:v>4.6896857000000001</c:v>
                </c:pt>
                <c:pt idx="9">
                  <c:v>4.6896863</c:v>
                </c:pt>
                <c:pt idx="10">
                  <c:v>4.6896867999999996</c:v>
                </c:pt>
                <c:pt idx="11">
                  <c:v>4.6896867999999996</c:v>
                </c:pt>
                <c:pt idx="12">
                  <c:v>4.6896883000000003</c:v>
                </c:pt>
                <c:pt idx="13">
                  <c:v>4.6896883000000003</c:v>
                </c:pt>
                <c:pt idx="14">
                  <c:v>4.6896861000000003</c:v>
                </c:pt>
                <c:pt idx="15">
                  <c:v>4.689686</c:v>
                </c:pt>
                <c:pt idx="16">
                  <c:v>4.6896845000000003</c:v>
                </c:pt>
                <c:pt idx="17">
                  <c:v>4.6896871999999998</c:v>
                </c:pt>
                <c:pt idx="18">
                  <c:v>4.6896839999999997</c:v>
                </c:pt>
                <c:pt idx="19">
                  <c:v>4.6896863</c:v>
                </c:pt>
                <c:pt idx="20">
                  <c:v>4.6896845000000003</c:v>
                </c:pt>
                <c:pt idx="21">
                  <c:v>4.6896868999999999</c:v>
                </c:pt>
                <c:pt idx="22">
                  <c:v>4.6896845999999996</c:v>
                </c:pt>
                <c:pt idx="23">
                  <c:v>4.6896849999999999</c:v>
                </c:pt>
                <c:pt idx="24">
                  <c:v>4.6896855000000004</c:v>
                </c:pt>
                <c:pt idx="25">
                  <c:v>4.6896830999999999</c:v>
                </c:pt>
                <c:pt idx="26">
                  <c:v>4.6896864999999996</c:v>
                </c:pt>
                <c:pt idx="27">
                  <c:v>4.6896858000000003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0-4E15-901C-CB53792C2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61640"/>
        <c:axId val="507761968"/>
      </c:scatterChart>
      <c:valAx>
        <c:axId val="50776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coul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968"/>
        <c:crosses val="autoZero"/>
        <c:crossBetween val="midCat"/>
      </c:valAx>
      <c:valAx>
        <c:axId val="507761968"/>
        <c:scaling>
          <c:orientation val="minMax"/>
          <c:max val="4.6899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lattice parameter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 cut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buck20!$B$4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buck20!$C$4:$C$31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buck20!$D$4:$D$31</c:f>
              <c:numCache>
                <c:formatCode>0.0000</c:formatCode>
                <c:ptCount val="28"/>
                <c:pt idx="0">
                  <c:v>-431.75015999999999</c:v>
                </c:pt>
                <c:pt idx="1">
                  <c:v>-431.75017000000003</c:v>
                </c:pt>
                <c:pt idx="2">
                  <c:v>-431.75027</c:v>
                </c:pt>
                <c:pt idx="3">
                  <c:v>-431.75018999999998</c:v>
                </c:pt>
                <c:pt idx="4">
                  <c:v>-431.74986999999999</c:v>
                </c:pt>
                <c:pt idx="5">
                  <c:v>-431.75002000000001</c:v>
                </c:pt>
                <c:pt idx="6">
                  <c:v>-431.75042999999999</c:v>
                </c:pt>
                <c:pt idx="7">
                  <c:v>-431.75056000000001</c:v>
                </c:pt>
                <c:pt idx="8">
                  <c:v>-431.75031000000001</c:v>
                </c:pt>
                <c:pt idx="9">
                  <c:v>-431.75006000000002</c:v>
                </c:pt>
                <c:pt idx="10">
                  <c:v>-431.74986000000001</c:v>
                </c:pt>
                <c:pt idx="11">
                  <c:v>-431.74982999999997</c:v>
                </c:pt>
                <c:pt idx="12">
                  <c:v>-431.74986999999999</c:v>
                </c:pt>
                <c:pt idx="13">
                  <c:v>-431.74995999999999</c:v>
                </c:pt>
                <c:pt idx="14">
                  <c:v>-431.75006000000002</c:v>
                </c:pt>
                <c:pt idx="15">
                  <c:v>-431.75013999999999</c:v>
                </c:pt>
                <c:pt idx="16">
                  <c:v>-431.75020999999998</c:v>
                </c:pt>
                <c:pt idx="17">
                  <c:v>-431.75026000000003</c:v>
                </c:pt>
                <c:pt idx="18">
                  <c:v>-431.75029999999998</c:v>
                </c:pt>
                <c:pt idx="19">
                  <c:v>-431.75031000000001</c:v>
                </c:pt>
                <c:pt idx="20">
                  <c:v>-431.75036999999998</c:v>
                </c:pt>
                <c:pt idx="21">
                  <c:v>-431.75033000000002</c:v>
                </c:pt>
                <c:pt idx="22">
                  <c:v>-431.75031999999999</c:v>
                </c:pt>
                <c:pt idx="23">
                  <c:v>-431.75033000000002</c:v>
                </c:pt>
                <c:pt idx="24">
                  <c:v>-431.75031000000001</c:v>
                </c:pt>
                <c:pt idx="25">
                  <c:v>-431.75038000000001</c:v>
                </c:pt>
                <c:pt idx="26">
                  <c:v>-431.75044000000003</c:v>
                </c:pt>
                <c:pt idx="27">
                  <c:v>-431.75027999999998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4-47E4-BBCC-0FC554668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69304"/>
        <c:axId val="508269632"/>
      </c:scatterChart>
      <c:valAx>
        <c:axId val="5082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coul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632"/>
        <c:crosses val="autoZero"/>
        <c:crossBetween val="midCat"/>
      </c:valAx>
      <c:valAx>
        <c:axId val="508269632"/>
        <c:scaling>
          <c:orientation val="minMax"/>
          <c:max val="-431.74299999999999"/>
          <c:min val="-431.752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buck cut 20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buck20!$B$4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buck20!$C$4:$C$31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buck20!$E$4:$E$31</c:f>
              <c:numCache>
                <c:formatCode>0.0000000</c:formatCode>
                <c:ptCount val="28"/>
                <c:pt idx="0">
                  <c:v>4.6897092999999996</c:v>
                </c:pt>
                <c:pt idx="1">
                  <c:v>4.6897000000000002</c:v>
                </c:pt>
                <c:pt idx="2">
                  <c:v>4.6897042999999998</c:v>
                </c:pt>
                <c:pt idx="3">
                  <c:v>4.6897045000000004</c:v>
                </c:pt>
                <c:pt idx="4">
                  <c:v>4.6896852000000004</c:v>
                </c:pt>
                <c:pt idx="5">
                  <c:v>4.6897048000000003</c:v>
                </c:pt>
                <c:pt idx="6">
                  <c:v>4.6897035999999996</c:v>
                </c:pt>
                <c:pt idx="7">
                  <c:v>4.6897038000000002</c:v>
                </c:pt>
                <c:pt idx="8">
                  <c:v>4.6897161000000001</c:v>
                </c:pt>
                <c:pt idx="9">
                  <c:v>4.6897047000000001</c:v>
                </c:pt>
                <c:pt idx="10">
                  <c:v>4.6897051999999997</c:v>
                </c:pt>
                <c:pt idx="11">
                  <c:v>4.6897051000000003</c:v>
                </c:pt>
                <c:pt idx="12">
                  <c:v>4.6897069</c:v>
                </c:pt>
                <c:pt idx="13">
                  <c:v>4.6897041000000002</c:v>
                </c:pt>
                <c:pt idx="14">
                  <c:v>4.6897045000000004</c:v>
                </c:pt>
                <c:pt idx="15">
                  <c:v>4.6897044000000001</c:v>
                </c:pt>
                <c:pt idx="16">
                  <c:v>4.6897029000000003</c:v>
                </c:pt>
                <c:pt idx="17">
                  <c:v>4.6897055999999999</c:v>
                </c:pt>
                <c:pt idx="18">
                  <c:v>4.6897023000000004</c:v>
                </c:pt>
                <c:pt idx="19">
                  <c:v>4.6897047000000001</c:v>
                </c:pt>
                <c:pt idx="20">
                  <c:v>4.6897434999999996</c:v>
                </c:pt>
                <c:pt idx="21">
                  <c:v>4.6897053</c:v>
                </c:pt>
                <c:pt idx="22">
                  <c:v>4.6897029999999997</c:v>
                </c:pt>
                <c:pt idx="23">
                  <c:v>4.6897034</c:v>
                </c:pt>
                <c:pt idx="24">
                  <c:v>4.6897038999999996</c:v>
                </c:pt>
                <c:pt idx="25">
                  <c:v>4.6896826000000003</c:v>
                </c:pt>
                <c:pt idx="26">
                  <c:v>4.6896921000000003</c:v>
                </c:pt>
                <c:pt idx="27">
                  <c:v>4.6897041000000002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3-4C4D-9388-5886A6108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61640"/>
        <c:axId val="507761968"/>
      </c:scatterChart>
      <c:valAx>
        <c:axId val="50776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coul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968"/>
        <c:crosses val="autoZero"/>
        <c:crossBetween val="midCat"/>
      </c:valAx>
      <c:valAx>
        <c:axId val="507761968"/>
        <c:scaling>
          <c:orientation val="minMax"/>
          <c:max val="4.6899999999999995"/>
          <c:min val="4.6894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lattice parameter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 cut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buck14!$B$4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buck14!$C$4:$C$31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buck14!$D$4:$D$31</c:f>
              <c:numCache>
                <c:formatCode>0.0000</c:formatCode>
                <c:ptCount val="28"/>
                <c:pt idx="0">
                  <c:v>-431.74437999999998</c:v>
                </c:pt>
                <c:pt idx="1">
                  <c:v>-431.74439000000001</c:v>
                </c:pt>
                <c:pt idx="2">
                  <c:v>-431.74450000000002</c:v>
                </c:pt>
                <c:pt idx="3">
                  <c:v>-431.74441999999999</c:v>
                </c:pt>
                <c:pt idx="4">
                  <c:v>-431.74407000000002</c:v>
                </c:pt>
                <c:pt idx="5">
                  <c:v>-431.74425000000002</c:v>
                </c:pt>
                <c:pt idx="6">
                  <c:v>-431.74466000000001</c:v>
                </c:pt>
                <c:pt idx="7">
                  <c:v>-431.74477999999999</c:v>
                </c:pt>
                <c:pt idx="8">
                  <c:v>-431.74457000000001</c:v>
                </c:pt>
                <c:pt idx="9">
                  <c:v>-431.74428</c:v>
                </c:pt>
                <c:pt idx="10">
                  <c:v>-431.74409000000003</c:v>
                </c:pt>
                <c:pt idx="11">
                  <c:v>-431.74405000000002</c:v>
                </c:pt>
                <c:pt idx="12">
                  <c:v>-431.74409000000003</c:v>
                </c:pt>
                <c:pt idx="13">
                  <c:v>-431.74428</c:v>
                </c:pt>
                <c:pt idx="14">
                  <c:v>-431.74428</c:v>
                </c:pt>
                <c:pt idx="15">
                  <c:v>-431.74435999999997</c:v>
                </c:pt>
                <c:pt idx="16">
                  <c:v>-431.74444</c:v>
                </c:pt>
                <c:pt idx="17">
                  <c:v>-431.74448000000001</c:v>
                </c:pt>
                <c:pt idx="18">
                  <c:v>-431.74452000000002</c:v>
                </c:pt>
                <c:pt idx="19">
                  <c:v>-431.74453999999997</c:v>
                </c:pt>
                <c:pt idx="20">
                  <c:v>-431.74506000000002</c:v>
                </c:pt>
                <c:pt idx="21">
                  <c:v>-431.74455999999998</c:v>
                </c:pt>
                <c:pt idx="22">
                  <c:v>-431.74455</c:v>
                </c:pt>
                <c:pt idx="23">
                  <c:v>-431.74455</c:v>
                </c:pt>
                <c:pt idx="24">
                  <c:v>-431.74453999999997</c:v>
                </c:pt>
                <c:pt idx="25">
                  <c:v>-431.74453999999997</c:v>
                </c:pt>
                <c:pt idx="26">
                  <c:v>-431.74459999999999</c:v>
                </c:pt>
                <c:pt idx="27">
                  <c:v>-431.74450999999999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0-4998-9747-C85D84682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69304"/>
        <c:axId val="508269632"/>
      </c:scatterChart>
      <c:valAx>
        <c:axId val="5082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coul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632"/>
        <c:crosses val="autoZero"/>
        <c:crossBetween val="midCat"/>
      </c:valAx>
      <c:valAx>
        <c:axId val="508269632"/>
        <c:scaling>
          <c:orientation val="minMax"/>
          <c:max val="-431.74299999999999"/>
          <c:min val="-431.752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 cut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buck14!$B$4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buck14!$C$4:$C$31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buck14!$E$4:$E$31</c:f>
              <c:numCache>
                <c:formatCode>0.0000000</c:formatCode>
                <c:ptCount val="28"/>
                <c:pt idx="0">
                  <c:v>4.6897641999999999</c:v>
                </c:pt>
                <c:pt idx="1">
                  <c:v>4.6897640000000003</c:v>
                </c:pt>
                <c:pt idx="2">
                  <c:v>4.6897637999999997</c:v>
                </c:pt>
                <c:pt idx="3">
                  <c:v>4.6897640000000003</c:v>
                </c:pt>
                <c:pt idx="4">
                  <c:v>4.6897641999999999</c:v>
                </c:pt>
                <c:pt idx="5">
                  <c:v>4.6897643000000002</c:v>
                </c:pt>
                <c:pt idx="6">
                  <c:v>4.6897631000000004</c:v>
                </c:pt>
                <c:pt idx="7">
                  <c:v>4.6897633000000001</c:v>
                </c:pt>
                <c:pt idx="8">
                  <c:v>4.6897637000000003</c:v>
                </c:pt>
                <c:pt idx="9">
                  <c:v>4.6897641999999999</c:v>
                </c:pt>
                <c:pt idx="10">
                  <c:v>4.6897646999999996</c:v>
                </c:pt>
                <c:pt idx="11">
                  <c:v>4.6897646999999996</c:v>
                </c:pt>
                <c:pt idx="12">
                  <c:v>4.6897659000000003</c:v>
                </c:pt>
                <c:pt idx="13">
                  <c:v>4.6897640000000003</c:v>
                </c:pt>
                <c:pt idx="14">
                  <c:v>4.6897640000000003</c:v>
                </c:pt>
                <c:pt idx="15">
                  <c:v>4.6897639</c:v>
                </c:pt>
                <c:pt idx="16">
                  <c:v>4.6897624000000002</c:v>
                </c:pt>
                <c:pt idx="17">
                  <c:v>4.6897650999999998</c:v>
                </c:pt>
                <c:pt idx="18">
                  <c:v>4.6897618999999997</c:v>
                </c:pt>
                <c:pt idx="19">
                  <c:v>4.6897641999999999</c:v>
                </c:pt>
                <c:pt idx="20">
                  <c:v>4.6897378999999999</c:v>
                </c:pt>
                <c:pt idx="21">
                  <c:v>4.6897647999999998</c:v>
                </c:pt>
                <c:pt idx="22">
                  <c:v>4.6897624999999996</c:v>
                </c:pt>
                <c:pt idx="23">
                  <c:v>4.6897628999999998</c:v>
                </c:pt>
                <c:pt idx="24">
                  <c:v>4.6897634000000004</c:v>
                </c:pt>
                <c:pt idx="25">
                  <c:v>4.6897609999999998</c:v>
                </c:pt>
                <c:pt idx="26">
                  <c:v>4.6897117000000001</c:v>
                </c:pt>
                <c:pt idx="27">
                  <c:v>4.6897636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E-49D9-8D61-FE97A505A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61640"/>
        <c:axId val="507761968"/>
      </c:scatterChart>
      <c:valAx>
        <c:axId val="50776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coul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968"/>
        <c:crosses val="autoZero"/>
        <c:crossBetween val="midCat"/>
      </c:valAx>
      <c:valAx>
        <c:axId val="507761968"/>
        <c:scaling>
          <c:orientation val="minMax"/>
          <c:max val="4.6899999999999995"/>
          <c:min val="4.6894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lattice parameter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coul cut 28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coul28!$B$4:$B$26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</c:numCache>
            </c:numRef>
          </c:xVal>
          <c:yVal>
            <c:numRef>
              <c:f>coul28!$D$4:$D$26</c:f>
              <c:numCache>
                <c:formatCode>0.0000</c:formatCode>
                <c:ptCount val="23"/>
                <c:pt idx="0">
                  <c:v>-431.58983999999998</c:v>
                </c:pt>
                <c:pt idx="1">
                  <c:v>-431.63956999999999</c:v>
                </c:pt>
                <c:pt idx="2">
                  <c:v>-431.68216999999999</c:v>
                </c:pt>
                <c:pt idx="3">
                  <c:v>-431.70553000000001</c:v>
                </c:pt>
                <c:pt idx="4">
                  <c:v>-431.72106000000002</c:v>
                </c:pt>
                <c:pt idx="5">
                  <c:v>-431.72930000000002</c:v>
                </c:pt>
                <c:pt idx="6">
                  <c:v>-431.73423000000003</c:v>
                </c:pt>
                <c:pt idx="7">
                  <c:v>-431.7321</c:v>
                </c:pt>
                <c:pt idx="8">
                  <c:v>-431.74243000000001</c:v>
                </c:pt>
                <c:pt idx="9">
                  <c:v>-431.74450999999999</c:v>
                </c:pt>
                <c:pt idx="10">
                  <c:v>-431.74608000000001</c:v>
                </c:pt>
                <c:pt idx="11">
                  <c:v>-431.74739</c:v>
                </c:pt>
                <c:pt idx="12">
                  <c:v>-431.74838999999997</c:v>
                </c:pt>
                <c:pt idx="13">
                  <c:v>-431.74925000000002</c:v>
                </c:pt>
                <c:pt idx="14">
                  <c:v>-431.74979999999999</c:v>
                </c:pt>
                <c:pt idx="15">
                  <c:v>-431.75027999999998</c:v>
                </c:pt>
                <c:pt idx="16">
                  <c:v>-431.75071000000003</c:v>
                </c:pt>
                <c:pt idx="17">
                  <c:v>-431.75105000000002</c:v>
                </c:pt>
                <c:pt idx="18">
                  <c:v>-431.75133</c:v>
                </c:pt>
                <c:pt idx="19">
                  <c:v>-431.75157000000002</c:v>
                </c:pt>
                <c:pt idx="20">
                  <c:v>-431.75153999999998</c:v>
                </c:pt>
                <c:pt idx="21">
                  <c:v>-431.75205</c:v>
                </c:pt>
                <c:pt idx="22">
                  <c:v>-431.75196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coul28!#REF!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14C-4CBC-BA90-50E91B0A1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69304"/>
        <c:axId val="508269632"/>
      </c:scatterChart>
      <c:valAx>
        <c:axId val="5082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632"/>
        <c:crosses val="autoZero"/>
        <c:crossBetween val="midCat"/>
      </c:valAx>
      <c:valAx>
        <c:axId val="5082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coul cut 28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coul28!$B$4:$B$26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</c:numCache>
            </c:numRef>
          </c:xVal>
          <c:yVal>
            <c:numRef>
              <c:f>coul28!$E$4:$E$26</c:f>
              <c:numCache>
                <c:formatCode>0.0000000</c:formatCode>
                <c:ptCount val="23"/>
                <c:pt idx="0">
                  <c:v>4.6915433999999996</c:v>
                </c:pt>
                <c:pt idx="1">
                  <c:v>4.6908516000000002</c:v>
                </c:pt>
                <c:pt idx="2">
                  <c:v>4.6904197999999999</c:v>
                </c:pt>
                <c:pt idx="3">
                  <c:v>4.6901504000000003</c:v>
                </c:pt>
                <c:pt idx="4">
                  <c:v>4.6900212000000003</c:v>
                </c:pt>
                <c:pt idx="5">
                  <c:v>4.6896728000000003</c:v>
                </c:pt>
                <c:pt idx="6">
                  <c:v>4.6888154000000002</c:v>
                </c:pt>
                <c:pt idx="7">
                  <c:v>4.6898707000000002</c:v>
                </c:pt>
                <c:pt idx="8">
                  <c:v>4.6897846000000003</c:v>
                </c:pt>
                <c:pt idx="9">
                  <c:v>4.6897636</c:v>
                </c:pt>
                <c:pt idx="10">
                  <c:v>4.6897482000000004</c:v>
                </c:pt>
                <c:pt idx="11">
                  <c:v>4.6897321999999999</c:v>
                </c:pt>
                <c:pt idx="12">
                  <c:v>4.689724</c:v>
                </c:pt>
                <c:pt idx="13">
                  <c:v>4.6897526999999997</c:v>
                </c:pt>
                <c:pt idx="14">
                  <c:v>4.6897095999999996</c:v>
                </c:pt>
                <c:pt idx="15">
                  <c:v>4.6897041000000002</c:v>
                </c:pt>
                <c:pt idx="16">
                  <c:v>4.6897004000000004</c:v>
                </c:pt>
                <c:pt idx="17">
                  <c:v>4.6896963999999999</c:v>
                </c:pt>
                <c:pt idx="18">
                  <c:v>4.6896937999999997</c:v>
                </c:pt>
                <c:pt idx="19">
                  <c:v>4.6896912000000004</c:v>
                </c:pt>
                <c:pt idx="20">
                  <c:v>4.6896437999999998</c:v>
                </c:pt>
                <c:pt idx="21">
                  <c:v>4.6896858000000003</c:v>
                </c:pt>
                <c:pt idx="22">
                  <c:v>4.6896646000000004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coul28!#REF!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13E-4E80-BC42-62AFC93A0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61640"/>
        <c:axId val="507761968"/>
      </c:scatterChart>
      <c:valAx>
        <c:axId val="50776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968"/>
        <c:crosses val="autoZero"/>
        <c:crossBetween val="midCat"/>
      </c:valAx>
      <c:valAx>
        <c:axId val="507761968"/>
        <c:scaling>
          <c:orientation val="minMax"/>
          <c:max val="4.6919999999999993"/>
          <c:min val="4.6884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lattice parameter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coul cut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coul8!$B$4:$B$26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</c:numCache>
            </c:numRef>
          </c:xVal>
          <c:yVal>
            <c:numRef>
              <c:f>coul8!$D$4:$D$26</c:f>
              <c:numCache>
                <c:formatCode>0.0000</c:formatCode>
                <c:ptCount val="23"/>
                <c:pt idx="0">
                  <c:v>-431.59023999999999</c:v>
                </c:pt>
                <c:pt idx="1">
                  <c:v>-431.63983999999999</c:v>
                </c:pt>
                <c:pt idx="2">
                  <c:v>-431.68245000000002</c:v>
                </c:pt>
                <c:pt idx="3">
                  <c:v>-431.70580000000001</c:v>
                </c:pt>
                <c:pt idx="4">
                  <c:v>-431.72133000000002</c:v>
                </c:pt>
                <c:pt idx="5">
                  <c:v>-431.72915</c:v>
                </c:pt>
                <c:pt idx="6">
                  <c:v>-431.73570000000001</c:v>
                </c:pt>
                <c:pt idx="7">
                  <c:v>-431.73943000000003</c:v>
                </c:pt>
                <c:pt idx="8">
                  <c:v>-431.74270000000001</c:v>
                </c:pt>
                <c:pt idx="9">
                  <c:v>-431.74477999999999</c:v>
                </c:pt>
                <c:pt idx="10">
                  <c:v>-431.74635000000001</c:v>
                </c:pt>
                <c:pt idx="11">
                  <c:v>-431.74766</c:v>
                </c:pt>
                <c:pt idx="12">
                  <c:v>-431.74865999999997</c:v>
                </c:pt>
                <c:pt idx="13">
                  <c:v>-431.74945000000002</c:v>
                </c:pt>
                <c:pt idx="14">
                  <c:v>-431.75008000000003</c:v>
                </c:pt>
                <c:pt idx="15">
                  <c:v>-431.75056000000001</c:v>
                </c:pt>
                <c:pt idx="16">
                  <c:v>-431.75099</c:v>
                </c:pt>
                <c:pt idx="17">
                  <c:v>-431.75133</c:v>
                </c:pt>
                <c:pt idx="18">
                  <c:v>-431.75161000000003</c:v>
                </c:pt>
                <c:pt idx="19">
                  <c:v>-431.75184999999999</c:v>
                </c:pt>
                <c:pt idx="20">
                  <c:v>-431.75205</c:v>
                </c:pt>
                <c:pt idx="21">
                  <c:v>-431.75222000000002</c:v>
                </c:pt>
                <c:pt idx="22">
                  <c:v>-431.75236999999998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coul8!#REF!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BB9-4EB0-8E19-D380B9476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69304"/>
        <c:axId val="508269632"/>
      </c:scatterChart>
      <c:valAx>
        <c:axId val="5082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632"/>
        <c:crosses val="autoZero"/>
        <c:crossBetween val="midCat"/>
      </c:valAx>
      <c:valAx>
        <c:axId val="5082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0</xdr:row>
      <xdr:rowOff>100012</xdr:rowOff>
    </xdr:from>
    <xdr:to>
      <xdr:col>12</xdr:col>
      <xdr:colOff>604837</xdr:colOff>
      <xdr:row>17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290512</xdr:colOff>
      <xdr:row>17</xdr:row>
      <xdr:rowOff>109537</xdr:rowOff>
    </xdr:from>
    <xdr:to>
      <xdr:col>12</xdr:col>
      <xdr:colOff>595312</xdr:colOff>
      <xdr:row>34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0</xdr:row>
      <xdr:rowOff>100012</xdr:rowOff>
    </xdr:from>
    <xdr:to>
      <xdr:col>12</xdr:col>
      <xdr:colOff>604837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290512</xdr:colOff>
      <xdr:row>17</xdr:row>
      <xdr:rowOff>109537</xdr:rowOff>
    </xdr:from>
    <xdr:to>
      <xdr:col>12</xdr:col>
      <xdr:colOff>595312</xdr:colOff>
      <xdr:row>34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0</xdr:row>
      <xdr:rowOff>100012</xdr:rowOff>
    </xdr:from>
    <xdr:to>
      <xdr:col>12</xdr:col>
      <xdr:colOff>604837</xdr:colOff>
      <xdr:row>17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290512</xdr:colOff>
      <xdr:row>17</xdr:row>
      <xdr:rowOff>109537</xdr:rowOff>
    </xdr:from>
    <xdr:to>
      <xdr:col>12</xdr:col>
      <xdr:colOff>595312</xdr:colOff>
      <xdr:row>34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0</xdr:row>
      <xdr:rowOff>100012</xdr:rowOff>
    </xdr:from>
    <xdr:to>
      <xdr:col>12</xdr:col>
      <xdr:colOff>604837</xdr:colOff>
      <xdr:row>17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290512</xdr:colOff>
      <xdr:row>17</xdr:row>
      <xdr:rowOff>109537</xdr:rowOff>
    </xdr:from>
    <xdr:to>
      <xdr:col>12</xdr:col>
      <xdr:colOff>595312</xdr:colOff>
      <xdr:row>34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0</xdr:row>
      <xdr:rowOff>100012</xdr:rowOff>
    </xdr:from>
    <xdr:to>
      <xdr:col>12</xdr:col>
      <xdr:colOff>604837</xdr:colOff>
      <xdr:row>17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290512</xdr:colOff>
      <xdr:row>17</xdr:row>
      <xdr:rowOff>109537</xdr:rowOff>
    </xdr:from>
    <xdr:to>
      <xdr:col>12</xdr:col>
      <xdr:colOff>595312</xdr:colOff>
      <xdr:row>34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0</xdr:row>
      <xdr:rowOff>100012</xdr:rowOff>
    </xdr:from>
    <xdr:to>
      <xdr:col>12</xdr:col>
      <xdr:colOff>604837</xdr:colOff>
      <xdr:row>17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290512</xdr:colOff>
      <xdr:row>17</xdr:row>
      <xdr:rowOff>109537</xdr:rowOff>
    </xdr:from>
    <xdr:to>
      <xdr:col>12</xdr:col>
      <xdr:colOff>595312</xdr:colOff>
      <xdr:row>34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workbookViewId="0">
      <selection activeCell="H39" sqref="H39"/>
    </sheetView>
  </sheetViews>
  <sheetFormatPr defaultRowHeight="12.75" x14ac:dyDescent="0.2"/>
  <cols>
    <col min="4" max="4" width="9.140625" style="1"/>
    <col min="5" max="5" width="9.5703125" style="2" bestFit="1" customWidth="1"/>
  </cols>
  <sheetData>
    <row r="2" spans="2:5" x14ac:dyDescent="0.2">
      <c r="B2">
        <v>14</v>
      </c>
      <c r="C2">
        <v>8</v>
      </c>
      <c r="D2" s="1">
        <v>-431.74477999999999</v>
      </c>
      <c r="E2" s="2">
        <v>4.6897633000000001</v>
      </c>
    </row>
    <row r="4" spans="2:5" x14ac:dyDescent="0.2">
      <c r="B4">
        <v>27</v>
      </c>
      <c r="C4">
        <v>1</v>
      </c>
      <c r="D4" s="1">
        <v>-431.75198</v>
      </c>
      <c r="E4" s="2">
        <v>4.6896861999999997</v>
      </c>
    </row>
    <row r="5" spans="2:5" x14ac:dyDescent="0.2">
      <c r="B5">
        <v>27</v>
      </c>
      <c r="C5">
        <v>2</v>
      </c>
      <c r="D5" s="1">
        <v>-431.75198</v>
      </c>
      <c r="E5" s="2">
        <v>4.6896861000000003</v>
      </c>
    </row>
    <row r="6" spans="2:5" x14ac:dyDescent="0.2">
      <c r="B6">
        <v>27</v>
      </c>
      <c r="C6">
        <v>3</v>
      </c>
      <c r="D6" s="1">
        <v>-431.75207999999998</v>
      </c>
      <c r="E6" s="2">
        <v>4.6896858999999997</v>
      </c>
    </row>
    <row r="7" spans="2:5" x14ac:dyDescent="0.2">
      <c r="B7">
        <v>27</v>
      </c>
      <c r="C7">
        <v>4</v>
      </c>
      <c r="D7" s="1">
        <v>-431.75200999999998</v>
      </c>
      <c r="E7" s="2">
        <v>4.6896861000000003</v>
      </c>
    </row>
    <row r="8" spans="2:5" x14ac:dyDescent="0.2">
      <c r="B8">
        <v>27</v>
      </c>
      <c r="C8">
        <v>5</v>
      </c>
      <c r="D8" s="1">
        <v>-431.75166999999999</v>
      </c>
      <c r="E8" s="2">
        <v>4.6896870000000002</v>
      </c>
    </row>
    <row r="9" spans="2:5" x14ac:dyDescent="0.2">
      <c r="B9">
        <v>27</v>
      </c>
      <c r="C9">
        <v>6</v>
      </c>
      <c r="D9" s="1">
        <v>-431.75184000000002</v>
      </c>
      <c r="E9" s="2">
        <v>4.6896864000000003</v>
      </c>
    </row>
    <row r="10" spans="2:5" x14ac:dyDescent="0.2">
      <c r="B10">
        <v>27</v>
      </c>
      <c r="C10">
        <v>7</v>
      </c>
      <c r="D10" s="1">
        <v>-431.75225</v>
      </c>
      <c r="E10" s="2">
        <v>4.6896852000000004</v>
      </c>
    </row>
    <row r="11" spans="2:5" x14ac:dyDescent="0.2">
      <c r="B11">
        <v>27</v>
      </c>
      <c r="C11">
        <v>8</v>
      </c>
      <c r="D11" s="1">
        <v>-431.75236999999998</v>
      </c>
      <c r="E11" s="2">
        <v>4.6896854000000001</v>
      </c>
    </row>
    <row r="12" spans="2:5" x14ac:dyDescent="0.2">
      <c r="B12">
        <v>27</v>
      </c>
      <c r="C12">
        <v>9</v>
      </c>
      <c r="D12" s="1">
        <v>-431.75216</v>
      </c>
      <c r="E12" s="2">
        <v>4.6896857000000001</v>
      </c>
    </row>
    <row r="13" spans="2:5" x14ac:dyDescent="0.2">
      <c r="B13">
        <v>27</v>
      </c>
      <c r="C13">
        <v>10</v>
      </c>
      <c r="D13" s="1">
        <v>-431.75187</v>
      </c>
      <c r="E13" s="2">
        <v>4.6896863</v>
      </c>
    </row>
    <row r="14" spans="2:5" x14ac:dyDescent="0.2">
      <c r="B14">
        <v>27</v>
      </c>
      <c r="C14">
        <v>11</v>
      </c>
      <c r="D14" s="1">
        <v>-431.75166999999999</v>
      </c>
      <c r="E14" s="2">
        <v>4.6896867999999996</v>
      </c>
    </row>
    <row r="15" spans="2:5" x14ac:dyDescent="0.2">
      <c r="B15">
        <v>27</v>
      </c>
      <c r="C15">
        <v>12</v>
      </c>
      <c r="D15" s="1">
        <v>-431.75164000000001</v>
      </c>
      <c r="E15" s="2">
        <v>4.6896867999999996</v>
      </c>
    </row>
    <row r="16" spans="2:5" x14ac:dyDescent="0.2">
      <c r="B16">
        <v>27</v>
      </c>
      <c r="C16">
        <v>13</v>
      </c>
      <c r="D16" s="1">
        <v>-431.75168000000002</v>
      </c>
      <c r="E16" s="2">
        <v>4.6896883000000003</v>
      </c>
    </row>
    <row r="17" spans="2:5" x14ac:dyDescent="0.2">
      <c r="B17">
        <v>27</v>
      </c>
      <c r="C17">
        <v>14</v>
      </c>
      <c r="D17" s="1">
        <v>-431.75178</v>
      </c>
      <c r="E17" s="2">
        <v>4.6896883000000003</v>
      </c>
    </row>
    <row r="18" spans="2:5" x14ac:dyDescent="0.2">
      <c r="B18">
        <v>27</v>
      </c>
      <c r="C18">
        <v>15</v>
      </c>
      <c r="D18" s="1">
        <v>-431.75187</v>
      </c>
      <c r="E18" s="2">
        <v>4.6896861000000003</v>
      </c>
    </row>
    <row r="19" spans="2:5" x14ac:dyDescent="0.2">
      <c r="B19">
        <v>27</v>
      </c>
      <c r="C19">
        <v>16</v>
      </c>
      <c r="D19" s="1">
        <v>-431.75195000000002</v>
      </c>
      <c r="E19" s="2">
        <v>4.689686</v>
      </c>
    </row>
    <row r="20" spans="2:5" x14ac:dyDescent="0.2">
      <c r="B20">
        <v>27</v>
      </c>
      <c r="C20">
        <v>17</v>
      </c>
      <c r="D20" s="1">
        <v>-431.75202000000002</v>
      </c>
      <c r="E20" s="2">
        <v>4.6896845000000003</v>
      </c>
    </row>
    <row r="21" spans="2:5" x14ac:dyDescent="0.2">
      <c r="B21">
        <v>27</v>
      </c>
      <c r="C21">
        <v>18</v>
      </c>
      <c r="D21" s="1">
        <v>-431.75207</v>
      </c>
      <c r="E21" s="2">
        <v>4.6896871999999998</v>
      </c>
    </row>
    <row r="22" spans="2:5" x14ac:dyDescent="0.2">
      <c r="B22">
        <v>27</v>
      </c>
      <c r="C22">
        <v>19</v>
      </c>
      <c r="D22" s="1">
        <v>-431.75211000000002</v>
      </c>
      <c r="E22" s="2">
        <v>4.6896839999999997</v>
      </c>
    </row>
    <row r="23" spans="2:5" x14ac:dyDescent="0.2">
      <c r="B23">
        <v>27</v>
      </c>
      <c r="C23">
        <v>20</v>
      </c>
      <c r="D23" s="1">
        <v>-431.75213000000002</v>
      </c>
      <c r="E23" s="2">
        <v>4.6896863</v>
      </c>
    </row>
    <row r="24" spans="2:5" x14ac:dyDescent="0.2">
      <c r="B24">
        <v>27</v>
      </c>
      <c r="C24">
        <v>21</v>
      </c>
      <c r="D24" s="1">
        <v>-431.75214</v>
      </c>
      <c r="E24" s="2">
        <v>4.6896845000000003</v>
      </c>
    </row>
    <row r="25" spans="2:5" x14ac:dyDescent="0.2">
      <c r="B25">
        <v>27</v>
      </c>
      <c r="C25">
        <v>22</v>
      </c>
      <c r="D25" s="1">
        <v>-431.75214</v>
      </c>
      <c r="E25" s="2">
        <v>4.6896868999999999</v>
      </c>
    </row>
    <row r="26" spans="2:5" x14ac:dyDescent="0.2">
      <c r="B26">
        <v>27</v>
      </c>
      <c r="C26">
        <v>23</v>
      </c>
      <c r="D26" s="1">
        <v>-431.75213000000002</v>
      </c>
      <c r="E26" s="2">
        <v>4.6896845999999996</v>
      </c>
    </row>
    <row r="27" spans="2:5" x14ac:dyDescent="0.2">
      <c r="B27">
        <v>27</v>
      </c>
      <c r="C27">
        <v>24</v>
      </c>
      <c r="D27" s="1">
        <v>-431.75214</v>
      </c>
      <c r="E27" s="2">
        <v>4.6896849999999999</v>
      </c>
    </row>
    <row r="28" spans="2:5" x14ac:dyDescent="0.2">
      <c r="B28">
        <v>27</v>
      </c>
      <c r="C28">
        <v>25</v>
      </c>
      <c r="D28" s="1">
        <v>-431.75211999999999</v>
      </c>
      <c r="E28" s="2">
        <v>4.6896855000000004</v>
      </c>
    </row>
    <row r="29" spans="2:5" x14ac:dyDescent="0.2">
      <c r="B29">
        <v>27</v>
      </c>
      <c r="C29">
        <v>26</v>
      </c>
      <c r="D29" s="1">
        <v>-431.75211999999999</v>
      </c>
      <c r="E29" s="2">
        <v>4.6896830999999999</v>
      </c>
    </row>
    <row r="30" spans="2:5" x14ac:dyDescent="0.2">
      <c r="B30">
        <v>27</v>
      </c>
      <c r="C30">
        <v>27</v>
      </c>
      <c r="D30" s="1">
        <v>-431.75211000000002</v>
      </c>
      <c r="E30" s="2">
        <v>4.6896864999999996</v>
      </c>
    </row>
    <row r="31" spans="2:5" x14ac:dyDescent="0.2">
      <c r="B31">
        <v>27</v>
      </c>
      <c r="C31">
        <v>28</v>
      </c>
      <c r="D31" s="1">
        <v>-431.75209000000001</v>
      </c>
      <c r="E31" s="2">
        <v>4.6896858000000003</v>
      </c>
    </row>
    <row r="33" spans="4:5" x14ac:dyDescent="0.2">
      <c r="D33" s="1">
        <f>AVERAGE(D4:D31)</f>
        <v>-431.75200428571424</v>
      </c>
      <c r="E33" s="1">
        <f>AVERAGE(E4:E31)</f>
        <v>4.6896859464285701</v>
      </c>
    </row>
    <row r="34" spans="4:5" x14ac:dyDescent="0.2">
      <c r="D34" s="1">
        <f>_xlfn.STDEV.P(D4:D31)</f>
        <v>1.8428294571472205E-4</v>
      </c>
      <c r="E34" s="1">
        <f>_xlfn.STDEV.P(E4:E31)</f>
        <v>1.1487515406162502E-6</v>
      </c>
    </row>
    <row r="35" spans="4:5" x14ac:dyDescent="0.2">
      <c r="E35" s="1"/>
    </row>
    <row r="36" spans="4:5" x14ac:dyDescent="0.2">
      <c r="D36" s="1">
        <f>MAX(D4:D31)</f>
        <v>-431.75164000000001</v>
      </c>
      <c r="E36" s="1">
        <f>MAX(E4:E31)</f>
        <v>4.6896883000000003</v>
      </c>
    </row>
    <row r="37" spans="4:5" x14ac:dyDescent="0.2">
      <c r="D37" s="1">
        <f>MIN(D4:D31)</f>
        <v>-431.75236999999998</v>
      </c>
      <c r="E37" s="1">
        <f>MIN(E4:E31)</f>
        <v>4.6896830999999999</v>
      </c>
    </row>
    <row r="38" spans="4:5" x14ac:dyDescent="0.2">
      <c r="D38" s="1">
        <f>D36-D37</f>
        <v>7.2999999997591658E-4</v>
      </c>
      <c r="E38" s="1">
        <f>E36-E37</f>
        <v>5.2000000003715741E-6</v>
      </c>
    </row>
    <row r="40" spans="4:5" x14ac:dyDescent="0.2">
      <c r="D40" s="1">
        <f>ABS(D38/D33*100)</f>
        <v>1.6907854340679216E-4</v>
      </c>
      <c r="E40" s="1">
        <f>ABS(E38/E33*100)</f>
        <v>1.1088162533211065E-4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workbookViewId="0">
      <selection activeCell="B38" sqref="B38"/>
    </sheetView>
  </sheetViews>
  <sheetFormatPr defaultRowHeight="12.75" x14ac:dyDescent="0.2"/>
  <cols>
    <col min="4" max="4" width="9.140625" style="1"/>
    <col min="5" max="5" width="9.5703125" style="2" bestFit="1" customWidth="1"/>
  </cols>
  <sheetData>
    <row r="2" spans="2:5" x14ac:dyDescent="0.2">
      <c r="B2">
        <v>14</v>
      </c>
      <c r="C2">
        <v>8</v>
      </c>
      <c r="D2" s="1">
        <v>-431.74477999999999</v>
      </c>
      <c r="E2" s="2">
        <v>4.6897633000000001</v>
      </c>
    </row>
    <row r="4" spans="2:5" x14ac:dyDescent="0.2">
      <c r="B4">
        <v>20</v>
      </c>
      <c r="C4">
        <v>1</v>
      </c>
      <c r="D4" s="1">
        <v>-431.75015999999999</v>
      </c>
      <c r="E4" s="2">
        <v>4.6897092999999996</v>
      </c>
    </row>
    <row r="5" spans="2:5" x14ac:dyDescent="0.2">
      <c r="B5">
        <v>20</v>
      </c>
      <c r="C5">
        <v>2</v>
      </c>
      <c r="D5" s="1">
        <v>-431.75017000000003</v>
      </c>
      <c r="E5" s="2">
        <v>4.6897000000000002</v>
      </c>
    </row>
    <row r="6" spans="2:5" x14ac:dyDescent="0.2">
      <c r="B6">
        <v>20</v>
      </c>
      <c r="C6">
        <v>3</v>
      </c>
      <c r="D6" s="1">
        <v>-431.75027</v>
      </c>
      <c r="E6" s="2">
        <v>4.6897042999999998</v>
      </c>
    </row>
    <row r="7" spans="2:5" x14ac:dyDescent="0.2">
      <c r="B7">
        <v>20</v>
      </c>
      <c r="C7">
        <v>4</v>
      </c>
      <c r="D7" s="1">
        <v>-431.75018999999998</v>
      </c>
      <c r="E7" s="2">
        <v>4.6897045000000004</v>
      </c>
    </row>
    <row r="8" spans="2:5" x14ac:dyDescent="0.2">
      <c r="B8">
        <v>20</v>
      </c>
      <c r="C8">
        <v>5</v>
      </c>
      <c r="D8" s="1">
        <v>-431.74986999999999</v>
      </c>
      <c r="E8" s="2">
        <v>4.6896852000000004</v>
      </c>
    </row>
    <row r="9" spans="2:5" x14ac:dyDescent="0.2">
      <c r="B9">
        <v>20</v>
      </c>
      <c r="C9">
        <v>6</v>
      </c>
      <c r="D9" s="1">
        <v>-431.75002000000001</v>
      </c>
      <c r="E9" s="2">
        <v>4.6897048000000003</v>
      </c>
    </row>
    <row r="10" spans="2:5" x14ac:dyDescent="0.2">
      <c r="B10">
        <v>20</v>
      </c>
      <c r="C10">
        <v>7</v>
      </c>
      <c r="D10" s="1">
        <v>-431.75042999999999</v>
      </c>
      <c r="E10" s="2">
        <v>4.6897035999999996</v>
      </c>
    </row>
    <row r="11" spans="2:5" x14ac:dyDescent="0.2">
      <c r="B11">
        <v>20</v>
      </c>
      <c r="C11">
        <v>8</v>
      </c>
      <c r="D11" s="1">
        <v>-431.75056000000001</v>
      </c>
      <c r="E11" s="2">
        <v>4.6897038000000002</v>
      </c>
    </row>
    <row r="12" spans="2:5" x14ac:dyDescent="0.2">
      <c r="B12">
        <v>20</v>
      </c>
      <c r="C12">
        <v>9</v>
      </c>
      <c r="D12" s="1">
        <v>-431.75031000000001</v>
      </c>
      <c r="E12" s="2">
        <v>4.6897161000000001</v>
      </c>
    </row>
    <row r="13" spans="2:5" x14ac:dyDescent="0.2">
      <c r="B13">
        <v>20</v>
      </c>
      <c r="C13">
        <v>10</v>
      </c>
      <c r="D13" s="1">
        <v>-431.75006000000002</v>
      </c>
      <c r="E13" s="2">
        <v>4.6897047000000001</v>
      </c>
    </row>
    <row r="14" spans="2:5" x14ac:dyDescent="0.2">
      <c r="B14">
        <v>20</v>
      </c>
      <c r="C14">
        <v>11</v>
      </c>
      <c r="D14" s="1">
        <v>-431.74986000000001</v>
      </c>
      <c r="E14" s="2">
        <v>4.6897051999999997</v>
      </c>
    </row>
    <row r="15" spans="2:5" x14ac:dyDescent="0.2">
      <c r="B15">
        <v>20</v>
      </c>
      <c r="C15">
        <v>12</v>
      </c>
      <c r="D15" s="1">
        <v>-431.74982999999997</v>
      </c>
      <c r="E15" s="2">
        <v>4.6897051000000003</v>
      </c>
    </row>
    <row r="16" spans="2:5" x14ac:dyDescent="0.2">
      <c r="B16">
        <v>20</v>
      </c>
      <c r="C16">
        <v>13</v>
      </c>
      <c r="D16" s="1">
        <v>-431.74986999999999</v>
      </c>
      <c r="E16" s="2">
        <v>4.6897069</v>
      </c>
    </row>
    <row r="17" spans="2:5" x14ac:dyDescent="0.2">
      <c r="B17">
        <v>20</v>
      </c>
      <c r="C17">
        <v>14</v>
      </c>
      <c r="D17" s="1">
        <v>-431.74995999999999</v>
      </c>
      <c r="E17" s="2">
        <v>4.6897041000000002</v>
      </c>
    </row>
    <row r="18" spans="2:5" x14ac:dyDescent="0.2">
      <c r="B18">
        <v>20</v>
      </c>
      <c r="C18">
        <v>15</v>
      </c>
      <c r="D18" s="1">
        <v>-431.75006000000002</v>
      </c>
      <c r="E18" s="2">
        <v>4.6897045000000004</v>
      </c>
    </row>
    <row r="19" spans="2:5" x14ac:dyDescent="0.2">
      <c r="B19">
        <v>20</v>
      </c>
      <c r="C19">
        <v>16</v>
      </c>
      <c r="D19" s="1">
        <v>-431.75013999999999</v>
      </c>
      <c r="E19" s="2">
        <v>4.6897044000000001</v>
      </c>
    </row>
    <row r="20" spans="2:5" x14ac:dyDescent="0.2">
      <c r="B20">
        <v>20</v>
      </c>
      <c r="C20">
        <v>17</v>
      </c>
      <c r="D20" s="1">
        <v>-431.75020999999998</v>
      </c>
      <c r="E20" s="2">
        <v>4.6897029000000003</v>
      </c>
    </row>
    <row r="21" spans="2:5" x14ac:dyDescent="0.2">
      <c r="B21">
        <v>20</v>
      </c>
      <c r="C21">
        <v>18</v>
      </c>
      <c r="D21" s="1">
        <v>-431.75026000000003</v>
      </c>
      <c r="E21" s="2">
        <v>4.6897055999999999</v>
      </c>
    </row>
    <row r="22" spans="2:5" x14ac:dyDescent="0.2">
      <c r="B22">
        <v>20</v>
      </c>
      <c r="C22">
        <v>19</v>
      </c>
      <c r="D22" s="1">
        <v>-431.75029999999998</v>
      </c>
      <c r="E22" s="2">
        <v>4.6897023000000004</v>
      </c>
    </row>
    <row r="23" spans="2:5" x14ac:dyDescent="0.2">
      <c r="B23">
        <v>20</v>
      </c>
      <c r="C23">
        <v>20</v>
      </c>
      <c r="D23" s="1">
        <v>-431.75031000000001</v>
      </c>
      <c r="E23" s="2">
        <v>4.6897047000000001</v>
      </c>
    </row>
    <row r="24" spans="2:5" x14ac:dyDescent="0.2">
      <c r="B24">
        <v>20</v>
      </c>
      <c r="C24">
        <v>21</v>
      </c>
      <c r="D24" s="1">
        <v>-431.75036999999998</v>
      </c>
      <c r="E24" s="2">
        <v>4.6897434999999996</v>
      </c>
    </row>
    <row r="25" spans="2:5" x14ac:dyDescent="0.2">
      <c r="B25">
        <v>20</v>
      </c>
      <c r="C25">
        <v>22</v>
      </c>
      <c r="D25" s="1">
        <v>-431.75033000000002</v>
      </c>
      <c r="E25" s="2">
        <v>4.6897053</v>
      </c>
    </row>
    <row r="26" spans="2:5" x14ac:dyDescent="0.2">
      <c r="B26">
        <v>20</v>
      </c>
      <c r="C26">
        <v>23</v>
      </c>
      <c r="D26" s="1">
        <v>-431.75031999999999</v>
      </c>
      <c r="E26" s="2">
        <v>4.6897029999999997</v>
      </c>
    </row>
    <row r="27" spans="2:5" x14ac:dyDescent="0.2">
      <c r="B27">
        <v>20</v>
      </c>
      <c r="C27">
        <v>24</v>
      </c>
      <c r="D27" s="1">
        <v>-431.75033000000002</v>
      </c>
      <c r="E27" s="2">
        <v>4.6897034</v>
      </c>
    </row>
    <row r="28" spans="2:5" x14ac:dyDescent="0.2">
      <c r="B28">
        <v>20</v>
      </c>
      <c r="C28">
        <v>25</v>
      </c>
      <c r="D28" s="1">
        <v>-431.75031000000001</v>
      </c>
      <c r="E28" s="2">
        <v>4.6897038999999996</v>
      </c>
    </row>
    <row r="29" spans="2:5" x14ac:dyDescent="0.2">
      <c r="B29">
        <v>20</v>
      </c>
      <c r="C29">
        <v>26</v>
      </c>
      <c r="D29" s="1">
        <v>-431.75038000000001</v>
      </c>
      <c r="E29" s="2">
        <v>4.6896826000000003</v>
      </c>
    </row>
    <row r="30" spans="2:5" x14ac:dyDescent="0.2">
      <c r="B30">
        <v>20</v>
      </c>
      <c r="C30">
        <v>27</v>
      </c>
      <c r="D30" s="1">
        <v>-431.75044000000003</v>
      </c>
      <c r="E30" s="2">
        <v>4.6896921000000003</v>
      </c>
    </row>
    <row r="31" spans="2:5" x14ac:dyDescent="0.2">
      <c r="B31">
        <v>20</v>
      </c>
      <c r="C31">
        <v>28</v>
      </c>
      <c r="D31" s="1">
        <v>-431.75027999999998</v>
      </c>
      <c r="E31" s="2">
        <v>4.6897041000000002</v>
      </c>
    </row>
    <row r="33" spans="4:5" x14ac:dyDescent="0.2">
      <c r="D33" s="1">
        <f>AVERAGE(D4:D31)</f>
        <v>-431.75019999999995</v>
      </c>
      <c r="E33" s="1">
        <f>AVERAGE(E4:E31)</f>
        <v>4.6897042821428556</v>
      </c>
    </row>
    <row r="34" spans="4:5" x14ac:dyDescent="0.2">
      <c r="D34" s="1">
        <f>_xlfn.STDEV.P(D4:D31)</f>
        <v>1.9054433305305021E-4</v>
      </c>
      <c r="E34" s="1">
        <f>_xlfn.STDEV.P(E4:E31)</f>
        <v>9.8649832947502571E-6</v>
      </c>
    </row>
    <row r="35" spans="4:5" x14ac:dyDescent="0.2">
      <c r="E35" s="1"/>
    </row>
    <row r="36" spans="4:5" x14ac:dyDescent="0.2">
      <c r="D36" s="1">
        <f>MAX(D4:D31)</f>
        <v>-431.74982999999997</v>
      </c>
      <c r="E36" s="1">
        <f>MAX(E4:E31)</f>
        <v>4.6897434999999996</v>
      </c>
    </row>
    <row r="37" spans="4:5" x14ac:dyDescent="0.2">
      <c r="D37" s="1">
        <f>MIN(D4:D31)</f>
        <v>-431.75056000000001</v>
      </c>
      <c r="E37" s="1">
        <f>MIN(E4:E31)</f>
        <v>4.6896826000000003</v>
      </c>
    </row>
    <row r="38" spans="4:5" x14ac:dyDescent="0.2">
      <c r="D38" s="1">
        <f>D36-D37</f>
        <v>7.3000000003276E-4</v>
      </c>
      <c r="E38" s="1">
        <f>E36-E37</f>
        <v>6.089999999936424E-5</v>
      </c>
    </row>
    <row r="40" spans="4:5" x14ac:dyDescent="0.2">
      <c r="D40" s="1">
        <f>ABS(D38/D33*100)</f>
        <v>1.6907924999982863E-4</v>
      </c>
      <c r="E40" s="1">
        <f>ABS(E38/E33*100)</f>
        <v>1.2985893424294409E-3</v>
      </c>
    </row>
  </sheetData>
  <sortState ref="C4:E24">
    <sortCondition ref="C4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workbookViewId="0">
      <selection activeCell="B38" sqref="B38"/>
    </sheetView>
  </sheetViews>
  <sheetFormatPr defaultRowHeight="12.75" x14ac:dyDescent="0.2"/>
  <cols>
    <col min="4" max="4" width="9.140625" style="1"/>
    <col min="5" max="5" width="9.5703125" style="2" bestFit="1" customWidth="1"/>
  </cols>
  <sheetData>
    <row r="2" spans="2:5" x14ac:dyDescent="0.2">
      <c r="B2">
        <v>14</v>
      </c>
      <c r="C2">
        <v>8</v>
      </c>
      <c r="D2" s="1">
        <v>-431.74477999999999</v>
      </c>
      <c r="E2" s="2">
        <v>4.6897633000000001</v>
      </c>
    </row>
    <row r="4" spans="2:5" x14ac:dyDescent="0.2">
      <c r="B4">
        <v>14</v>
      </c>
      <c r="C4">
        <v>1</v>
      </c>
      <c r="D4" s="1">
        <v>-431.74437999999998</v>
      </c>
      <c r="E4" s="2">
        <v>4.6897641999999999</v>
      </c>
    </row>
    <row r="5" spans="2:5" x14ac:dyDescent="0.2">
      <c r="B5">
        <v>14</v>
      </c>
      <c r="C5">
        <v>2</v>
      </c>
      <c r="D5" s="1">
        <v>-431.74439000000001</v>
      </c>
      <c r="E5" s="2">
        <v>4.6897640000000003</v>
      </c>
    </row>
    <row r="6" spans="2:5" x14ac:dyDescent="0.2">
      <c r="B6">
        <v>14</v>
      </c>
      <c r="C6">
        <v>3</v>
      </c>
      <c r="D6" s="1">
        <v>-431.74450000000002</v>
      </c>
      <c r="E6" s="2">
        <v>4.6897637999999997</v>
      </c>
    </row>
    <row r="7" spans="2:5" x14ac:dyDescent="0.2">
      <c r="B7">
        <v>14</v>
      </c>
      <c r="C7">
        <v>4</v>
      </c>
      <c r="D7" s="1">
        <v>-431.74441999999999</v>
      </c>
      <c r="E7" s="2">
        <v>4.6897640000000003</v>
      </c>
    </row>
    <row r="8" spans="2:5" x14ac:dyDescent="0.2">
      <c r="B8">
        <v>14</v>
      </c>
      <c r="C8">
        <v>5</v>
      </c>
      <c r="D8" s="1">
        <v>-431.74407000000002</v>
      </c>
      <c r="E8" s="2">
        <v>4.6897641999999999</v>
      </c>
    </row>
    <row r="9" spans="2:5" x14ac:dyDescent="0.2">
      <c r="B9">
        <v>14</v>
      </c>
      <c r="C9">
        <v>6</v>
      </c>
      <c r="D9" s="1">
        <v>-431.74425000000002</v>
      </c>
      <c r="E9" s="2">
        <v>4.6897643000000002</v>
      </c>
    </row>
    <row r="10" spans="2:5" x14ac:dyDescent="0.2">
      <c r="B10">
        <v>14</v>
      </c>
      <c r="C10">
        <v>7</v>
      </c>
      <c r="D10" s="1">
        <v>-431.74466000000001</v>
      </c>
      <c r="E10" s="2">
        <v>4.6897631000000004</v>
      </c>
    </row>
    <row r="11" spans="2:5" x14ac:dyDescent="0.2">
      <c r="B11">
        <v>14</v>
      </c>
      <c r="C11">
        <v>8</v>
      </c>
      <c r="D11" s="1">
        <v>-431.74477999999999</v>
      </c>
      <c r="E11" s="2">
        <v>4.6897633000000001</v>
      </c>
    </row>
    <row r="12" spans="2:5" x14ac:dyDescent="0.2">
      <c r="B12">
        <v>14</v>
      </c>
      <c r="C12">
        <v>9</v>
      </c>
      <c r="D12" s="1">
        <v>-431.74457000000001</v>
      </c>
      <c r="E12" s="2">
        <v>4.6897637000000003</v>
      </c>
    </row>
    <row r="13" spans="2:5" x14ac:dyDescent="0.2">
      <c r="B13">
        <v>14</v>
      </c>
      <c r="C13">
        <v>10</v>
      </c>
      <c r="D13" s="1">
        <v>-431.74428</v>
      </c>
      <c r="E13" s="2">
        <v>4.6897641999999999</v>
      </c>
    </row>
    <row r="14" spans="2:5" x14ac:dyDescent="0.2">
      <c r="B14">
        <v>14</v>
      </c>
      <c r="C14">
        <v>11</v>
      </c>
      <c r="D14" s="1">
        <v>-431.74409000000003</v>
      </c>
      <c r="E14" s="2">
        <v>4.6897646999999996</v>
      </c>
    </row>
    <row r="15" spans="2:5" x14ac:dyDescent="0.2">
      <c r="B15">
        <v>14</v>
      </c>
      <c r="C15">
        <v>12</v>
      </c>
      <c r="D15" s="1">
        <v>-431.74405000000002</v>
      </c>
      <c r="E15" s="2">
        <v>4.6897646999999996</v>
      </c>
    </row>
    <row r="16" spans="2:5" x14ac:dyDescent="0.2">
      <c r="B16">
        <v>14</v>
      </c>
      <c r="C16">
        <v>13</v>
      </c>
      <c r="D16" s="1">
        <v>-431.74409000000003</v>
      </c>
      <c r="E16" s="2">
        <v>4.6897659000000003</v>
      </c>
    </row>
    <row r="17" spans="2:5" x14ac:dyDescent="0.2">
      <c r="B17">
        <v>14</v>
      </c>
      <c r="C17">
        <v>14</v>
      </c>
      <c r="D17" s="1">
        <v>-431.74428</v>
      </c>
      <c r="E17" s="2">
        <v>4.6897640000000003</v>
      </c>
    </row>
    <row r="18" spans="2:5" x14ac:dyDescent="0.2">
      <c r="B18">
        <v>14</v>
      </c>
      <c r="C18">
        <v>15</v>
      </c>
      <c r="D18" s="1">
        <v>-431.74428</v>
      </c>
      <c r="E18" s="2">
        <v>4.6897640000000003</v>
      </c>
    </row>
    <row r="19" spans="2:5" x14ac:dyDescent="0.2">
      <c r="B19">
        <v>14</v>
      </c>
      <c r="C19">
        <v>16</v>
      </c>
      <c r="D19" s="1">
        <v>-431.74435999999997</v>
      </c>
      <c r="E19" s="2">
        <v>4.6897639</v>
      </c>
    </row>
    <row r="20" spans="2:5" x14ac:dyDescent="0.2">
      <c r="B20">
        <v>14</v>
      </c>
      <c r="C20">
        <v>17</v>
      </c>
      <c r="D20" s="1">
        <v>-431.74444</v>
      </c>
      <c r="E20" s="2">
        <v>4.6897624000000002</v>
      </c>
    </row>
    <row r="21" spans="2:5" x14ac:dyDescent="0.2">
      <c r="B21">
        <v>14</v>
      </c>
      <c r="C21">
        <v>18</v>
      </c>
      <c r="D21" s="1">
        <v>-431.74448000000001</v>
      </c>
      <c r="E21" s="2">
        <v>4.6897650999999998</v>
      </c>
    </row>
    <row r="22" spans="2:5" x14ac:dyDescent="0.2">
      <c r="B22">
        <v>14</v>
      </c>
      <c r="C22">
        <v>19</v>
      </c>
      <c r="D22" s="1">
        <v>-431.74452000000002</v>
      </c>
      <c r="E22" s="2">
        <v>4.6897618999999997</v>
      </c>
    </row>
    <row r="23" spans="2:5" x14ac:dyDescent="0.2">
      <c r="B23">
        <v>14</v>
      </c>
      <c r="C23">
        <v>20</v>
      </c>
      <c r="D23" s="1">
        <v>-431.74453999999997</v>
      </c>
      <c r="E23" s="2">
        <v>4.6897641999999999</v>
      </c>
    </row>
    <row r="24" spans="2:5" x14ac:dyDescent="0.2">
      <c r="B24">
        <v>14</v>
      </c>
      <c r="C24">
        <v>21</v>
      </c>
      <c r="D24" s="1">
        <v>-431.74506000000002</v>
      </c>
      <c r="E24" s="2">
        <v>4.6897378999999999</v>
      </c>
    </row>
    <row r="25" spans="2:5" x14ac:dyDescent="0.2">
      <c r="B25">
        <v>14</v>
      </c>
      <c r="C25">
        <v>22</v>
      </c>
      <c r="D25" s="1">
        <v>-431.74455999999998</v>
      </c>
      <c r="E25" s="2">
        <v>4.6897647999999998</v>
      </c>
    </row>
    <row r="26" spans="2:5" x14ac:dyDescent="0.2">
      <c r="B26">
        <v>14</v>
      </c>
      <c r="C26">
        <v>23</v>
      </c>
      <c r="D26" s="1">
        <v>-431.74455</v>
      </c>
      <c r="E26" s="2">
        <v>4.6897624999999996</v>
      </c>
    </row>
    <row r="27" spans="2:5" x14ac:dyDescent="0.2">
      <c r="B27">
        <v>14</v>
      </c>
      <c r="C27">
        <v>24</v>
      </c>
      <c r="D27" s="1">
        <v>-431.74455</v>
      </c>
      <c r="E27" s="2">
        <v>4.6897628999999998</v>
      </c>
    </row>
    <row r="28" spans="2:5" x14ac:dyDescent="0.2">
      <c r="B28">
        <v>14</v>
      </c>
      <c r="C28">
        <v>25</v>
      </c>
      <c r="D28" s="1">
        <v>-431.74453999999997</v>
      </c>
      <c r="E28" s="2">
        <v>4.6897634000000004</v>
      </c>
    </row>
    <row r="29" spans="2:5" x14ac:dyDescent="0.2">
      <c r="B29">
        <v>14</v>
      </c>
      <c r="C29">
        <v>26</v>
      </c>
      <c r="D29" s="1">
        <v>-431.74453999999997</v>
      </c>
      <c r="E29" s="2">
        <v>4.6897609999999998</v>
      </c>
    </row>
    <row r="30" spans="2:5" x14ac:dyDescent="0.2">
      <c r="B30">
        <v>14</v>
      </c>
      <c r="C30">
        <v>27</v>
      </c>
      <c r="D30" s="1">
        <v>-431.74459999999999</v>
      </c>
      <c r="E30" s="2">
        <v>4.6897117000000001</v>
      </c>
    </row>
    <row r="31" spans="2:5" x14ac:dyDescent="0.2">
      <c r="B31">
        <v>14</v>
      </c>
      <c r="C31">
        <v>28</v>
      </c>
      <c r="D31" s="1">
        <v>-431.74450999999999</v>
      </c>
      <c r="E31" s="2">
        <v>4.6897636</v>
      </c>
    </row>
    <row r="33" spans="4:5" x14ac:dyDescent="0.2">
      <c r="D33" s="1">
        <f>AVERAGE(D4:D31)</f>
        <v>-431.74444071428564</v>
      </c>
      <c r="E33" s="1">
        <f>AVERAGE(E4:E31)</f>
        <v>4.6897609785714289</v>
      </c>
    </row>
    <row r="34" spans="4:5" x14ac:dyDescent="0.2">
      <c r="D34" s="1">
        <f>_xlfn.STDEV.P(D4:D31)</f>
        <v>2.1841848056174083E-4</v>
      </c>
      <c r="E34" s="1">
        <f>_xlfn.STDEV.P(E4:E31)</f>
        <v>1.0672004669843714E-5</v>
      </c>
    </row>
    <row r="35" spans="4:5" x14ac:dyDescent="0.2">
      <c r="E35" s="1"/>
    </row>
    <row r="36" spans="4:5" x14ac:dyDescent="0.2">
      <c r="D36" s="1">
        <f>MAX(D4:D31)</f>
        <v>-431.74405000000002</v>
      </c>
      <c r="E36" s="1">
        <f>MAX(E4:E31)</f>
        <v>4.6897659000000003</v>
      </c>
    </row>
    <row r="37" spans="4:5" x14ac:dyDescent="0.2">
      <c r="D37" s="1">
        <f>MIN(D4:D31)</f>
        <v>-431.74506000000002</v>
      </c>
      <c r="E37" s="1">
        <f>MIN(E4:E31)</f>
        <v>4.6897117000000001</v>
      </c>
    </row>
    <row r="38" spans="4:5" x14ac:dyDescent="0.2">
      <c r="D38" s="1">
        <f>D36-D37</f>
        <v>1.010000000007949E-3</v>
      </c>
      <c r="E38" s="1">
        <f>E36-E37</f>
        <v>5.4200000000115267E-5</v>
      </c>
    </row>
    <row r="40" spans="4:5" x14ac:dyDescent="0.2">
      <c r="D40" s="1">
        <f>ABS(D38/D33*100)</f>
        <v>2.3393468560637098E-4</v>
      </c>
      <c r="E40" s="1">
        <f>ABS(E38/E33*100)</f>
        <v>1.1557092194627238E-3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"/>
  <sheetViews>
    <sheetView workbookViewId="0">
      <selection activeCell="A35" sqref="A35"/>
    </sheetView>
  </sheetViews>
  <sheetFormatPr defaultRowHeight="12.75" x14ac:dyDescent="0.2"/>
  <cols>
    <col min="4" max="4" width="10.28515625" style="1" bestFit="1" customWidth="1"/>
    <col min="5" max="5" width="10.28515625" style="2" bestFit="1" customWidth="1"/>
  </cols>
  <sheetData>
    <row r="2" spans="2:5" x14ac:dyDescent="0.2">
      <c r="B2">
        <v>14</v>
      </c>
      <c r="C2">
        <v>8</v>
      </c>
      <c r="D2" s="1">
        <v>-431.74477999999999</v>
      </c>
      <c r="E2" s="2">
        <v>4.6897633000000001</v>
      </c>
    </row>
    <row r="4" spans="2:5" x14ac:dyDescent="0.2">
      <c r="B4">
        <v>5</v>
      </c>
      <c r="C4">
        <v>28</v>
      </c>
      <c r="D4" s="1">
        <v>-431.58983999999998</v>
      </c>
      <c r="E4" s="2">
        <v>4.6915433999999996</v>
      </c>
    </row>
    <row r="5" spans="2:5" x14ac:dyDescent="0.2">
      <c r="B5">
        <v>6</v>
      </c>
      <c r="C5">
        <v>28</v>
      </c>
      <c r="D5" s="1">
        <v>-431.63956999999999</v>
      </c>
      <c r="E5" s="2">
        <v>4.6908516000000002</v>
      </c>
    </row>
    <row r="6" spans="2:5" x14ac:dyDescent="0.2">
      <c r="B6">
        <v>7</v>
      </c>
      <c r="C6">
        <v>28</v>
      </c>
      <c r="D6" s="1">
        <v>-431.68216999999999</v>
      </c>
      <c r="E6" s="2">
        <v>4.6904197999999999</v>
      </c>
    </row>
    <row r="7" spans="2:5" x14ac:dyDescent="0.2">
      <c r="B7">
        <v>8</v>
      </c>
      <c r="C7">
        <v>28</v>
      </c>
      <c r="D7" s="1">
        <v>-431.70553000000001</v>
      </c>
      <c r="E7" s="2">
        <v>4.6901504000000003</v>
      </c>
    </row>
    <row r="8" spans="2:5" x14ac:dyDescent="0.2">
      <c r="B8">
        <v>9</v>
      </c>
      <c r="C8">
        <v>28</v>
      </c>
      <c r="D8" s="1">
        <v>-431.72106000000002</v>
      </c>
      <c r="E8" s="2">
        <v>4.6900212000000003</v>
      </c>
    </row>
    <row r="9" spans="2:5" x14ac:dyDescent="0.2">
      <c r="B9">
        <v>10</v>
      </c>
      <c r="C9">
        <v>28</v>
      </c>
      <c r="D9" s="1">
        <v>-431.72930000000002</v>
      </c>
      <c r="E9" s="2">
        <v>4.6896728000000003</v>
      </c>
    </row>
    <row r="10" spans="2:5" x14ac:dyDescent="0.2">
      <c r="B10">
        <v>11</v>
      </c>
      <c r="C10">
        <v>28</v>
      </c>
      <c r="D10" s="1">
        <v>-431.73423000000003</v>
      </c>
      <c r="E10" s="2">
        <v>4.6888154000000002</v>
      </c>
    </row>
    <row r="11" spans="2:5" x14ac:dyDescent="0.2">
      <c r="B11">
        <v>12</v>
      </c>
      <c r="C11">
        <v>28</v>
      </c>
      <c r="D11" s="1">
        <v>-431.7321</v>
      </c>
      <c r="E11" s="2">
        <v>4.6898707000000002</v>
      </c>
    </row>
    <row r="12" spans="2:5" x14ac:dyDescent="0.2">
      <c r="B12">
        <v>13</v>
      </c>
      <c r="C12">
        <v>28</v>
      </c>
      <c r="D12" s="1">
        <v>-431.74243000000001</v>
      </c>
      <c r="E12" s="2">
        <v>4.6897846000000003</v>
      </c>
    </row>
    <row r="13" spans="2:5" x14ac:dyDescent="0.2">
      <c r="B13">
        <v>14</v>
      </c>
      <c r="C13">
        <v>28</v>
      </c>
      <c r="D13" s="1">
        <v>-431.74450999999999</v>
      </c>
      <c r="E13" s="2">
        <v>4.6897636</v>
      </c>
    </row>
    <row r="14" spans="2:5" x14ac:dyDescent="0.2">
      <c r="B14">
        <v>15</v>
      </c>
      <c r="C14">
        <v>28</v>
      </c>
      <c r="D14" s="1">
        <v>-431.74608000000001</v>
      </c>
      <c r="E14" s="2">
        <v>4.6897482000000004</v>
      </c>
    </row>
    <row r="15" spans="2:5" x14ac:dyDescent="0.2">
      <c r="B15">
        <v>16</v>
      </c>
      <c r="C15">
        <v>28</v>
      </c>
      <c r="D15" s="1">
        <v>-431.74739</v>
      </c>
      <c r="E15" s="2">
        <v>4.6897321999999999</v>
      </c>
    </row>
    <row r="16" spans="2:5" x14ac:dyDescent="0.2">
      <c r="B16">
        <v>17</v>
      </c>
      <c r="C16">
        <v>28</v>
      </c>
      <c r="D16" s="1">
        <v>-431.74838999999997</v>
      </c>
      <c r="E16" s="2">
        <v>4.689724</v>
      </c>
    </row>
    <row r="17" spans="2:5" x14ac:dyDescent="0.2">
      <c r="B17">
        <v>18</v>
      </c>
      <c r="C17">
        <v>28</v>
      </c>
      <c r="D17" s="1">
        <v>-431.74925000000002</v>
      </c>
      <c r="E17" s="2">
        <v>4.6897526999999997</v>
      </c>
    </row>
    <row r="18" spans="2:5" x14ac:dyDescent="0.2">
      <c r="B18">
        <v>19</v>
      </c>
      <c r="C18">
        <v>28</v>
      </c>
      <c r="D18" s="1">
        <v>-431.74979999999999</v>
      </c>
      <c r="E18" s="2">
        <v>4.6897095999999996</v>
      </c>
    </row>
    <row r="19" spans="2:5" x14ac:dyDescent="0.2">
      <c r="B19">
        <v>20</v>
      </c>
      <c r="C19">
        <v>28</v>
      </c>
      <c r="D19" s="1">
        <v>-431.75027999999998</v>
      </c>
      <c r="E19" s="2">
        <v>4.6897041000000002</v>
      </c>
    </row>
    <row r="20" spans="2:5" x14ac:dyDescent="0.2">
      <c r="B20">
        <v>21</v>
      </c>
      <c r="C20">
        <v>28</v>
      </c>
      <c r="D20" s="1">
        <v>-431.75071000000003</v>
      </c>
      <c r="E20" s="2">
        <v>4.6897004000000004</v>
      </c>
    </row>
    <row r="21" spans="2:5" x14ac:dyDescent="0.2">
      <c r="B21">
        <v>22</v>
      </c>
      <c r="C21">
        <v>28</v>
      </c>
      <c r="D21" s="1">
        <v>-431.75105000000002</v>
      </c>
      <c r="E21" s="2">
        <v>4.6896963999999999</v>
      </c>
    </row>
    <row r="22" spans="2:5" x14ac:dyDescent="0.2">
      <c r="B22">
        <v>23</v>
      </c>
      <c r="C22">
        <v>28</v>
      </c>
      <c r="D22" s="1">
        <v>-431.75133</v>
      </c>
      <c r="E22" s="2">
        <v>4.6896937999999997</v>
      </c>
    </row>
    <row r="23" spans="2:5" x14ac:dyDescent="0.2">
      <c r="B23">
        <v>24</v>
      </c>
      <c r="C23">
        <v>28</v>
      </c>
      <c r="D23" s="1">
        <v>-431.75157000000002</v>
      </c>
      <c r="E23" s="2">
        <v>4.6896912000000004</v>
      </c>
    </row>
    <row r="24" spans="2:5" x14ac:dyDescent="0.2">
      <c r="B24">
        <v>25</v>
      </c>
      <c r="C24">
        <v>28</v>
      </c>
      <c r="D24" s="1">
        <v>-431.75153999999998</v>
      </c>
      <c r="E24" s="2">
        <v>4.6896437999999998</v>
      </c>
    </row>
    <row r="25" spans="2:5" x14ac:dyDescent="0.2">
      <c r="B25">
        <v>26</v>
      </c>
      <c r="C25">
        <v>28</v>
      </c>
      <c r="D25" s="1">
        <v>-431.75205</v>
      </c>
      <c r="E25" s="2">
        <v>4.6896858000000003</v>
      </c>
    </row>
    <row r="26" spans="2:5" x14ac:dyDescent="0.2">
      <c r="B26">
        <v>27</v>
      </c>
      <c r="C26">
        <v>28</v>
      </c>
      <c r="D26" s="1">
        <v>-431.75196</v>
      </c>
      <c r="E26" s="2">
        <v>4.6896646000000004</v>
      </c>
    </row>
    <row r="28" spans="2:5" x14ac:dyDescent="0.2">
      <c r="D28" s="1">
        <f>AVERAGE(D4:D26)</f>
        <v>-431.72922347826074</v>
      </c>
      <c r="E28" s="1">
        <f>AVERAGE(E4:E26)</f>
        <v>4.6898713173913054</v>
      </c>
    </row>
    <row r="29" spans="2:5" x14ac:dyDescent="0.2">
      <c r="D29" s="1">
        <f>_xlfn.STDEV.P(D4:D26)</f>
        <v>3.981506199687574E-2</v>
      </c>
      <c r="E29" s="1">
        <f>_xlfn.STDEV.P(E4:E26)</f>
        <v>4.9819535338284295E-4</v>
      </c>
    </row>
    <row r="30" spans="2:5" x14ac:dyDescent="0.2">
      <c r="E30" s="1"/>
    </row>
    <row r="31" spans="2:5" x14ac:dyDescent="0.2">
      <c r="D31" s="1">
        <f>MAX(D4:D26)</f>
        <v>-431.58983999999998</v>
      </c>
      <c r="E31" s="1">
        <f>MAX(E4:E26)</f>
        <v>4.6915433999999996</v>
      </c>
    </row>
    <row r="32" spans="2:5" x14ac:dyDescent="0.2">
      <c r="D32" s="1">
        <f>MIN(D4:D26)</f>
        <v>-431.75205</v>
      </c>
      <c r="E32" s="1">
        <f>MIN(E4:E26)</f>
        <v>4.6888154000000002</v>
      </c>
    </row>
    <row r="33" spans="4:5" x14ac:dyDescent="0.2">
      <c r="D33" s="1">
        <f>D31-D32</f>
        <v>0.16221000000001595</v>
      </c>
      <c r="E33" s="1">
        <f>E31-E32</f>
        <v>2.7279999999993976E-3</v>
      </c>
    </row>
    <row r="35" spans="4:5" x14ac:dyDescent="0.2">
      <c r="D35" s="1">
        <f>ABS(D33/D28*100)</f>
        <v>3.7572161248005921E-2</v>
      </c>
      <c r="E35" s="1">
        <f>ABS(E33/E28*100)</f>
        <v>5.8167907291682808E-2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"/>
  <sheetViews>
    <sheetView tabSelected="1" workbookViewId="0">
      <selection activeCell="B4" sqref="B4"/>
    </sheetView>
  </sheetViews>
  <sheetFormatPr defaultRowHeight="12.75" x14ac:dyDescent="0.2"/>
  <cols>
    <col min="4" max="4" width="9.140625" style="1"/>
    <col min="5" max="5" width="9.5703125" style="2" bestFit="1" customWidth="1"/>
  </cols>
  <sheetData>
    <row r="2" spans="2:5" x14ac:dyDescent="0.2">
      <c r="B2">
        <v>14</v>
      </c>
      <c r="C2">
        <v>8</v>
      </c>
      <c r="D2" s="1">
        <v>-431.74477999999999</v>
      </c>
      <c r="E2" s="2">
        <v>4.6897633000000001</v>
      </c>
    </row>
    <row r="4" spans="2:5" x14ac:dyDescent="0.2">
      <c r="B4">
        <v>5</v>
      </c>
      <c r="C4">
        <v>8</v>
      </c>
      <c r="D4" s="1">
        <v>-431.59023999999999</v>
      </c>
      <c r="E4" s="2">
        <v>4.6916076000000002</v>
      </c>
    </row>
    <row r="5" spans="2:5" x14ac:dyDescent="0.2">
      <c r="B5">
        <v>6</v>
      </c>
      <c r="C5">
        <v>8</v>
      </c>
      <c r="D5" s="1">
        <v>-431.63983999999999</v>
      </c>
      <c r="E5" s="2">
        <v>4.6908513000000003</v>
      </c>
    </row>
    <row r="6" spans="2:5" x14ac:dyDescent="0.2">
      <c r="B6">
        <v>7</v>
      </c>
      <c r="C6">
        <v>8</v>
      </c>
      <c r="D6" s="1">
        <v>-431.68245000000002</v>
      </c>
      <c r="E6" s="2">
        <v>4.6904196000000002</v>
      </c>
    </row>
    <row r="7" spans="2:5" x14ac:dyDescent="0.2">
      <c r="B7">
        <v>8</v>
      </c>
      <c r="C7">
        <v>8</v>
      </c>
      <c r="D7" s="1">
        <v>-431.70580000000001</v>
      </c>
      <c r="E7" s="2">
        <v>4.6901501999999997</v>
      </c>
    </row>
    <row r="8" spans="2:5" x14ac:dyDescent="0.2">
      <c r="B8">
        <v>9</v>
      </c>
      <c r="C8">
        <v>8</v>
      </c>
      <c r="D8" s="1">
        <v>-431.72133000000002</v>
      </c>
      <c r="E8" s="2">
        <v>4.6900209999999998</v>
      </c>
    </row>
    <row r="9" spans="2:5" x14ac:dyDescent="0.2">
      <c r="B9">
        <v>10</v>
      </c>
      <c r="C9">
        <v>8</v>
      </c>
      <c r="D9" s="1">
        <v>-431.72915</v>
      </c>
      <c r="E9" s="2">
        <v>4.6899385000000002</v>
      </c>
    </row>
    <row r="10" spans="2:5" x14ac:dyDescent="0.2">
      <c r="B10">
        <v>11</v>
      </c>
      <c r="C10">
        <v>8</v>
      </c>
      <c r="D10" s="1">
        <v>-431.73570000000001</v>
      </c>
      <c r="E10" s="2">
        <v>4.6898606000000003</v>
      </c>
    </row>
    <row r="11" spans="2:5" x14ac:dyDescent="0.2">
      <c r="B11">
        <v>12</v>
      </c>
      <c r="C11">
        <v>8</v>
      </c>
      <c r="D11" s="1">
        <v>-431.73943000000003</v>
      </c>
      <c r="E11" s="2">
        <v>4.6898197000000001</v>
      </c>
    </row>
    <row r="12" spans="2:5" x14ac:dyDescent="0.2">
      <c r="B12">
        <v>13</v>
      </c>
      <c r="C12">
        <v>8</v>
      </c>
      <c r="D12" s="1">
        <v>-431.74270000000001</v>
      </c>
      <c r="E12" s="2">
        <v>4.6897843999999997</v>
      </c>
    </row>
    <row r="13" spans="2:5" x14ac:dyDescent="0.2">
      <c r="B13">
        <v>14</v>
      </c>
      <c r="C13">
        <v>8</v>
      </c>
      <c r="D13" s="1">
        <v>-431.74477999999999</v>
      </c>
      <c r="E13" s="2">
        <v>4.6897633000000001</v>
      </c>
    </row>
    <row r="14" spans="2:5" x14ac:dyDescent="0.2">
      <c r="B14">
        <v>15</v>
      </c>
      <c r="C14">
        <v>8</v>
      </c>
      <c r="D14" s="1">
        <v>-431.74635000000001</v>
      </c>
      <c r="E14" s="2">
        <v>4.6897479999999998</v>
      </c>
    </row>
    <row r="15" spans="2:5" x14ac:dyDescent="0.2">
      <c r="B15">
        <v>16</v>
      </c>
      <c r="C15">
        <v>8</v>
      </c>
      <c r="D15" s="1">
        <v>-431.74766</v>
      </c>
      <c r="E15" s="2">
        <v>4.6897342000000002</v>
      </c>
    </row>
    <row r="16" spans="2:5" x14ac:dyDescent="0.2">
      <c r="B16">
        <v>17</v>
      </c>
      <c r="C16">
        <v>8</v>
      </c>
      <c r="D16" s="1">
        <v>-431.74865999999997</v>
      </c>
      <c r="E16" s="2">
        <v>4.6897237000000001</v>
      </c>
    </row>
    <row r="17" spans="2:5" x14ac:dyDescent="0.2">
      <c r="B17">
        <v>18</v>
      </c>
      <c r="C17">
        <v>8</v>
      </c>
      <c r="D17" s="1">
        <v>-431.74945000000002</v>
      </c>
      <c r="E17" s="2">
        <v>4.6897153999999999</v>
      </c>
    </row>
    <row r="18" spans="2:5" x14ac:dyDescent="0.2">
      <c r="B18">
        <v>19</v>
      </c>
      <c r="C18">
        <v>8</v>
      </c>
      <c r="D18" s="1">
        <v>-431.75008000000003</v>
      </c>
      <c r="E18" s="2">
        <v>4.6897092000000002</v>
      </c>
    </row>
    <row r="19" spans="2:5" x14ac:dyDescent="0.2">
      <c r="B19">
        <v>20</v>
      </c>
      <c r="C19">
        <v>8</v>
      </c>
      <c r="D19" s="1">
        <v>-431.75056000000001</v>
      </c>
      <c r="E19" s="2">
        <v>4.6897038000000002</v>
      </c>
    </row>
    <row r="20" spans="2:5" x14ac:dyDescent="0.2">
      <c r="B20">
        <v>21</v>
      </c>
      <c r="C20">
        <v>8</v>
      </c>
      <c r="D20" s="1">
        <v>-431.75099</v>
      </c>
      <c r="E20" s="2">
        <v>4.6897000999999996</v>
      </c>
    </row>
    <row r="21" spans="2:5" x14ac:dyDescent="0.2">
      <c r="B21">
        <v>22</v>
      </c>
      <c r="C21">
        <v>8</v>
      </c>
      <c r="D21" s="1">
        <v>-431.75133</v>
      </c>
      <c r="E21" s="2">
        <v>4.6896959999999996</v>
      </c>
    </row>
    <row r="22" spans="2:5" x14ac:dyDescent="0.2">
      <c r="B22">
        <v>23</v>
      </c>
      <c r="C22">
        <v>8</v>
      </c>
      <c r="D22" s="1">
        <v>-431.75161000000003</v>
      </c>
      <c r="E22" s="2">
        <v>4.6896934999999997</v>
      </c>
    </row>
    <row r="23" spans="2:5" x14ac:dyDescent="0.2">
      <c r="B23">
        <v>24</v>
      </c>
      <c r="C23">
        <v>8</v>
      </c>
      <c r="D23" s="1">
        <v>-431.75184999999999</v>
      </c>
      <c r="E23" s="2">
        <v>4.6896908000000002</v>
      </c>
    </row>
    <row r="24" spans="2:5" x14ac:dyDescent="0.2">
      <c r="B24">
        <v>25</v>
      </c>
      <c r="C24">
        <v>8</v>
      </c>
      <c r="D24" s="1">
        <v>-431.75205</v>
      </c>
      <c r="E24" s="2">
        <v>4.6896887999999999</v>
      </c>
    </row>
    <row r="25" spans="2:5" x14ac:dyDescent="0.2">
      <c r="B25">
        <v>26</v>
      </c>
      <c r="C25">
        <v>8</v>
      </c>
      <c r="D25" s="1">
        <v>-431.75222000000002</v>
      </c>
      <c r="E25" s="2">
        <v>4.6896871000000004</v>
      </c>
    </row>
    <row r="26" spans="2:5" x14ac:dyDescent="0.2">
      <c r="B26">
        <v>27</v>
      </c>
      <c r="C26">
        <v>8</v>
      </c>
      <c r="D26" s="1">
        <v>-431.75236999999998</v>
      </c>
      <c r="E26" s="2">
        <v>4.6896854000000001</v>
      </c>
    </row>
    <row r="28" spans="2:5" x14ac:dyDescent="0.2">
      <c r="D28" s="1">
        <f>AVERAGE(D4:D26)</f>
        <v>-431.72985217391312</v>
      </c>
      <c r="E28" s="1">
        <f>AVERAGE(E4:E26)</f>
        <v>4.6899300956521737</v>
      </c>
    </row>
    <row r="29" spans="2:5" x14ac:dyDescent="0.2">
      <c r="D29" s="1">
        <f>_xlfn.STDEV.P(D4:D26)</f>
        <v>3.9856697321293495E-2</v>
      </c>
      <c r="E29" s="1">
        <f>_xlfn.STDEV.P(E4:E26)</f>
        <v>4.5125018942867364E-4</v>
      </c>
    </row>
    <row r="30" spans="2:5" x14ac:dyDescent="0.2">
      <c r="E30" s="1"/>
    </row>
    <row r="31" spans="2:5" x14ac:dyDescent="0.2">
      <c r="D31" s="1">
        <f>MAX(D4:D26)</f>
        <v>-431.59023999999999</v>
      </c>
      <c r="E31" s="1">
        <f>MAX(E4:E26)</f>
        <v>4.6916076000000002</v>
      </c>
    </row>
    <row r="32" spans="2:5" x14ac:dyDescent="0.2">
      <c r="D32" s="1">
        <f>MIN(D4:D26)</f>
        <v>-431.75236999999998</v>
      </c>
      <c r="E32" s="1">
        <f>MIN(E4:E26)</f>
        <v>4.6896854000000001</v>
      </c>
    </row>
    <row r="33" spans="4:5" x14ac:dyDescent="0.2">
      <c r="D33" s="1">
        <f>D31-D32</f>
        <v>0.16212999999999056</v>
      </c>
      <c r="E33" s="1">
        <f>E31-E32</f>
        <v>1.9222000000000961E-3</v>
      </c>
    </row>
    <row r="35" spans="4:5" x14ac:dyDescent="0.2">
      <c r="D35" s="1">
        <f>ABS(D33/D28*100)</f>
        <v>3.7553576428317019E-2</v>
      </c>
      <c r="E35" s="1">
        <f>ABS(E33/E28*100)</f>
        <v>4.0985685517617464E-2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workbookViewId="0">
      <selection activeCell="E17" sqref="E17"/>
    </sheetView>
  </sheetViews>
  <sheetFormatPr defaultRowHeight="12.75" x14ac:dyDescent="0.2"/>
  <cols>
    <col min="4" max="4" width="9.140625" style="1"/>
    <col min="5" max="5" width="9.5703125" style="2" bestFit="1" customWidth="1"/>
  </cols>
  <sheetData>
    <row r="2" spans="2:5" x14ac:dyDescent="0.2">
      <c r="B2">
        <v>14</v>
      </c>
      <c r="C2">
        <v>8</v>
      </c>
      <c r="D2" s="1">
        <v>-431.74477999999999</v>
      </c>
      <c r="E2" s="2">
        <v>4.6897633000000001</v>
      </c>
    </row>
    <row r="4" spans="2:5" x14ac:dyDescent="0.2">
      <c r="C4">
        <v>1</v>
      </c>
    </row>
    <row r="5" spans="2:5" x14ac:dyDescent="0.2">
      <c r="C5">
        <v>2</v>
      </c>
    </row>
    <row r="6" spans="2:5" x14ac:dyDescent="0.2">
      <c r="C6">
        <v>3</v>
      </c>
    </row>
    <row r="7" spans="2:5" x14ac:dyDescent="0.2">
      <c r="C7">
        <v>4</v>
      </c>
    </row>
    <row r="8" spans="2:5" x14ac:dyDescent="0.2">
      <c r="C8">
        <v>5</v>
      </c>
      <c r="D8" s="1">
        <v>-431.58954</v>
      </c>
      <c r="E8" s="2">
        <v>4.6916099999999998</v>
      </c>
    </row>
    <row r="9" spans="2:5" x14ac:dyDescent="0.2">
      <c r="C9">
        <v>6</v>
      </c>
    </row>
    <row r="10" spans="2:5" x14ac:dyDescent="0.2">
      <c r="C10">
        <v>7</v>
      </c>
    </row>
    <row r="11" spans="2:5" x14ac:dyDescent="0.2">
      <c r="C11">
        <v>8</v>
      </c>
      <c r="D11" s="1">
        <v>-431.70580000000001</v>
      </c>
      <c r="E11" s="2">
        <v>4.6901501999999997</v>
      </c>
    </row>
    <row r="12" spans="2:5" x14ac:dyDescent="0.2">
      <c r="C12">
        <v>9</v>
      </c>
    </row>
    <row r="13" spans="2:5" x14ac:dyDescent="0.2">
      <c r="C13">
        <v>10</v>
      </c>
    </row>
    <row r="14" spans="2:5" x14ac:dyDescent="0.2">
      <c r="C14">
        <v>11</v>
      </c>
    </row>
    <row r="15" spans="2:5" x14ac:dyDescent="0.2">
      <c r="C15">
        <v>12</v>
      </c>
    </row>
    <row r="16" spans="2:5" x14ac:dyDescent="0.2">
      <c r="C16">
        <v>13</v>
      </c>
    </row>
    <row r="17" spans="3:5" x14ac:dyDescent="0.2">
      <c r="C17">
        <v>14</v>
      </c>
      <c r="D17" s="1">
        <v>-431.74417999999997</v>
      </c>
      <c r="E17" s="2">
        <v>4.6897622999999999</v>
      </c>
    </row>
    <row r="18" spans="3:5" x14ac:dyDescent="0.2">
      <c r="C18">
        <v>15</v>
      </c>
    </row>
    <row r="19" spans="3:5" x14ac:dyDescent="0.2">
      <c r="C19">
        <v>16</v>
      </c>
    </row>
    <row r="20" spans="3:5" x14ac:dyDescent="0.2">
      <c r="C20">
        <v>17</v>
      </c>
    </row>
    <row r="21" spans="3:5" x14ac:dyDescent="0.2">
      <c r="C21">
        <v>18</v>
      </c>
    </row>
    <row r="22" spans="3:5" x14ac:dyDescent="0.2">
      <c r="C22">
        <v>19</v>
      </c>
    </row>
    <row r="23" spans="3:5" x14ac:dyDescent="0.2">
      <c r="C23">
        <v>20</v>
      </c>
    </row>
    <row r="24" spans="3:5" x14ac:dyDescent="0.2">
      <c r="C24">
        <v>21</v>
      </c>
    </row>
    <row r="25" spans="3:5" x14ac:dyDescent="0.2">
      <c r="C25">
        <v>22</v>
      </c>
    </row>
    <row r="26" spans="3:5" x14ac:dyDescent="0.2">
      <c r="C26">
        <v>23</v>
      </c>
    </row>
    <row r="27" spans="3:5" x14ac:dyDescent="0.2">
      <c r="C27">
        <v>24</v>
      </c>
    </row>
    <row r="28" spans="3:5" x14ac:dyDescent="0.2">
      <c r="C28">
        <v>25</v>
      </c>
    </row>
    <row r="29" spans="3:5" x14ac:dyDescent="0.2">
      <c r="C29">
        <v>26</v>
      </c>
    </row>
    <row r="30" spans="3:5" x14ac:dyDescent="0.2">
      <c r="C30">
        <v>27</v>
      </c>
    </row>
    <row r="31" spans="3:5" x14ac:dyDescent="0.2">
      <c r="C31">
        <v>28</v>
      </c>
    </row>
    <row r="33" spans="4:5" x14ac:dyDescent="0.2">
      <c r="D33" s="1">
        <f>AVERAGE(D4:D31)</f>
        <v>-431.67984000000001</v>
      </c>
      <c r="E33" s="1">
        <f>AVERAGE(E4:E31)</f>
        <v>4.6905074999999998</v>
      </c>
    </row>
    <row r="34" spans="4:5" x14ac:dyDescent="0.2">
      <c r="D34" s="1">
        <f>_xlfn.STDEV.P(D4:D31)</f>
        <v>6.5746095448061884E-2</v>
      </c>
      <c r="E34" s="1">
        <f>_xlfn.STDEV.P(E4:E31)</f>
        <v>7.9550666873381883E-4</v>
      </c>
    </row>
    <row r="35" spans="4:5" x14ac:dyDescent="0.2">
      <c r="E35" s="1"/>
    </row>
    <row r="36" spans="4:5" x14ac:dyDescent="0.2">
      <c r="D36" s="1">
        <f>MAX(D4:D31)</f>
        <v>-431.58954</v>
      </c>
      <c r="E36" s="1">
        <f>MAX(E4:E31)</f>
        <v>4.6916099999999998</v>
      </c>
    </row>
    <row r="37" spans="4:5" x14ac:dyDescent="0.2">
      <c r="D37" s="1">
        <f>MIN(D4:D31)</f>
        <v>-431.74417999999997</v>
      </c>
      <c r="E37" s="1">
        <f>MIN(E4:E31)</f>
        <v>4.6897622999999999</v>
      </c>
    </row>
    <row r="38" spans="4:5" x14ac:dyDescent="0.2">
      <c r="D38" s="1">
        <f>D36-D37</f>
        <v>0.15463999999997213</v>
      </c>
      <c r="E38" s="1">
        <f>E36-E37</f>
        <v>1.8476999999998966E-3</v>
      </c>
    </row>
    <row r="40" spans="4:5" x14ac:dyDescent="0.2">
      <c r="D40" s="1">
        <f>ABS(D38/D33*100)</f>
        <v>3.5822845004754481E-2</v>
      </c>
      <c r="E40" s="1">
        <f>ABS(E38/E33*100)</f>
        <v>3.9392325883710805E-2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buck27</vt:lpstr>
      <vt:lpstr>buck20</vt:lpstr>
      <vt:lpstr>buck14</vt:lpstr>
      <vt:lpstr>coul28</vt:lpstr>
      <vt:lpstr>coul8</vt:lpstr>
      <vt:lpstr>one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Todd</dc:creator>
  <cp:lastModifiedBy>Benjamin Todd</cp:lastModifiedBy>
  <dcterms:created xsi:type="dcterms:W3CDTF">2019-04-29T11:18:31Z</dcterms:created>
  <dcterms:modified xsi:type="dcterms:W3CDTF">2019-05-02T15:35:35Z</dcterms:modified>
</cp:coreProperties>
</file>