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6"/>
  <workbookPr defaultThemeVersion="124226"/>
  <bookViews>
    <workbookView xWindow="168" yWindow="12" windowWidth="28356" windowHeight="12912" tabRatio="830" firstSheet="8" activeTab="13"/>
  </bookViews>
  <sheets>
    <sheet name="update log" sheetId="18" r:id="rId1"/>
    <sheet name="Overview" sheetId="17" r:id="rId2"/>
    <sheet name="Intro &amp; process" sheetId="12" r:id="rId3"/>
    <sheet name="I - s1-4 ProdImpExp" sheetId="1" r:id="rId4"/>
    <sheet name="II - s5 exempted HFCs" sheetId="4" r:id="rId5"/>
    <sheet name="III - s6 IA" sheetId="5" r:id="rId6"/>
    <sheet name="IV - s9 issued auth &amp; quota" sheetId="7" r:id="rId7"/>
    <sheet name="V - s10 NER supplies for auth" sheetId="8" r:id="rId8"/>
    <sheet name="VI - s7-8 FU&amp;Dest" sheetId="13" r:id="rId9"/>
    <sheet name="VII - s11 equ import table" sheetId="9" r:id="rId10"/>
    <sheet name="VIII - s12 exp for precharging" sheetId="10" r:id="rId11"/>
    <sheet name="IX -s13 quota coverage equ imp" sheetId="11" r:id="rId12"/>
    <sheet name="QC0 data entry" sheetId="14" r:id="rId13"/>
    <sheet name="QC1 on submission" sheetId="15" r:id="rId14"/>
    <sheet name="components white list" sheetId="20" r:id="rId15"/>
    <sheet name="QC2 for compliance" sheetId="16" r:id="rId16"/>
  </sheets>
  <definedNames>
    <definedName name="_xlnm._FilterDatabase" localSheetId="14" hidden="1">'components white list'!$B$3:$H$19</definedName>
    <definedName name="_xlnm._FilterDatabase" localSheetId="12" hidden="1">'QC0 data entry'!$A$2:$L$113</definedName>
    <definedName name="_xlnm._FilterDatabase" localSheetId="13" hidden="1">'QC1 on submission'!$A$2:$Q$184</definedName>
    <definedName name="_Toc388875843" localSheetId="3">'I - s1-4 ProdImpExp'!$A$25</definedName>
    <definedName name="_Toc388875843" localSheetId="4">'II - s5 exempted HFCs'!#REF!</definedName>
    <definedName name="_Toc388875843" localSheetId="5">'III - s6 IA'!#REF!</definedName>
    <definedName name="_Toc388875843" localSheetId="6">'IV - s9 issued auth &amp; quota'!#REF!</definedName>
    <definedName name="_Toc388875843" localSheetId="11">'IX -s13 quota coverage equ imp'!#REF!</definedName>
    <definedName name="_Toc388875843" localSheetId="7">'V - s10 NER supplies for auth'!#REF!</definedName>
    <definedName name="_Toc388875843" localSheetId="8">'VI - s7-8 FU&amp;Dest'!$A$6</definedName>
    <definedName name="_Toc388875843" localSheetId="9">'VII - s11 equ import table'!#REF!</definedName>
    <definedName name="_Toc388875843" localSheetId="10">'VIII - s12 exp for precharging'!#REF!</definedName>
    <definedName name="_Toc388875844" localSheetId="3">'I - s1-4 ProdImpExp'!$A$31</definedName>
    <definedName name="_Toc388875844" localSheetId="4">'II - s5 exempted HFCs'!#REF!</definedName>
    <definedName name="_Toc388875844" localSheetId="5">'III - s6 IA'!#REF!</definedName>
    <definedName name="_Toc388875844" localSheetId="6">'IV - s9 issued auth &amp; quota'!#REF!</definedName>
    <definedName name="_Toc388875844" localSheetId="11">'IX -s13 quota coverage equ imp'!#REF!</definedName>
    <definedName name="_Toc388875844" localSheetId="7">'V - s10 NER supplies for auth'!#REF!</definedName>
    <definedName name="_Toc388875844" localSheetId="8">'VI - s7-8 FU&amp;Dest'!#REF!</definedName>
    <definedName name="_Toc388875844" localSheetId="9">'VII - s11 equ import table'!#REF!</definedName>
    <definedName name="_Toc388875844" localSheetId="10">'VIII - s12 exp for precharging'!#REF!</definedName>
    <definedName name="_Toc388875845" localSheetId="3">'I - s1-4 ProdImpExp'!$A$42</definedName>
    <definedName name="_Toc388875845" localSheetId="4">'II - s5 exempted HFCs'!#REF!</definedName>
    <definedName name="_Toc388875845" localSheetId="5">'III - s6 IA'!#REF!</definedName>
    <definedName name="_Toc388875845" localSheetId="6">'IV - s9 issued auth &amp; quota'!#REF!</definedName>
    <definedName name="_Toc388875845" localSheetId="11">'IX -s13 quota coverage equ imp'!#REF!</definedName>
    <definedName name="_Toc388875845" localSheetId="7">'V - s10 NER supplies for auth'!#REF!</definedName>
    <definedName name="_Toc388875845" localSheetId="8">'VI - s7-8 FU&amp;Dest'!#REF!</definedName>
    <definedName name="_Toc388875845" localSheetId="9">'VII - s11 equ import table'!#REF!</definedName>
    <definedName name="_Toc388875845" localSheetId="10">'VIII - s12 exp for precharging'!#REF!</definedName>
    <definedName name="_Toc388875846" localSheetId="4">'II - s5 exempted HFCs'!$Y$7</definedName>
    <definedName name="_Toc388875846" localSheetId="5">'III - s6 IA'!$Y$7</definedName>
    <definedName name="_Toc388875846" localSheetId="6">'IV - s9 issued auth &amp; quota'!$S$8</definedName>
    <definedName name="_Toc388875846" localSheetId="11">'IX -s13 quota coverage equ imp'!$U$9</definedName>
    <definedName name="_Toc388875846" localSheetId="7">'V - s10 NER supplies for auth'!$V$7</definedName>
    <definedName name="_Toc388875846" localSheetId="10">'VIII - s12 exp for precharging'!$W$7</definedName>
    <definedName name="_Toc388875847" localSheetId="5">'III - s6 IA'!#REF!</definedName>
    <definedName name="_Toc388875847" localSheetId="6">'IV - s9 issued auth &amp; quota'!#REF!</definedName>
    <definedName name="_Toc388875847" localSheetId="11">'IX -s13 quota coverage equ imp'!#REF!</definedName>
    <definedName name="_Toc388875847" localSheetId="7">'V - s10 NER supplies for auth'!#REF!</definedName>
    <definedName name="_Toc388875847" localSheetId="10">'VIII - s12 exp for precharging'!#REF!</definedName>
    <definedName name="_Toc388875850" localSheetId="6">'IV - s9 issued auth &amp; quota'!#REF!</definedName>
    <definedName name="_Toc388875850" localSheetId="11">'IX -s13 quota coverage equ imp'!#REF!</definedName>
  </definedNames>
  <calcPr calcId="125725"/>
</workbook>
</file>

<file path=xl/calcChain.xml><?xml version="1.0" encoding="utf-8"?>
<calcChain xmlns="http://schemas.openxmlformats.org/spreadsheetml/2006/main">
  <c r="Q31" i="5"/>
  <c r="R31"/>
  <c r="S31"/>
  <c r="T31"/>
  <c r="U31"/>
  <c r="P31"/>
  <c r="G17" i="15" l="1"/>
  <c r="G9"/>
  <c r="G43" i="14" l="1"/>
  <c r="G42"/>
  <c r="G28"/>
  <c r="G27"/>
  <c r="G25"/>
  <c r="G12"/>
  <c r="S30" i="5" l="1"/>
  <c r="T30"/>
  <c r="U30"/>
  <c r="G91" i="15" l="1"/>
  <c r="G173"/>
  <c r="G156"/>
  <c r="G69"/>
  <c r="G68"/>
  <c r="G64"/>
  <c r="G59"/>
  <c r="G58"/>
  <c r="G57"/>
  <c r="G54"/>
  <c r="G48"/>
  <c r="G47"/>
  <c r="G36"/>
  <c r="G35"/>
  <c r="P15" i="1" l="1"/>
  <c r="M20" i="13" l="1"/>
  <c r="Q20" i="1" s="1"/>
  <c r="N20" i="13"/>
  <c r="R20" i="1" s="1"/>
  <c r="O20" i="13"/>
  <c r="S20" i="1" s="1"/>
  <c r="P20" i="13"/>
  <c r="T20" i="1" s="1"/>
  <c r="Q20" i="13"/>
  <c r="U20" i="1" s="1"/>
  <c r="L20" i="13"/>
  <c r="P20" i="1" s="1"/>
  <c r="T10" i="13"/>
  <c r="S10"/>
  <c r="U9" i="10"/>
  <c r="T9"/>
  <c r="T67" i="9"/>
  <c r="T66"/>
  <c r="T77"/>
  <c r="T69"/>
  <c r="T68"/>
  <c r="T72"/>
  <c r="T76"/>
  <c r="T75"/>
  <c r="T74"/>
  <c r="T73"/>
  <c r="T70"/>
  <c r="T63"/>
  <c r="T62"/>
  <c r="T61"/>
  <c r="T60"/>
  <c r="T59"/>
  <c r="T58"/>
  <c r="T57"/>
  <c r="T56"/>
  <c r="T55"/>
  <c r="T53"/>
  <c r="T52"/>
  <c r="T51"/>
  <c r="T50"/>
  <c r="T48"/>
  <c r="T47"/>
  <c r="T46"/>
  <c r="T44"/>
  <c r="T43"/>
  <c r="T42"/>
  <c r="T41"/>
  <c r="T40"/>
  <c r="T39"/>
  <c r="T38"/>
  <c r="T37"/>
  <c r="T36"/>
  <c r="T35"/>
  <c r="T34"/>
  <c r="T33"/>
  <c r="T32"/>
  <c r="T31"/>
  <c r="T30"/>
  <c r="T16"/>
  <c r="T17"/>
  <c r="T18"/>
  <c r="T19"/>
  <c r="T20"/>
  <c r="T21"/>
  <c r="T22"/>
  <c r="T23"/>
  <c r="T24"/>
  <c r="T25"/>
  <c r="T26"/>
  <c r="T27"/>
  <c r="T28"/>
  <c r="T15"/>
  <c r="K29"/>
  <c r="K45"/>
  <c r="K49"/>
  <c r="K54"/>
  <c r="K14"/>
  <c r="N65"/>
  <c r="O65"/>
  <c r="P65"/>
  <c r="Q65"/>
  <c r="R65"/>
  <c r="M65"/>
  <c r="N54"/>
  <c r="O54"/>
  <c r="P54"/>
  <c r="Q54"/>
  <c r="R54"/>
  <c r="M54"/>
  <c r="N49"/>
  <c r="O49"/>
  <c r="P49"/>
  <c r="Q49"/>
  <c r="R49"/>
  <c r="M49"/>
  <c r="N45"/>
  <c r="O45"/>
  <c r="P45"/>
  <c r="Q45"/>
  <c r="R45"/>
  <c r="M45"/>
  <c r="R29"/>
  <c r="Q29"/>
  <c r="P29"/>
  <c r="O29"/>
  <c r="N29"/>
  <c r="M29"/>
  <c r="N14"/>
  <c r="O14"/>
  <c r="P14"/>
  <c r="Q14"/>
  <c r="R14"/>
  <c r="M14"/>
  <c r="S16"/>
  <c r="S17"/>
  <c r="S18"/>
  <c r="S19"/>
  <c r="S20"/>
  <c r="S21"/>
  <c r="S22"/>
  <c r="S23"/>
  <c r="S24"/>
  <c r="S25"/>
  <c r="S26"/>
  <c r="S27"/>
  <c r="S28"/>
  <c r="S30"/>
  <c r="S31"/>
  <c r="S32"/>
  <c r="S33"/>
  <c r="S34"/>
  <c r="S35"/>
  <c r="S36"/>
  <c r="S37"/>
  <c r="S38"/>
  <c r="S39"/>
  <c r="S40"/>
  <c r="S41"/>
  <c r="S42"/>
  <c r="S43"/>
  <c r="S44"/>
  <c r="S46"/>
  <c r="S47"/>
  <c r="S48"/>
  <c r="S50"/>
  <c r="S51"/>
  <c r="S52"/>
  <c r="S53"/>
  <c r="S55"/>
  <c r="S56"/>
  <c r="S57"/>
  <c r="S58"/>
  <c r="S59"/>
  <c r="S60"/>
  <c r="S61"/>
  <c r="S62"/>
  <c r="S63"/>
  <c r="S66"/>
  <c r="S67"/>
  <c r="S68"/>
  <c r="S69"/>
  <c r="S70"/>
  <c r="S71"/>
  <c r="T71" s="1"/>
  <c r="S72"/>
  <c r="S73"/>
  <c r="S74"/>
  <c r="S75"/>
  <c r="S76"/>
  <c r="S77"/>
  <c r="S15"/>
  <c r="T9" i="8"/>
  <c r="S9"/>
  <c r="O9"/>
  <c r="K9"/>
  <c r="J9"/>
  <c r="P11" i="7"/>
  <c r="U9" i="8" s="1"/>
  <c r="T20" i="13" l="1"/>
  <c r="S20"/>
  <c r="N64" i="9"/>
  <c r="R64"/>
  <c r="R78" s="1"/>
  <c r="P64"/>
  <c r="P78" s="1"/>
  <c r="Q64"/>
  <c r="Q78" s="1"/>
  <c r="O64"/>
  <c r="M64"/>
  <c r="X35" i="1"/>
  <c r="W35"/>
  <c r="X28"/>
  <c r="W28"/>
  <c r="X8"/>
  <c r="W8"/>
  <c r="U53"/>
  <c r="T53"/>
  <c r="S53"/>
  <c r="U52"/>
  <c r="T52"/>
  <c r="S52"/>
  <c r="U48"/>
  <c r="T48"/>
  <c r="S48"/>
  <c r="U47"/>
  <c r="T47"/>
  <c r="S47"/>
  <c r="U37"/>
  <c r="T37"/>
  <c r="S37"/>
  <c r="U11"/>
  <c r="T11"/>
  <c r="S11"/>
  <c r="S12" l="1"/>
  <c r="S15"/>
  <c r="U12"/>
  <c r="U15"/>
  <c r="T12"/>
  <c r="T15"/>
  <c r="O78" i="9"/>
  <c r="S11" i="10"/>
  <c r="S12" s="1"/>
  <c r="S13" s="1"/>
  <c r="N78" i="9"/>
  <c r="R11" i="10"/>
  <c r="R12" s="1"/>
  <c r="R13" s="1"/>
  <c r="M78" i="9"/>
  <c r="W64"/>
  <c r="Q11" i="10"/>
  <c r="Q12" s="1"/>
  <c r="S64" i="9"/>
  <c r="Q15" i="4"/>
  <c r="Q17" s="1"/>
  <c r="R15"/>
  <c r="R17" s="1"/>
  <c r="P15"/>
  <c r="P17" s="1"/>
  <c r="Q53" i="1"/>
  <c r="Q52"/>
  <c r="Q48"/>
  <c r="Q47"/>
  <c r="Q37"/>
  <c r="Q11"/>
  <c r="R53"/>
  <c r="R52"/>
  <c r="R48"/>
  <c r="R47"/>
  <c r="R37"/>
  <c r="R11"/>
  <c r="P53"/>
  <c r="P52"/>
  <c r="P48"/>
  <c r="P47"/>
  <c r="P37"/>
  <c r="P11"/>
  <c r="P12" s="1"/>
  <c r="P56" l="1"/>
  <c r="P16" i="4" s="1"/>
  <c r="P18" s="1"/>
  <c r="T56" i="1"/>
  <c r="S56"/>
  <c r="U56"/>
  <c r="S78" i="9"/>
  <c r="Q12" i="1"/>
  <c r="Q56" s="1"/>
  <c r="Q15"/>
  <c r="R12"/>
  <c r="R15"/>
  <c r="W78" i="9"/>
  <c r="T17" i="4"/>
  <c r="U17"/>
  <c r="P16" i="7" s="1"/>
  <c r="T15" i="4"/>
  <c r="U15"/>
  <c r="R30" i="5"/>
  <c r="Q30"/>
  <c r="U11" i="10"/>
  <c r="Q13" i="11" s="1"/>
  <c r="T11" i="10"/>
  <c r="Q13"/>
  <c r="P30" i="5"/>
  <c r="R56" i="1" l="1"/>
  <c r="R16" i="4" s="1"/>
  <c r="R18" s="1"/>
  <c r="Q16"/>
  <c r="T13" i="10"/>
  <c r="U13"/>
  <c r="Q15" i="11" s="1"/>
  <c r="Q16" s="1"/>
  <c r="T12" i="10"/>
  <c r="U12"/>
  <c r="Q14" i="11" s="1"/>
  <c r="U16" i="4" l="1"/>
  <c r="P14" i="7" s="1"/>
  <c r="P15" s="1"/>
  <c r="Q18" i="4"/>
  <c r="T16"/>
  <c r="K64" i="9"/>
  <c r="U18" i="4" l="1"/>
  <c r="P17" i="7" s="1"/>
  <c r="P18" s="1"/>
  <c r="T18" i="4"/>
</calcChain>
</file>

<file path=xl/comments1.xml><?xml version="1.0" encoding="utf-8"?>
<comments xmlns="http://schemas.openxmlformats.org/spreadsheetml/2006/main">
  <authors>
    <author>Benjamin Greiner</author>
  </authors>
  <commentList>
    <comment ref="X5" authorId="0">
      <text>
        <r>
          <rPr>
            <b/>
            <sz val="9"/>
            <color indexed="81"/>
            <rFont val="Tahoma"/>
            <family val="2"/>
          </rPr>
          <t>Benjamin Greiner:</t>
        </r>
        <r>
          <rPr>
            <sz val="9"/>
            <color indexed="81"/>
            <rFont val="Tahoma"/>
            <family val="2"/>
          </rPr>
          <t xml:space="preserve">
GWP of HFC only?</t>
        </r>
      </text>
    </comment>
  </commentList>
</comments>
</file>

<file path=xl/comments2.xml><?xml version="1.0" encoding="utf-8"?>
<comments xmlns="http://schemas.openxmlformats.org/spreadsheetml/2006/main">
  <authors>
    <author>Wolfram Jörß</author>
  </authors>
  <commentList>
    <comment ref="F28" authorId="0">
      <text>
        <r>
          <rPr>
            <b/>
            <sz val="10"/>
            <color indexed="81"/>
            <rFont val="Tahoma"/>
            <family val="2"/>
          </rPr>
          <t>Wolfram Jörß:</t>
        </r>
        <r>
          <rPr>
            <sz val="10"/>
            <color indexed="81"/>
            <rFont val="Tahoma"/>
            <family val="2"/>
          </rPr>
          <t xml:space="preserve">
comment missing in IA</t>
        </r>
      </text>
    </comment>
    <comment ref="V28" authorId="0">
      <text>
        <r>
          <rPr>
            <b/>
            <sz val="10"/>
            <color indexed="81"/>
            <rFont val="Tahoma"/>
            <family val="2"/>
          </rPr>
          <t>Wolfram Jörß:</t>
        </r>
        <r>
          <rPr>
            <sz val="10"/>
            <color indexed="81"/>
            <rFont val="Tahoma"/>
            <family val="2"/>
          </rPr>
          <t xml:space="preserve">
no basis for obligatin in IA</t>
        </r>
      </text>
    </comment>
  </commentList>
</comments>
</file>

<file path=xl/comments3.xml><?xml version="1.0" encoding="utf-8"?>
<comments xmlns="http://schemas.openxmlformats.org/spreadsheetml/2006/main">
  <authors>
    <author>Enriko Käsper</author>
  </authors>
  <commentList>
    <comment ref="A4" authorId="0">
      <text>
        <r>
          <rPr>
            <b/>
            <sz val="9"/>
            <color indexed="81"/>
            <rFont val="Tahoma"/>
            <family val="2"/>
            <charset val="186"/>
          </rPr>
          <t>Enriko Käsper:</t>
        </r>
        <r>
          <rPr>
            <sz val="9"/>
            <color indexed="81"/>
            <rFont val="Tahoma"/>
            <family val="2"/>
            <charset val="186"/>
          </rPr>
          <t xml:space="preserve">
The cell is blocked for negative values; 
</t>
        </r>
      </text>
    </comment>
    <comment ref="A6" authorId="0">
      <text>
        <r>
          <rPr>
            <b/>
            <sz val="9"/>
            <color indexed="81"/>
            <rFont val="Tahoma"/>
            <family val="2"/>
            <charset val="186"/>
          </rPr>
          <t>Enriko Käsper:</t>
        </r>
        <r>
          <rPr>
            <sz val="9"/>
            <color indexed="81"/>
            <rFont val="Tahoma"/>
            <family val="2"/>
            <charset val="186"/>
          </rPr>
          <t xml:space="preserve">
The cell is blocked for negative values;</t>
        </r>
      </text>
    </comment>
    <comment ref="A7" authorId="0">
      <text>
        <r>
          <rPr>
            <b/>
            <sz val="9"/>
            <color indexed="81"/>
            <rFont val="Tahoma"/>
            <family val="2"/>
            <charset val="186"/>
          </rPr>
          <t>Enriko Käsper:</t>
        </r>
        <r>
          <rPr>
            <sz val="9"/>
            <color indexed="81"/>
            <rFont val="Tahoma"/>
            <family val="2"/>
            <charset val="186"/>
          </rPr>
          <t xml:space="preserve">
The cell is blocked for negative values; 
</t>
        </r>
      </text>
    </comment>
    <comment ref="A10" authorId="0">
      <text>
        <r>
          <rPr>
            <b/>
            <sz val="9"/>
            <color indexed="81"/>
            <rFont val="Tahoma"/>
            <family val="2"/>
            <charset val="186"/>
          </rPr>
          <t>Enriko Käsper:</t>
        </r>
        <r>
          <rPr>
            <sz val="9"/>
            <color indexed="81"/>
            <rFont val="Tahoma"/>
            <family val="2"/>
            <charset val="186"/>
          </rPr>
          <t xml:space="preserve">
Done for trade partners; Not done for explanation and mixture name
</t>
        </r>
      </text>
    </comment>
    <comment ref="A11" authorId="0">
      <text>
        <r>
          <rPr>
            <b/>
            <sz val="9"/>
            <color indexed="81"/>
            <rFont val="Tahoma"/>
            <family val="2"/>
            <charset val="186"/>
          </rPr>
          <t>Enriko Käsper:</t>
        </r>
        <r>
          <rPr>
            <sz val="9"/>
            <color indexed="81"/>
            <rFont val="Tahoma"/>
            <family val="2"/>
            <charset val="186"/>
          </rPr>
          <t xml:space="preserve">
It is possible to select only valid values
</t>
        </r>
      </text>
    </comment>
    <comment ref="A15" authorId="0">
      <text>
        <r>
          <rPr>
            <b/>
            <sz val="9"/>
            <color indexed="81"/>
            <rFont val="Tahoma"/>
            <family val="2"/>
            <charset val="186"/>
          </rPr>
          <t xml:space="preserve">Enriko Käsper: </t>
        </r>
        <r>
          <rPr>
            <sz val="9"/>
            <color indexed="81"/>
            <rFont val="Tahoma"/>
            <family val="2"/>
            <charset val="186"/>
          </rPr>
          <t>The section is hidden</t>
        </r>
        <r>
          <rPr>
            <sz val="9"/>
            <color indexed="81"/>
            <rFont val="Tahoma"/>
            <family val="2"/>
            <charset val="186"/>
          </rPr>
          <t xml:space="preserve">
</t>
        </r>
      </text>
    </comment>
    <comment ref="A38" authorId="0">
      <text>
        <r>
          <rPr>
            <b/>
            <sz val="9"/>
            <color indexed="81"/>
            <rFont val="Tahoma"/>
            <family val="2"/>
            <charset val="186"/>
          </rPr>
          <t>Enriko Käsper:</t>
        </r>
        <r>
          <rPr>
            <sz val="9"/>
            <color indexed="81"/>
            <rFont val="Tahoma"/>
            <family val="2"/>
            <charset val="186"/>
          </rPr>
          <t xml:space="preserve">
All gas amounts are deleted, but not comments and units</t>
        </r>
      </text>
    </comment>
    <comment ref="A50" authorId="0">
      <text>
        <r>
          <rPr>
            <b/>
            <sz val="9"/>
            <color indexed="81"/>
            <rFont val="Tahoma"/>
            <family val="2"/>
            <charset val="186"/>
          </rPr>
          <t>Enriko Käsper:</t>
        </r>
        <r>
          <rPr>
            <sz val="9"/>
            <color indexed="81"/>
            <rFont val="Tahoma"/>
            <family val="2"/>
            <charset val="186"/>
          </rPr>
          <t xml:space="preserve">
Confirmation is done, but text is wrong
</t>
        </r>
      </text>
    </comment>
  </commentList>
</comments>
</file>

<file path=xl/comments4.xml><?xml version="1.0" encoding="utf-8"?>
<comments xmlns="http://schemas.openxmlformats.org/spreadsheetml/2006/main">
  <authors>
    <author>Benjamin Greiner</author>
    <author>Wolfram Jörß</author>
    <author>Enriko Käsper</author>
  </authors>
  <commentList>
    <comment ref="E17" authorId="0">
      <text>
        <r>
          <rPr>
            <b/>
            <sz val="9"/>
            <color indexed="81"/>
            <rFont val="Tahoma"/>
            <family val="2"/>
          </rPr>
          <t>Benjamin Greiner:</t>
        </r>
        <r>
          <rPr>
            <sz val="9"/>
            <color indexed="81"/>
            <rFont val="Tahoma"/>
            <family val="2"/>
          </rPr>
          <t xml:space="preserve">
why do we not determine this automatically?</t>
        </r>
      </text>
    </comment>
    <comment ref="D19" authorId="1">
      <text/>
    </comment>
    <comment ref="A66" authorId="2">
      <text>
        <r>
          <rPr>
            <b/>
            <sz val="9"/>
            <color indexed="81"/>
            <rFont val="Tahoma"/>
            <family val="2"/>
            <charset val="186"/>
          </rPr>
          <t>Enriko Käsper:</t>
        </r>
        <r>
          <rPr>
            <sz val="9"/>
            <color indexed="81"/>
            <rFont val="Tahoma"/>
            <family val="2"/>
            <charset val="186"/>
          </rPr>
          <t xml:space="preserve">
The message displayes what is the correct copmany name for inserted VAT No</t>
        </r>
      </text>
    </comment>
    <comment ref="A77" authorId="2">
      <text>
        <r>
          <rPr>
            <b/>
            <sz val="9"/>
            <color indexed="81"/>
            <rFont val="Tahoma"/>
            <family val="2"/>
            <charset val="186"/>
          </rPr>
          <t>Enriko Käsper:</t>
        </r>
        <r>
          <rPr>
            <sz val="9"/>
            <color indexed="81"/>
            <rFont val="Tahoma"/>
            <family val="2"/>
            <charset val="186"/>
          </rPr>
          <t xml:space="preserve">
The message displayes what is the correct copmany name for inserted VAT No</t>
        </r>
      </text>
    </comment>
    <comment ref="A78" authorId="2">
      <text>
        <r>
          <rPr>
            <b/>
            <sz val="9"/>
            <color indexed="81"/>
            <rFont val="Tahoma"/>
            <family val="2"/>
            <charset val="186"/>
          </rPr>
          <t>Enriko Käsper:</t>
        </r>
        <r>
          <rPr>
            <sz val="9"/>
            <color indexed="81"/>
            <rFont val="Tahoma"/>
            <family val="2"/>
            <charset val="186"/>
          </rPr>
          <t xml:space="preserve">
The message displayes what is the correct copmany name for inserted VAT No</t>
        </r>
      </text>
    </comment>
  </commentList>
</comments>
</file>

<file path=xl/sharedStrings.xml><?xml version="1.0" encoding="utf-8"?>
<sst xmlns="http://schemas.openxmlformats.org/spreadsheetml/2006/main" count="3541" uniqueCount="1485">
  <si>
    <t>1A</t>
  </si>
  <si>
    <t>1B</t>
  </si>
  <si>
    <t>1C</t>
  </si>
  <si>
    <t>1D</t>
  </si>
  <si>
    <t>1D = 1B+1C</t>
  </si>
  <si>
    <t>1E</t>
  </si>
  <si>
    <t>1E = 1A – 1D</t>
  </si>
  <si>
    <t>Applicable for the first time to reporting on activities in 2014 (due by 31 March 2015).</t>
  </si>
  <si>
    <t>2A</t>
  </si>
  <si>
    <t>3A</t>
  </si>
  <si>
    <t>Total amount exported from the Union</t>
  </si>
  <si>
    <t>3B</t>
  </si>
  <si>
    <t>- thereof: Exported amounts from own production or import</t>
  </si>
  <si>
    <t>3C</t>
  </si>
  <si>
    <t>- thereof: Exported amount purchased from other undertakings within the Union</t>
  </si>
  <si>
    <t>3C=3A-3B</t>
  </si>
  <si>
    <t>3D</t>
  </si>
  <si>
    <t xml:space="preserve">- thereof: Amount exported for recycling </t>
  </si>
  <si>
    <t>3E</t>
  </si>
  <si>
    <t xml:space="preserve">- thereof: Amount exported for reclamation </t>
  </si>
  <si>
    <t>3F</t>
  </si>
  <si>
    <t xml:space="preserve">- thereof: Amount exported for destruction </t>
  </si>
  <si>
    <t>4A</t>
  </si>
  <si>
    <t xml:space="preserve">Total 1st January stocks </t>
  </si>
  <si>
    <t>4B</t>
  </si>
  <si>
    <t>- thereof: 1st January stocks of quantities from own import or production</t>
  </si>
  <si>
    <t xml:space="preserve">4C </t>
  </si>
  <si>
    <t xml:space="preserve">- thereof: 1st January stocks of quantities from own import or production, previously not placed on the market </t>
  </si>
  <si>
    <r>
      <t xml:space="preserve">In particular </t>
    </r>
    <r>
      <rPr>
        <sz val="11"/>
        <color rgb="FF000000"/>
        <rFont val="Times New Roman"/>
        <family val="1"/>
      </rPr>
      <t>unsold own production and own imports not released for free circulation</t>
    </r>
    <r>
      <rPr>
        <sz val="11"/>
        <color theme="1"/>
        <rFont val="Times New Roman"/>
        <family val="1"/>
      </rPr>
      <t xml:space="preserve"> </t>
    </r>
  </si>
  <si>
    <t>4D</t>
  </si>
  <si>
    <t xml:space="preserve">- thereof: 1st January stocks of quantities from own import or production, previously placed on the market </t>
  </si>
  <si>
    <t>In particular own imports released for free circulation</t>
  </si>
  <si>
    <t>4D = 4B-4C</t>
  </si>
  <si>
    <t>4E</t>
  </si>
  <si>
    <r>
      <t>- thereof: Other 1</t>
    </r>
    <r>
      <rPr>
        <vertAlign val="superscript"/>
        <sz val="11"/>
        <color rgb="FF000000"/>
        <rFont val="Times New Roman"/>
        <family val="1"/>
      </rPr>
      <t>st</t>
    </r>
    <r>
      <rPr>
        <sz val="11"/>
        <color rgb="FF000000"/>
        <rFont val="Times New Roman"/>
        <family val="1"/>
      </rPr>
      <t xml:space="preserve"> January stocks</t>
    </r>
  </si>
  <si>
    <t>In particular from purchases within the Union</t>
  </si>
  <si>
    <t>4E = 4A-4B</t>
  </si>
  <si>
    <t>4F</t>
  </si>
  <si>
    <t>Total 31st December stocks</t>
  </si>
  <si>
    <t>4G</t>
  </si>
  <si>
    <t>- thereof: 31st December stocks of quantities from own import or production</t>
  </si>
  <si>
    <t xml:space="preserve">4H </t>
  </si>
  <si>
    <t>- thereof: 31st December stocks of quantities from own import or production, previously not placed on the market</t>
  </si>
  <si>
    <t xml:space="preserve">In particular unsold own production, own imports not released for free circulation </t>
  </si>
  <si>
    <t>4I</t>
  </si>
  <si>
    <t xml:space="preserve">- thereof: 31st December stocks of quantities from own import or production, previously placed on the market </t>
  </si>
  <si>
    <t>In particular own import released for free circulation</t>
  </si>
  <si>
    <t>4I=4G-4H</t>
  </si>
  <si>
    <t xml:space="preserve">4J </t>
  </si>
  <si>
    <t>- thereof: Other 31st December stocks</t>
  </si>
  <si>
    <t>4J=4F-4G</t>
  </si>
  <si>
    <t>4K</t>
  </si>
  <si>
    <t>Amount reclaimed by the undertaking itself</t>
  </si>
  <si>
    <t>4L</t>
  </si>
  <si>
    <t>Amount recycled by the undertaking itself</t>
  </si>
  <si>
    <t>4M</t>
  </si>
  <si>
    <t xml:space="preserve">Total amount physically placed on the market </t>
  </si>
  <si>
    <t>Code &amp; reporting parameter</t>
  </si>
  <si>
    <t>Section &amp; guidance</t>
  </si>
  <si>
    <t>sheet 1</t>
  </si>
  <si>
    <t>&gt;= 0</t>
  </si>
  <si>
    <t>trade partner identification</t>
  </si>
  <si>
    <t>company name</t>
  </si>
  <si>
    <t>(free text, 2 characters minimum, thereof on alphabetical)</t>
  </si>
  <si>
    <t>add rows for more companies…</t>
  </si>
  <si>
    <t>QC on validation of form</t>
  </si>
  <si>
    <t>&gt;= 8E in case company is also destruction company</t>
  </si>
  <si>
    <t>no</t>
  </si>
  <si>
    <t>yes</t>
  </si>
  <si>
    <t>&gt;= 8F in case company is also destruction company</t>
  </si>
  <si>
    <t>&gt;= 3D + 3E + 3F</t>
  </si>
  <si>
    <t>&lt;= 1E + 2A + 4B</t>
  </si>
  <si>
    <t>&lt;= 1E + 2A + 4C</t>
  </si>
  <si>
    <t>unit: t</t>
  </si>
  <si>
    <t>one column to be filled per gas/mixture</t>
  </si>
  <si>
    <t>example gas 1: HFC-134a</t>
  </si>
  <si>
    <t>example gas 2: R-404A</t>
  </si>
  <si>
    <t>more columns to be addedd…</t>
  </si>
  <si>
    <t>all F-gases of Annex I &amp; II and blends of shortlist possible</t>
  </si>
  <si>
    <t>Sum of all gases</t>
  </si>
  <si>
    <t>unit t CO2-eq (GWP FAR)</t>
  </si>
  <si>
    <t>Reporting obligation threshold</t>
  </si>
  <si>
    <t>Production, import, export, stocks, reclamation, recycling, physical placing on the market</t>
  </si>
  <si>
    <t>reporting sections 1,2,3,4</t>
  </si>
  <si>
    <t>sheet 2</t>
  </si>
  <si>
    <t>HFC exempted from quota</t>
  </si>
  <si>
    <t>reporting section 5</t>
  </si>
  <si>
    <t>only HFCs and HFC-containing blends of shortlist possible</t>
  </si>
  <si>
    <t>5A</t>
  </si>
  <si>
    <t xml:space="preserve">Amount imported into the Union for destruction </t>
  </si>
  <si>
    <t>5B</t>
  </si>
  <si>
    <t>Amount used by a producer or importer in feedstock applications or supplied directly by a producer or an importer to undertakings for use in feedstock applications</t>
  </si>
  <si>
    <t>5D</t>
  </si>
  <si>
    <t xml:space="preserve">Amount supplied directly for use in military equipment </t>
  </si>
  <si>
    <t xml:space="preserve">The receiving undertaking/s for use in military equipment shall be specified. </t>
  </si>
  <si>
    <t>5E</t>
  </si>
  <si>
    <t xml:space="preserve">Amount supplied directly to an undertaking using it for the etching of semiconductor material or the cleaning of chemicals vapour deposition chambers within the semiconductor manufacturing sector </t>
  </si>
  <si>
    <t xml:space="preserve">The receiving semiconductor manufacturer/s shall be specified. </t>
  </si>
  <si>
    <t>5F</t>
  </si>
  <si>
    <t>Amount supplied directly to an undertaking producing metered dose inhalers for the delivery of pharmaceutical ingredients</t>
  </si>
  <si>
    <t xml:space="preserve">The receiving producer/s of metered dose inhalers for the delivery of pharmaceutical ingredients shall be specified. </t>
  </si>
  <si>
    <t>5G</t>
  </si>
  <si>
    <t>&lt;= 4M + 4D - 4I</t>
  </si>
  <si>
    <t>I take note of the obligation to have the transactions reported for the quota exemption of Art 15(2c) verified according to Annex V and Art. 19 (6) of the F-Gas Regulation: The undertaking shall keep the verification report for at least five years. The verification report shall be made available, on request, to the competent authority of the Member State concerned and to the Commission.</t>
  </si>
  <si>
    <t>not in Implementing act:</t>
  </si>
  <si>
    <t>sheet 3a</t>
  </si>
  <si>
    <t>intended applications HFCs</t>
  </si>
  <si>
    <t>6A</t>
  </si>
  <si>
    <t>Export</t>
  </si>
  <si>
    <t>6B</t>
  </si>
  <si>
    <t>Destruction</t>
  </si>
  <si>
    <t>6C</t>
  </si>
  <si>
    <t>Military equipment</t>
  </si>
  <si>
    <t>6D</t>
  </si>
  <si>
    <t>Refrigeration, air-conditioning and heating</t>
  </si>
  <si>
    <t>6E</t>
  </si>
  <si>
    <t>Other heat transfer fluids</t>
  </si>
  <si>
    <t>6F</t>
  </si>
  <si>
    <t>Foams</t>
  </si>
  <si>
    <t>6G</t>
  </si>
  <si>
    <t>Fire protection</t>
  </si>
  <si>
    <t>6H</t>
  </si>
  <si>
    <t>Aerosols – medical dose inhalers</t>
  </si>
  <si>
    <t>6I</t>
  </si>
  <si>
    <t>Aerosols - other uses</t>
  </si>
  <si>
    <t>6J</t>
  </si>
  <si>
    <t>Solvents</t>
  </si>
  <si>
    <t>6K</t>
  </si>
  <si>
    <t>Feedstock</t>
  </si>
  <si>
    <t>6L</t>
  </si>
  <si>
    <t>Semiconductor manufacture</t>
  </si>
  <si>
    <t>6M</t>
  </si>
  <si>
    <t>Photovoltaics manufacture</t>
  </si>
  <si>
    <t>6N</t>
  </si>
  <si>
    <t>Other electronics manufacture</t>
  </si>
  <si>
    <t>6O</t>
  </si>
  <si>
    <t>Electrical equipment</t>
  </si>
  <si>
    <t>6P</t>
  </si>
  <si>
    <t>Particle accelerators</t>
  </si>
  <si>
    <t>6Q</t>
  </si>
  <si>
    <t>Magnesium die casting operations</t>
  </si>
  <si>
    <t>6R</t>
  </si>
  <si>
    <t>Anaesthetics</t>
  </si>
  <si>
    <t>6S</t>
  </si>
  <si>
    <t>Other or unknown application</t>
  </si>
  <si>
    <t>6T</t>
  </si>
  <si>
    <t>Leakage during storage, transport or transfer</t>
  </si>
  <si>
    <t>6U</t>
  </si>
  <si>
    <t>Accountancy adjustments</t>
  </si>
  <si>
    <t>6V</t>
  </si>
  <si>
    <t xml:space="preserve">Total of intended applications </t>
  </si>
  <si>
    <t>6W</t>
  </si>
  <si>
    <t>Total gas supplied to the Union market</t>
  </si>
  <si>
    <t>comment: This is the only data field where a negative number may be reported.</t>
  </si>
  <si>
    <t>Explanations from IA, to be repeated in questionnaire</t>
  </si>
  <si>
    <t>Explanation field for reporter (specific to each reported gas)
text field</t>
  </si>
  <si>
    <t>explanation obligatory for each gas &gt;0</t>
  </si>
  <si>
    <t>explanation obligatory for each gas &lt;&gt;0</t>
  </si>
  <si>
    <t>Other application/s shall be specified and unknown application shall be explained.</t>
  </si>
  <si>
    <t>example gas 3: PFC-14</t>
  </si>
  <si>
    <t>SF6</t>
  </si>
  <si>
    <t>calculation formula, to be displayed in the questionnaire</t>
  </si>
  <si>
    <t>no display in questionnaire</t>
  </si>
  <si>
    <t>unspecified mix' allowed to be reported on as a gas?</t>
  </si>
  <si>
    <t>comment: this line will rarely be used for reporting. In order to save space it migth be advisable to design a special interface for trade partner identification &amp; respective reporting upon a box "I want to report on this transaction" to be ticked.</t>
  </si>
  <si>
    <t>sheet 5</t>
  </si>
  <si>
    <t>issued authorisations</t>
  </si>
  <si>
    <t xml:space="preserve">Applicable for the first time to reporting on activities in 2015 (due by 31 March 2016). </t>
  </si>
  <si>
    <t>reporting section 9</t>
  </si>
  <si>
    <t>reporting section 6 (HFCs)</t>
  </si>
  <si>
    <t>9A</t>
  </si>
  <si>
    <t>no columns to be added</t>
  </si>
  <si>
    <t>comment: to be discussed with DG CLIMA:
option of button: "import from registry" which would draw the data from the registried, in case tracked therein.</t>
  </si>
  <si>
    <t>10A</t>
  </si>
  <si>
    <t>sheet 6</t>
  </si>
  <si>
    <t>supplies accompanying authorisations</t>
  </si>
  <si>
    <t>reporting section 10</t>
  </si>
  <si>
    <t>comment:
here, we need only the GWP of the HFC-share of blends!</t>
  </si>
  <si>
    <t>comment:
company data to be taken over from section 9 for all lines established in section 9</t>
  </si>
  <si>
    <t>Sum of all HFCs</t>
  </si>
  <si>
    <t>comment: 
during QC phase to be compared with authorisation tracking in registry</t>
  </si>
  <si>
    <t>authorised amount</t>
  </si>
  <si>
    <t>comment: amount of authorised quota to be taken over from section 9</t>
  </si>
  <si>
    <t>comment: 
to be discussed whether this should be a blocking or a warning error.</t>
  </si>
  <si>
    <t>if S2 &lt; S3, issue warning like "The reported supplies to not cover the full amount of authorisations issued. Please revisit your data."</t>
  </si>
  <si>
    <t>code:S1</t>
  </si>
  <si>
    <t>code: S2</t>
  </si>
  <si>
    <t>code: S3</t>
  </si>
  <si>
    <t xml:space="preserve">The categories of products or equipment listed below include components intended for the specified product or equipment categories. </t>
  </si>
  <si>
    <t>11A</t>
  </si>
  <si>
    <t>Stationary equipment for comfort cooling or heating</t>
  </si>
  <si>
    <t>11A1</t>
  </si>
  <si>
    <t>Stationary equipment for comfort cooling/heating, direct design: Standalone/monobloc units of moveable type</t>
  </si>
  <si>
    <t>11A2</t>
  </si>
  <si>
    <t xml:space="preserve">Stationary equipment for comfort cooling/heating, direct design: standalone/monobloc units of rooftop type </t>
  </si>
  <si>
    <t>11A3</t>
  </si>
  <si>
    <t xml:space="preserve">Stationary equipment for comfort cooling/heating, direct design: standalone/monobloc units of other type </t>
  </si>
  <si>
    <t>The equipment type/s shall be specified.</t>
  </si>
  <si>
    <t>11A4</t>
  </si>
  <si>
    <t>Stationary equipment for comfort cooling/heating, direct design: single split units charged with 3 kilograms or more of refrigerant</t>
  </si>
  <si>
    <t>11A5</t>
  </si>
  <si>
    <t>Stationary equipment for comfort cooling/heating, direct design: single split units charged with less than 3 kilograms of refrigerant</t>
  </si>
  <si>
    <t>11A6</t>
  </si>
  <si>
    <t>Stationary equipment for comfort cooling/heating, direct design: multi split units</t>
  </si>
  <si>
    <t>11A7</t>
  </si>
  <si>
    <t>Stationary equipment for comfort cooling/heating, indirect design: standalone/monobloc units for domestic use</t>
  </si>
  <si>
    <t>11A8</t>
  </si>
  <si>
    <t>Stationary equipment for comfort cooling/heating, indirect design: standalone/monobloc units for commercial or industrial use</t>
  </si>
  <si>
    <t>11A9</t>
  </si>
  <si>
    <t xml:space="preserve">Stationary equipment for comfort cooling/heating, indirect design: standalone/monobloc units for other use </t>
  </si>
  <si>
    <t>The intended use/s shall be specified.</t>
  </si>
  <si>
    <t>11A10</t>
  </si>
  <si>
    <t>Stationary equipment for comfort cooling/heating, indirect design: split units for domestic use</t>
  </si>
  <si>
    <t>11A11</t>
  </si>
  <si>
    <t xml:space="preserve">Stationary equipment for comfort cooling/heating, indirect design: split units for commercial or industrial use </t>
  </si>
  <si>
    <t>11A12</t>
  </si>
  <si>
    <t>Stationary equipment for comfort cooling/heating, indirect design: split units for other use</t>
  </si>
  <si>
    <t>11A13</t>
  </si>
  <si>
    <t>Stationary equipment for comfort cooling/heating, both direct and indirect: standalone/monobloc units</t>
  </si>
  <si>
    <t>11A14</t>
  </si>
  <si>
    <t>Stationary equipment for comfort cooling/heating, both direct and indirect: split units</t>
  </si>
  <si>
    <t>11B</t>
  </si>
  <si>
    <t xml:space="preserve">Stationary equipment for refrigeration </t>
  </si>
  <si>
    <t>11B1</t>
  </si>
  <si>
    <t>Stationary equipment for refrigeration, direct design: standalone/monobloc units for domestic use</t>
  </si>
  <si>
    <t>11B2</t>
  </si>
  <si>
    <t>Stationary equipment for refrigeration, direct design: standalone/monobloc units for commercial or industrial use</t>
  </si>
  <si>
    <t>11B3</t>
  </si>
  <si>
    <t>Stationary equipment for refrigeration, direct design: standalone/monobloc units for other use</t>
  </si>
  <si>
    <t>11B4</t>
  </si>
  <si>
    <t>Stationary equipment for refrigeration, direct design: split units for commercial or industrial use</t>
  </si>
  <si>
    <t>11B5</t>
  </si>
  <si>
    <t>Stationary equipment for refrigeration, direct design: split units for other use</t>
  </si>
  <si>
    <t>11B6</t>
  </si>
  <si>
    <t>Stationary equipment for refrigeration, indirect design: standalone/monobloc units for commercial or industrial use</t>
  </si>
  <si>
    <t>11B7</t>
  </si>
  <si>
    <t>Stationary equipment for refrigeration, indirect design: standalone/monobloc units for other use</t>
  </si>
  <si>
    <t>11B8</t>
  </si>
  <si>
    <t>Stationary equipment for refrigeration, indirect design: split units for commercial or industrial use</t>
  </si>
  <si>
    <t>11B9</t>
  </si>
  <si>
    <t>Stationary equipment for refrigeration in indirect design: split units for other use</t>
  </si>
  <si>
    <t>11B10</t>
  </si>
  <si>
    <t>Stationary equipment for refrigeration, both direct and indirect: standalone/monobloc units</t>
  </si>
  <si>
    <t>11B11</t>
  </si>
  <si>
    <t>Stationary equipment for refrigeration, both direct and indirect: split units</t>
  </si>
  <si>
    <t>11B12</t>
  </si>
  <si>
    <t>Stationary equipment for process cooling or heating in direct design</t>
  </si>
  <si>
    <t>11B13</t>
  </si>
  <si>
    <t>Stationary equipment for process cooling or heating in indirect design</t>
  </si>
  <si>
    <t>11B14</t>
  </si>
  <si>
    <t>Stationary equipment for process cooling or heating, both direct and indirect</t>
  </si>
  <si>
    <t>11C</t>
  </si>
  <si>
    <t>Heat pump tumble dryers</t>
  </si>
  <si>
    <t>11D</t>
  </si>
  <si>
    <t>Stationary heating/air conditioning including heatpumps as well as refrigeration (HACR) equipment for any other purposes</t>
  </si>
  <si>
    <t>11D = 11D1 + 11D2 + 11D3</t>
  </si>
  <si>
    <t>11D1</t>
  </si>
  <si>
    <t>Stationary HACR equipment for any other purposes, direct design</t>
  </si>
  <si>
    <t>The equipment type/s and purpose/s shall be specified.</t>
  </si>
  <si>
    <t>11D2</t>
  </si>
  <si>
    <t>Stationary HACR equipment for any other purposes, indirect design</t>
  </si>
  <si>
    <t>11D3</t>
  </si>
  <si>
    <t>Stationary HACR equipment for any other purposes, both direct and indirect</t>
  </si>
  <si>
    <t>11E</t>
  </si>
  <si>
    <t>Mobile refrigeration equipment</t>
  </si>
  <si>
    <t>Mobile refrigeration equipment for refrigerated light duty vehicles (e.g. vans)</t>
  </si>
  <si>
    <t>Mobile refrigeration equipment for refrigerated heavy duty vehicles (including trucks and trailers)</t>
  </si>
  <si>
    <t>Mobile refrigeration equipment for refrigerated ships</t>
  </si>
  <si>
    <t>Any other mobile refrigeration equipment</t>
  </si>
  <si>
    <t>11F</t>
  </si>
  <si>
    <t xml:space="preserve">Mobile air conditioning equipment </t>
  </si>
  <si>
    <t>11F1</t>
  </si>
  <si>
    <t>Mobile air conditioning equipment for passenger cars</t>
  </si>
  <si>
    <t>11F2</t>
  </si>
  <si>
    <t>Mobile air conditioning equipment for buses</t>
  </si>
  <si>
    <t>11F3</t>
  </si>
  <si>
    <t>Mobile air conditioning equipment for vans (light duty vehicles)</t>
  </si>
  <si>
    <t>11F4</t>
  </si>
  <si>
    <t>Mobile air conditioning equipment for trucks and trailers (heavy duty vehicles)</t>
  </si>
  <si>
    <t>11F5</t>
  </si>
  <si>
    <t>Mobile air conditioning equipment for agricultural, forestry and construction vehicles and machinery</t>
  </si>
  <si>
    <t>11F6</t>
  </si>
  <si>
    <t>Mobile air conditioning equipment for rail vehicles</t>
  </si>
  <si>
    <t>11F7</t>
  </si>
  <si>
    <t>Mobile air conditioning equipment for ships</t>
  </si>
  <si>
    <t>11F8</t>
  </si>
  <si>
    <t>Mobile air conditioning equipment for aircrafts and helicopters</t>
  </si>
  <si>
    <t>11F9</t>
  </si>
  <si>
    <t>Any other mobile air conditioning equipment</t>
  </si>
  <si>
    <t>11G</t>
  </si>
  <si>
    <t xml:space="preserve">Total refrigeration, air conditioning or heat pump equipment </t>
  </si>
  <si>
    <t>11H</t>
  </si>
  <si>
    <t>Foam products</t>
  </si>
  <si>
    <t>11H1</t>
  </si>
  <si>
    <t xml:space="preserve">Quantities of XPS boards shall be reported in units of cubic metres (next to quantities of contained fluorinated gases in units of metric tonnes) </t>
  </si>
  <si>
    <t>11H2</t>
  </si>
  <si>
    <t>Quantities of PU boards shall be reported in units of cubic metres (next to quantities of contained fluorinated gases in units of metric tonnes)</t>
  </si>
  <si>
    <t>11H3</t>
  </si>
  <si>
    <t>One component foam (OCF)</t>
  </si>
  <si>
    <t>11H4</t>
  </si>
  <si>
    <t>Other foam products</t>
  </si>
  <si>
    <t>11I</t>
  </si>
  <si>
    <t>Fire protection equipment (including systems incorporated in vehicles)</t>
  </si>
  <si>
    <t>11J</t>
  </si>
  <si>
    <t>Medical or pharmaceutical aerosols</t>
  </si>
  <si>
    <t>11K</t>
  </si>
  <si>
    <t>Non-medical aerosols</t>
  </si>
  <si>
    <t>11L</t>
  </si>
  <si>
    <t>Medical equipment (without aerosols)</t>
  </si>
  <si>
    <t>11M</t>
  </si>
  <si>
    <t>Switch gear for transmission and distribution of electricity</t>
  </si>
  <si>
    <t>11N</t>
  </si>
  <si>
    <t>Other electrical transmission and distribution equipment</t>
  </si>
  <si>
    <t>11O</t>
  </si>
  <si>
    <t xml:space="preserve">Particle accelerators </t>
  </si>
  <si>
    <t>11P</t>
  </si>
  <si>
    <t>11Q</t>
  </si>
  <si>
    <t>sheet 7</t>
  </si>
  <si>
    <t>reporting section 11</t>
  </si>
  <si>
    <t>Placing on the market of F-gases in products or equipment</t>
  </si>
  <si>
    <t>11A = 11A1 + 11A2 + 11A3 + 11A4 + 11A5 + 11A6 + 11A7 + 11A8 + 11A9 + 11A10 + 11A11 + 11A12 + 11A13 + 11A14</t>
  </si>
  <si>
    <t>11B = 11B1 + 11B2 + 11B3 + 11B4 + 11B5 + 11B6 + 11B7 + 11B8 + 11B9 + 11B10 + 11B11 + 11B12 + 11B13 + 11B14</t>
  </si>
  <si>
    <t>11E1</t>
  </si>
  <si>
    <t>11E2</t>
  </si>
  <si>
    <t>11E3</t>
  </si>
  <si>
    <t>11E4</t>
  </si>
  <si>
    <t>11E = 11E1 + 11E2 + 11E3 + 11E4</t>
  </si>
  <si>
    <t>11F = 11F1 + 11F2 + 11F3 + 11F4 + 11F5 + 11F6 + 11F7 + 11F8 + 11F9</t>
  </si>
  <si>
    <t>11G = 11A + 11B + 11C + 11D + 11E + 11F</t>
  </si>
  <si>
    <t>11H = 11H1 + 11H2 + 11H3 + 11H4</t>
  </si>
  <si>
    <t>11Q = 11G + 11H + 11I + 11J + 11K + 11L + 11M + 11N + 11O + 11P</t>
  </si>
  <si>
    <t>Amounts of fluorinated gases - one column to be filled per gas/mixture</t>
  </si>
  <si>
    <t>pieces of equipment</t>
  </si>
  <si>
    <t>amount of imported equipment / products per category</t>
  </si>
  <si>
    <t xml:space="preserve">measurement unit for amount of imported equipment / products
</t>
  </si>
  <si>
    <t>cubic metres</t>
  </si>
  <si>
    <t>containers</t>
  </si>
  <si>
    <t>if any gas&gt; 0: mandatory choice from drop-down:
* please choose unit
* cubic metres
* metric tonnes
* pieces of product or equipment</t>
  </si>
  <si>
    <t>QC: amount per category must be &gt;0 if any gas is &gt;0</t>
  </si>
  <si>
    <t>Amount of fluorinated gases - Sum of all gases</t>
  </si>
  <si>
    <t>unit of specific charge</t>
  </si>
  <si>
    <t>kg of fluorinated gas per piece of equipment</t>
  </si>
  <si>
    <t>kg of fluorinated gas per container</t>
  </si>
  <si>
    <t>allow for additional lines to be added (in case of several categories with differing measurement units for the amount of products/equipment)</t>
  </si>
  <si>
    <r>
      <rPr>
        <b/>
        <sz val="11"/>
        <color theme="1"/>
        <rFont val="Calibri"/>
        <family val="2"/>
        <scheme val="minor"/>
      </rPr>
      <t xml:space="preserve">kg of fluorinated gas per ??? </t>
    </r>
    <r>
      <rPr>
        <sz val="10"/>
        <color theme="1"/>
        <rFont val="Arial"/>
        <family val="2"/>
      </rPr>
      <t xml:space="preserve">
(Display meausurement unit for amount of products/equipment as selected by reporter.)</t>
    </r>
  </si>
  <si>
    <t>kg of fluorinated gas per cubic metre</t>
  </si>
  <si>
    <t xml:space="preserve"> plausibility limits for specific charge to be defined later</t>
  </si>
  <si>
    <r>
      <rPr>
        <b/>
        <sz val="11"/>
        <color theme="1"/>
        <rFont val="Calibri"/>
        <family val="2"/>
        <scheme val="minor"/>
      </rPr>
      <t>amount of fluorinated gas</t>
    </r>
    <r>
      <rPr>
        <sz val="10"/>
        <color theme="1"/>
        <rFont val="Arial"/>
        <family val="2"/>
      </rPr>
      <t xml:space="preserve">
unit: t</t>
    </r>
  </si>
  <si>
    <t>Explanation field for reporter to specify category
(text field)</t>
  </si>
  <si>
    <t>Code:S1</t>
  </si>
  <si>
    <t>Code:S2</t>
  </si>
  <si>
    <t>Code:S3</t>
  </si>
  <si>
    <t>Code:S4</t>
  </si>
  <si>
    <t>explanation of category obligatory if S1 &gt;0</t>
  </si>
  <si>
    <t>Applicable for the first time to reporting on activities in 2017 (due by 31 March 2018).</t>
  </si>
  <si>
    <t>12A</t>
  </si>
  <si>
    <t>reporting section 12</t>
  </si>
  <si>
    <t>exports for precharged imports</t>
  </si>
  <si>
    <t>sheet 8</t>
  </si>
  <si>
    <t>year of export</t>
  </si>
  <si>
    <t>Year (integer number), &gt;= 2015, &lt;= transaction year</t>
  </si>
  <si>
    <t>add rows for more years…</t>
  </si>
  <si>
    <t>13A</t>
  </si>
  <si>
    <t>The authorising undertaking/s and the year when authorisation was given shall be specified.</t>
  </si>
  <si>
    <t>sheet 9</t>
  </si>
  <si>
    <t>reporting section 13</t>
  </si>
  <si>
    <t>comment: 
plausibility with other reports on issued authorisations (section 9) / authorisation tracking in registry to be checked in QC phase of reporting</t>
  </si>
  <si>
    <t>comment:
in QC phase plausibility to be checked against: 
a) exporters' reports and 
b) importers' &amp; producers' reports on supplies to these exporters exempted from the HFC quota under Art 15(2)c .</t>
  </si>
  <si>
    <t xml:space="preserve">Total hydrofluorocarbons placed on the market in refrigeration, air conditioning or heat pump equipment </t>
  </si>
  <si>
    <t>12B = 11G</t>
  </si>
  <si>
    <t>12B</t>
  </si>
  <si>
    <t>12D</t>
  </si>
  <si>
    <t>12C</t>
  </si>
  <si>
    <t>12D = 12B - 12C</t>
  </si>
  <si>
    <t>Calculated use of previously exported hyrdofluorocarbons for charging imported equipment</t>
  </si>
  <si>
    <t>Calculated amount of imported hydrofluorocarbons in need of authorisation to use HFC quota</t>
  </si>
  <si>
    <t>13B</t>
  </si>
  <si>
    <t>13C</t>
  </si>
  <si>
    <t>13D</t>
  </si>
  <si>
    <t>13B = 12B</t>
  </si>
  <si>
    <t>13C = 12C</t>
  </si>
  <si>
    <t>13D = 12D</t>
  </si>
  <si>
    <t>13E</t>
  </si>
  <si>
    <t>If Sum(12A) &gt;= 12B, Then: 12C = 12B; 
If Sum(12A) &lt; 12B, Then: 12C = Sum(12A)</t>
  </si>
  <si>
    <t>Calculated unused amount of authorised quota</t>
  </si>
  <si>
    <t>13E = Sum(13A) - 13D</t>
  </si>
  <si>
    <t>if &lt;0, pop up warning text like: "The amount of HFCs imported in refrigeration, air conditioning and heat pump equipment is not fully covered by HFC quota."</t>
  </si>
  <si>
    <t>received authorisations &amp; quota coverage of HFCs in imported equipment</t>
  </si>
  <si>
    <t>9B</t>
  </si>
  <si>
    <t>5H</t>
  </si>
  <si>
    <t>Total reported amounts of hydrofluorocarbons exempted from the quota obligation</t>
  </si>
  <si>
    <t>Total amount of hydrocarbons physically placed on the market</t>
  </si>
  <si>
    <t>5H = 4M</t>
  </si>
  <si>
    <t>5I</t>
  </si>
  <si>
    <t>Calculated amount of hydrocarbons physically placed on the market, in need of quota</t>
  </si>
  <si>
    <t>9C</t>
  </si>
  <si>
    <t>9D</t>
  </si>
  <si>
    <t>9E</t>
  </si>
  <si>
    <t>Total calculated need of quota for bulk hydrofluorocarbons placed on the market</t>
  </si>
  <si>
    <t>9B = 5H</t>
  </si>
  <si>
    <t>5J</t>
  </si>
  <si>
    <t>Total reported amounts of hydrofluorocarbons supplied to exempted uses of Art. 15 (2)</t>
  </si>
  <si>
    <t>comment:
two options:
a) implement this time-dependent formula, or 
b) change the questionnaire later (b would imply that late reports would be twisted…)</t>
  </si>
  <si>
    <t>This worksheet gives an overview on the steps in filling the questionnaire which will be electronically implemented on the EEA website (https://bdr.eionet.europa.eu/)</t>
  </si>
  <si>
    <t>Color code used:</t>
  </si>
  <si>
    <t>Step of the reporting process</t>
  </si>
  <si>
    <t>data entry by reporting company</t>
  </si>
  <si>
    <t>automatic filling in reporting form</t>
  </si>
  <si>
    <t>explanatory text</t>
  </si>
  <si>
    <t>comments</t>
  </si>
  <si>
    <t>1. Confirmation or modification of company details as stored in the EEA's BDR</t>
  </si>
  <si>
    <t>2. confirmation of transaction year</t>
  </si>
  <si>
    <t>Transaction year</t>
  </si>
  <si>
    <t xml:space="preserve"> (i.e. '2018' in the report to be submitted by 31st March 2019)</t>
  </si>
  <si>
    <t>3. selection of reporting obligation for the selected transaction year</t>
  </si>
  <si>
    <t>&amp; identification of reporting forms to be filled</t>
  </si>
  <si>
    <t>Note: Hydrofluorocarbons contained in pre-blended polyols should be included in the reporting on hydrofluorocarbons.</t>
  </si>
  <si>
    <t>Selection (tickboxes) of undertakings activities in the transaction year</t>
  </si>
  <si>
    <t>Actor type abbreviations used in this draft form</t>
  </si>
  <si>
    <t>P</t>
  </si>
  <si>
    <t>HFCs (Annex I, section 1)</t>
  </si>
  <si>
    <t>PFCs (Annex I, section 2)</t>
  </si>
  <si>
    <t>SF6 (Annex I, section 3)</t>
  </si>
  <si>
    <t>unsaturated HFCs / HCFC (Annex II, section 1)</t>
  </si>
  <si>
    <t>Fluorinated ethers / alcohols (Annex II, section 2)</t>
  </si>
  <si>
    <t>Other perfluorinated compounds (Annex II, section 3)</t>
  </si>
  <si>
    <t>importer (bulk gases) of:</t>
  </si>
  <si>
    <t>I</t>
  </si>
  <si>
    <t>exporter of bulk gases</t>
  </si>
  <si>
    <t>E</t>
  </si>
  <si>
    <t>D</t>
  </si>
  <si>
    <t>importer of products/equipment containing F-gases of Annex I or II:</t>
  </si>
  <si>
    <t xml:space="preserve">undertaking having given an authorisation to use its HFC quota to another undertaking </t>
  </si>
  <si>
    <t>OR</t>
  </si>
  <si>
    <t>not obliged to report (NIL report)</t>
  </si>
  <si>
    <t>no Forms, proceed to finish, step 6</t>
  </si>
  <si>
    <t>4. selection of gases &amp; mixtures</t>
  </si>
  <si>
    <t>dropdown boxes for</t>
  </si>
  <si>
    <t>5. fill in selcted forms</t>
  </si>
  <si>
    <t>It will be possible to revisit and re-edit step 3 (selection of activities) and step 4 (selection gases) during the process of filling the forms.</t>
  </si>
  <si>
    <t>Companies will have the option to run automated  QA/QC checks on data plausibility before submitting.</t>
  </si>
  <si>
    <t>Quota obligation threshold</t>
  </si>
  <si>
    <t>if &lt;= 100, display text like: "The calculated need of quota is below the 100 t CO2 eq threshold of Art. 13(1)."</t>
  </si>
  <si>
    <r>
      <t xml:space="preserve">
</t>
    </r>
    <r>
      <rPr>
        <b/>
        <i/>
        <sz val="11"/>
        <color theme="1"/>
        <rFont val="Calibri"/>
        <family val="2"/>
        <scheme val="minor"/>
      </rPr>
      <t>I take note of the obligation to have this report verified according to Art. 19 (6) of the F-Gas Regulation: The undertaking shall keep the verification report for at least five years. The verification report shall be made available, on request, to the competent authority of the Member State concerned and to the Commission.</t>
    </r>
  </si>
  <si>
    <t>9F</t>
  </si>
  <si>
    <t>9E = 5J</t>
  </si>
  <si>
    <t>Total amount of hydrofluorocarbons regarded as placed on the EU market for the first time</t>
  </si>
  <si>
    <t>9C = 9B + Sum(9A)</t>
  </si>
  <si>
    <t>Verification obligation threshold</t>
  </si>
  <si>
    <t>thresholds</t>
  </si>
  <si>
    <t>If 5IH&gt;= 5I, then: 5J = 5H - 5I;
if 5H&lt; 5I, then: 5J = 0</t>
  </si>
  <si>
    <t>for hydrofluorocarbons placed on the EU market for the first in 2015 - 2017: 5I = 5G - Sum(5F);
for hydrofluorocarbons placed on the EU market for the first time in 2018 or later: 5I = 5G</t>
  </si>
  <si>
    <t>comment:
line not to be displayed for 2014 transaction year!</t>
  </si>
  <si>
    <t>9D = 5I</t>
  </si>
  <si>
    <t>mandatory tickbox if 9C&gt;= the threshold of 10 Mt CO2-eq</t>
  </si>
  <si>
    <t>comment:
the verification requirement under Art 19 (6)  for POM &gt;= 10 kt CO2 eq holds as of 30 June 2015 (for 2014 transactions). The present sheet would not be in operation for the reporting on 2014 transaction, though.
However, reporters on 2014 have the possibility to see the calculated POM amount in 5H. Just the tick-box would be missing.</t>
  </si>
  <si>
    <r>
      <t xml:space="preserve">comment:
</t>
    </r>
    <r>
      <rPr>
        <b/>
        <sz val="11"/>
        <color rgb="FFFF0000"/>
        <rFont val="Calibri"/>
        <family val="2"/>
        <scheme val="minor"/>
      </rPr>
      <t xml:space="preserve">relevant result for quota compliance </t>
    </r>
    <r>
      <rPr>
        <b/>
        <sz val="11"/>
        <rFont val="Calibri"/>
        <family val="2"/>
        <scheme val="minor"/>
      </rPr>
      <t>(subject to 100 t CO2-eq threshold of Art 13(1))</t>
    </r>
    <r>
      <rPr>
        <sz val="10"/>
        <color theme="1"/>
        <rFont val="Arial"/>
        <family val="2"/>
      </rPr>
      <t xml:space="preserve">
during QC phase to be compared with quota in  registry</t>
    </r>
  </si>
  <si>
    <t>7A</t>
  </si>
  <si>
    <t>Amount used as a feedstock by the undertaking itself</t>
  </si>
  <si>
    <t>8A</t>
  </si>
  <si>
    <t>8B</t>
  </si>
  <si>
    <t>8C</t>
  </si>
  <si>
    <t>8D</t>
  </si>
  <si>
    <t>Total amount destroyed by the undertaking itself</t>
  </si>
  <si>
    <t>8E</t>
  </si>
  <si>
    <t>8F</t>
  </si>
  <si>
    <t>8D = 8A + 8B + 8C</t>
  </si>
  <si>
    <t>Feedstock use &amp; Destruction</t>
  </si>
  <si>
    <t>reporting sections 7&amp;8</t>
  </si>
  <si>
    <t>(must be 2007 or later)</t>
  </si>
  <si>
    <t>formula should return zero in case section 5 is not in use by the repoirter</t>
  </si>
  <si>
    <t>explanation obligatory for each gas where QC on interannual comparison fails</t>
  </si>
  <si>
    <t>a) in case the company is also importer and reports on imports for destruction supplied to own company in 5A, 7A must be &gt;= that amount of 5A.
B) In case the company is also producer and reports on own destruction of own production in 1B, 7A must be &gt;= 1B
C) in combination of a) &amp;B9 above 7A must be &gt;= 1B + the respective amount of 5A</t>
  </si>
  <si>
    <t>HFCs (Annex I, section 1) or mixtures (including pre-blended polyols) containing HFCs</t>
  </si>
  <si>
    <t>EU producer of:</t>
  </si>
  <si>
    <t>EU feedstock user</t>
  </si>
  <si>
    <t>EU destruction company</t>
  </si>
  <si>
    <t>importer of refrigeration, air conditioning and heat pump equipment pre-charged with HFCs or HFC-containing mixtures</t>
  </si>
  <si>
    <t>undertaking having received its quota exclusively on the basis of a declaration pursuant to Article 16(2) (new entrants reserve) (AND having given an authorisation for the use of HFC quota)</t>
  </si>
  <si>
    <t>in case of none of the activities in the transaction year or activities below the reporting thresholds specified in Article 19.</t>
  </si>
  <si>
    <t>explicit short list of mixtures to be agreed with DG CLIMA:</t>
  </si>
  <si>
    <t>No</t>
  </si>
  <si>
    <t>issue</t>
  </si>
  <si>
    <t>applies to</t>
  </si>
  <si>
    <t>must be number &gt;= 0</t>
  </si>
  <si>
    <t>all entry fields for amounts of F-gases except 6U</t>
  </si>
  <si>
    <t>6U (accountancy adjustments)</t>
  </si>
  <si>
    <t>must be number (positive or negative)</t>
  </si>
  <si>
    <t>all entry fields for amounts of F-gases in unit 'tonnes"</t>
  </si>
  <si>
    <t>max three decimal places</t>
  </si>
  <si>
    <t>all entry fields for amounts of F-gases in unit 't CO2eq'</t>
  </si>
  <si>
    <t>no decimal places</t>
  </si>
  <si>
    <t>must be 'fgas' + 5 digits</t>
  </si>
  <si>
    <t>consequence on failure</t>
  </si>
  <si>
    <t>pop-up text</t>
  </si>
  <si>
    <t>show pop-up &amp; refuse entry</t>
  </si>
  <si>
    <t>all entry fields for fgas codes (like 'fgas12345')</t>
  </si>
  <si>
    <t>to be chosen from drop-down menu</t>
  </si>
  <si>
    <t xml:space="preserve"> -</t>
  </si>
  <si>
    <t>all entry fields for countries (trade partners)</t>
  </si>
  <si>
    <t>must be text of min. 2 alphanumeric characters, at least one of them a latin letter</t>
  </si>
  <si>
    <t>yet to be delivered</t>
  </si>
  <si>
    <t>max length of text fields to be discussed</t>
  </si>
  <si>
    <t>transaction year for intro of questionnaire</t>
  </si>
  <si>
    <t>limitation for late reports of previous years to be discussed</t>
  </si>
  <si>
    <t>specification of transaction year in 12A &amp; 13A</t>
  </si>
  <si>
    <t>must be 4-digit year &gt;= 2015 &amp; &lt;= the recent calendar year</t>
  </si>
  <si>
    <t>no data must have been entered for that gas</t>
  </si>
  <si>
    <t>deselection of gas</t>
  </si>
  <si>
    <t>section 1</t>
  </si>
  <si>
    <t>section 2</t>
  </si>
  <si>
    <t>section 3</t>
  </si>
  <si>
    <t>section 5</t>
  </si>
  <si>
    <t>section 6</t>
  </si>
  <si>
    <t>section 7</t>
  </si>
  <si>
    <t>section 8</t>
  </si>
  <si>
    <t>section 10</t>
  </si>
  <si>
    <t>section 11</t>
  </si>
  <si>
    <t>section 12</t>
  </si>
  <si>
    <t>section 13</t>
  </si>
  <si>
    <t>reporter must have selected to be producer</t>
  </si>
  <si>
    <t>reporter must have selected to be importer</t>
  </si>
  <si>
    <t>reporter must have selected to be exporter</t>
  </si>
  <si>
    <t>reporter must have selected to be producer and/or importer and/or exporter</t>
  </si>
  <si>
    <t>reporter must have selected to be HFC producer and/or HFC importer</t>
  </si>
  <si>
    <t xml:space="preserve">reporter must have selected to be producer and/or importer </t>
  </si>
  <si>
    <t>reporter must have selected to be feedstock user</t>
  </si>
  <si>
    <t>block /grey-out for other reporters, tool-tip/pop-up on attempt to fill in data</t>
  </si>
  <si>
    <t>reporter must have selected to be destruction company</t>
  </si>
  <si>
    <t>reporter must have selected to be quota authoriser</t>
  </si>
  <si>
    <t>reporter must have selected to be quota authoriser AND New entrants reserve company</t>
  </si>
  <si>
    <t>reporter must have selected to be equipment importer</t>
  </si>
  <si>
    <t>P-HFC</t>
  </si>
  <si>
    <t>I-HFC</t>
  </si>
  <si>
    <t>I-other</t>
  </si>
  <si>
    <t>Eq-I</t>
  </si>
  <si>
    <t>Eq-I-RACHP-HFC</t>
  </si>
  <si>
    <t>Eq-I-other</t>
  </si>
  <si>
    <t>3B export from own import or production</t>
  </si>
  <si>
    <t>reporter must have selected to be producer and/or importer</t>
  </si>
  <si>
    <t>reporter must have selected to be producer and/or importer (AND also exporter!)</t>
  </si>
  <si>
    <t>section 4 except 4K&amp;4L (reclamation/recycling)</t>
  </si>
  <si>
    <t>4K&amp;4L (reclamation/recycling)</t>
  </si>
  <si>
    <t>deselection of activity P-HFC in activity selection</t>
  </si>
  <si>
    <t>deselection of activity P-other in activity selection</t>
  </si>
  <si>
    <t>deselection of activity I-HFC in activity selection</t>
  </si>
  <si>
    <t>deselection of activity I-other in activity selection</t>
  </si>
  <si>
    <t>deselection of activity E in activity selection</t>
  </si>
  <si>
    <t>deselection of activity FU in activity selection</t>
  </si>
  <si>
    <t>deselection of activity D in activity selection</t>
  </si>
  <si>
    <t>deselection of activity Eq-I-RACHP-HFC in activity selection</t>
  </si>
  <si>
    <t>deselection of activity Eq-I-Other in activity selection</t>
  </si>
  <si>
    <t>Auth</t>
  </si>
  <si>
    <t>Auth-NER</t>
  </si>
  <si>
    <t>show pop-up &amp; refuse selection</t>
  </si>
  <si>
    <t>no data must have been reported in specific sections, depending on other selected activities, detailed definitions yet to be delivered</t>
  </si>
  <si>
    <t>data entry fields for 'unspecified mix'</t>
  </si>
  <si>
    <t>block /grey-out not eligible transactions, tool-tip/pop-up on attempt to fill in data</t>
  </si>
  <si>
    <t>selection of gas 'unspecified mix'</t>
  </si>
  <si>
    <t>no data must have been reported in specific sections, depending on other selected activities, detailed definitions yet to be delivered, 
include 'unspecified mix!</t>
  </si>
  <si>
    <t>have pop-up information message/warning confirmed</t>
  </si>
  <si>
    <t>reporter must be I and/or E and/or D</t>
  </si>
  <si>
    <t xml:space="preserve">reporter must have selected to be HFC importer </t>
  </si>
  <si>
    <t>number should be below 1000</t>
  </si>
  <si>
    <t>have pop-up &amp; ask for confirmation of order of magnitude</t>
  </si>
  <si>
    <t>(selected) improbable combintaions of gas &amp; intended application in section 6, fields for amounts of F-gases in unit 'tonnes", to be defined</t>
  </si>
  <si>
    <t>(selected) improbable combintaions of gas &amp; product category in section 11, fields for amounts of F-gases in unit 'tonnes", to be defined</t>
  </si>
  <si>
    <t>selection of gas HFC-134</t>
  </si>
  <si>
    <t>selection of gas HFC-143</t>
  </si>
  <si>
    <t>selection of gas HFC-152</t>
  </si>
  <si>
    <t>should not be mixed up with more common HFC-134a</t>
  </si>
  <si>
    <t>should not be mixed up with more common HFC-143a</t>
  </si>
  <si>
    <t>should not be mixed up with more common HFC-152a</t>
  </si>
  <si>
    <t>authorisations issued: checkwith / feed into registry</t>
  </si>
  <si>
    <t>authorisations received: check with / feed into registry</t>
  </si>
  <si>
    <t>authorisations: cross check / compare different reports</t>
  </si>
  <si>
    <t>export for precharging: check on exports under quota</t>
  </si>
  <si>
    <t>discuss procedures in case of inconsistencies!</t>
  </si>
  <si>
    <t>2015 on 2014</t>
  </si>
  <si>
    <t>2018 on 2017</t>
  </si>
  <si>
    <t>2016 on 2015</t>
  </si>
  <si>
    <t>compliance</t>
  </si>
  <si>
    <t>authorisations issued by NER companies: check validity / identify invalid amounts of authorisations (manual check of additional evidence material)</t>
  </si>
  <si>
    <t>notify recipients?</t>
  </si>
  <si>
    <t>quota coverage of equipment imports: result of checks (when potential inconsistencies have been dealt with…</t>
  </si>
  <si>
    <t>need for bulk quota, taking into account corrections?: check with/ feed into registry</t>
  </si>
  <si>
    <t>explanation obligatory for each gas where QC on plausible stock increase fails</t>
  </si>
  <si>
    <t>Sum(5D) &lt;= 1E + 2A - 3B + 4B - 4G</t>
  </si>
  <si>
    <t>Sum(5E) &lt;= 1E + 2A - 3B + 4B - 4G</t>
  </si>
  <si>
    <t>comment: 
introduce summary row per transaction in case several recipients are reported on (or simply always?)</t>
  </si>
  <si>
    <t>Checks &amp; procedures on finalisation of questionnaire</t>
  </si>
  <si>
    <t>P-other</t>
  </si>
  <si>
    <t>1A, HFCs</t>
  </si>
  <si>
    <t>1A, non-HFCs</t>
  </si>
  <si>
    <t>2A, HFCs + HFC-containing mixtures + unspecified mix</t>
  </si>
  <si>
    <t>2A, non-HFCs + unspecified mix</t>
  </si>
  <si>
    <t>can only be ticked if Auth has been ticked before</t>
  </si>
  <si>
    <t>D must have a sum of all gases &gt;0</t>
  </si>
  <si>
    <t>&lt;= 8D</t>
  </si>
  <si>
    <t>for check on own company: explanation obligatory for each gas where QC fails</t>
  </si>
  <si>
    <t>Sum(5B)  &lt;= 1E + 2A - 3B + 4B - 4G
if company specifies themselves as recipient: 5B(to own company) &lt;= 7A</t>
  </si>
  <si>
    <t>&gt;=0</t>
  </si>
  <si>
    <t>11G, HFCs + HFC-containing mixtures</t>
  </si>
  <si>
    <t>11G (non-HFCs); 11H, 11I, 11J, 11K, 11L, 11M, 11N, 11O, 11P</t>
  </si>
  <si>
    <t>Eq-I-RACHP-HFC must have at least one value for gas amounts &gt;0</t>
  </si>
  <si>
    <t>Eq-I-other must have at least one value/entry for gas amounts &gt;0 in these transactions</t>
  </si>
  <si>
    <t>FU</t>
  </si>
  <si>
    <t>consistency</t>
  </si>
  <si>
    <t>P-HFC must have at least one entry for gas amounts &gt;0</t>
  </si>
  <si>
    <t>P-other must have at least one entry for gas amounts &gt;0</t>
  </si>
  <si>
    <t>I-HFC must have at least one entry for gas amounts &gt;0</t>
  </si>
  <si>
    <t>I-other must have at least one entry for gas amounts &gt;0</t>
  </si>
  <si>
    <t>E must have at least one entry for gas amounts &gt;0</t>
  </si>
  <si>
    <t>Auth must have at least one entry for gas amounts &gt;0</t>
  </si>
  <si>
    <t>FU must have at least one entry for gas amounts &gt;0</t>
  </si>
  <si>
    <t>all fields with identification of 'trade partner": 1C, 5A, 5B, 5C, 5D, 5E, 5F, 9A, 10A, 12A, 13A</t>
  </si>
  <si>
    <t>check on up-to-date company list whether such a company code exists</t>
  </si>
  <si>
    <t>(always)</t>
  </si>
  <si>
    <t>set flag for manual QC</t>
  </si>
  <si>
    <t>yet to be defined</t>
  </si>
  <si>
    <t>correctness</t>
  </si>
  <si>
    <t>if company selected to be Auth: 
check fgas code in up-to date list from registry for NER status, NER status must meet NER status as selcted in questionnaire</t>
  </si>
  <si>
    <t>choice of activity (Auth / Auth-NER)</t>
  </si>
  <si>
    <t>&gt;=0 (each gas)</t>
  </si>
  <si>
    <t>&gt;= 3D + 3E + 3F (per gas)</t>
  </si>
  <si>
    <t>4J</t>
  </si>
  <si>
    <t>4H</t>
  </si>
  <si>
    <t>&lt;= 1E + 2A + 4C (per gas)</t>
  </si>
  <si>
    <t>&lt;= 1E + 2A + 4B (per gas)</t>
  </si>
  <si>
    <t>error text</t>
  </si>
  <si>
    <t>blocking error + display of error text &amp; advice what to do</t>
  </si>
  <si>
    <t>explanation in comment field obligatory, warning error &amp; flag for manual QC;
if no explanation available: blocking error + display of error text &amp; advice what to do</t>
  </si>
  <si>
    <t>if company specifies themselves as recipient and if sum of all gases is &gt;1 t or 1000 t CO2 eq: reporter must have selected to be D, as well</t>
  </si>
  <si>
    <t>if company specifies themselves as recipient and if company is also D: amount reported for own company must be &lt;= 8D (per  gas)</t>
  </si>
  <si>
    <t>if company specifies themselves as recipient and if sum of all gases is &gt; 1000 t CO2 eq: reporter must have selected to be FU, as well</t>
  </si>
  <si>
    <t>Sum(5A) &lt;= 2A -3B + 4B - 4G;
if company specifies themselves as recipient: 5A(to own company) &lt;= 8D</t>
  </si>
  <si>
    <t>Sum of 5A (i.e. supplies to all recipients) (per gas) must be &lt;= 2A -3B + 4B - 4G</t>
  </si>
  <si>
    <t>if company specifies themselves as recipient and if company is also E: amount reported for own company must be &lt;= 3C (per  gas)</t>
  </si>
  <si>
    <t>Sum of 5D (i.e. supplies to all recipients) (per gas) must be &lt;= 1E + 2A -3B + 4B - 4G</t>
  </si>
  <si>
    <t>Sum of 5E (i.e. supplies to all recipients) (per gas) must be &lt;= 1E + 2A -3B + 4B - 4G</t>
  </si>
  <si>
    <t>Sum of 5F (i.e. supplies to all recipients) (per gas) must be &lt;= 1E + 2A -3B + 4B - 4G</t>
  </si>
  <si>
    <t>blocking error + display of error text &amp; advice what to do, 
if explanation is available, flag for manual QC</t>
  </si>
  <si>
    <t>tickbox section 9</t>
  </si>
  <si>
    <t>if 9C &gt;= 10000 t CO2 eq, box must be ticked</t>
  </si>
  <si>
    <t>in case 10A contains any entries for amounts of gases, at least one file must have been uploaded containing extra information</t>
  </si>
  <si>
    <t>if reporter is Auth-NER:
S2 (sum of HFCs in CO2 eq) must be &gt;= S3 (authorisation issued) (check to be made per recipient company)</t>
  </si>
  <si>
    <t>display warning &amp; flag for manual QC</t>
  </si>
  <si>
    <t>to be discussed whether this should be a blocking error!</t>
  </si>
  <si>
    <t>to be discussed whether this should be any data upload for all of 10A, or separate ones for each recipient</t>
  </si>
  <si>
    <t>in case of entry &gt;0, explanation must be given in comment field (per gas)</t>
  </si>
  <si>
    <t>in case of entry &lt;&gt;0, explanation must be given in comment field (per gas)</t>
  </si>
  <si>
    <t>if sum of gases &gt; 1t or 1000t CO2eq, reporter must also select to be D</t>
  </si>
  <si>
    <t>in case of S1 (sum of gases) &gt;0, explanation of category must be given (once per category, not per gas)</t>
  </si>
  <si>
    <t xml:space="preserve">section 11 </t>
  </si>
  <si>
    <t>11H4, 11P</t>
  </si>
  <si>
    <t>section 11 all entry fields 11A1 - 11P</t>
  </si>
  <si>
    <t>should be &gt;=0</t>
  </si>
  <si>
    <t>2015 on 2014 only:
explanation obligatory for each gas where QC on plausible stock increase fails</t>
  </si>
  <si>
    <t>only in 2015 for 2014, for companies from "producers list":
1st Jan stock must equal 31st December stock reported  for 2013</t>
  </si>
  <si>
    <t>explanation in comment field obligatory, warning error &amp; flag for manual QC;
if no explanation available: blocking error + display of error text &amp; advice what to do
in case of 31st Dec stocks for gases not selected for 2014: display warning text in QC results &amp; flag for manual QC</t>
  </si>
  <si>
    <t>only in 2015 for 2014, for companies not in "producers list":
1st Jan stock must equal 31st December stock reported  for 2013</t>
  </si>
  <si>
    <t>for 2016 on 2015 and later:
1st Jan stock must equal 31st December stock reported  for previous year</t>
  </si>
  <si>
    <t>to be discussed: do we want this checked? Who is actually interested in the stocks of destruction companies?</t>
  </si>
  <si>
    <t>list from registry needed</t>
  </si>
  <si>
    <t>check on up-to-date company list whether the combination of code &amp; country is correct</t>
  </si>
  <si>
    <t>flag for manual QC</t>
  </si>
  <si>
    <t>plausibilty intervals to be defined for specific charge (S2), once per category of entry values; for 11H4 &amp; 11P differentiating between the different possible measurement units</t>
  </si>
  <si>
    <t>checks of reports remain below reporting obligation thresholds, to be defined…</t>
  </si>
  <si>
    <t>completeness</t>
  </si>
  <si>
    <t>all data ?</t>
  </si>
  <si>
    <t>plausibility</t>
  </si>
  <si>
    <t>checks directed to quota compliance</t>
  </si>
  <si>
    <t>first appliccable</t>
  </si>
  <si>
    <t>quota compliance of producers / importers</t>
  </si>
  <si>
    <t xml:space="preserve">12A </t>
  </si>
  <si>
    <t>9A / 10A</t>
  </si>
  <si>
    <t xml:space="preserve">9A </t>
  </si>
  <si>
    <t>9A / 13A</t>
  </si>
  <si>
    <t>exports</t>
  </si>
  <si>
    <t>authorisations</t>
  </si>
  <si>
    <t>conclusions on quota situations</t>
  </si>
  <si>
    <t>Overview</t>
  </si>
  <si>
    <t>type of QC</t>
  </si>
  <si>
    <t>selction of activities</t>
  </si>
  <si>
    <t>P, FU &amp; D must be EU based companies</t>
  </si>
  <si>
    <t>production</t>
  </si>
  <si>
    <t>bulk import</t>
  </si>
  <si>
    <t>bulk export</t>
  </si>
  <si>
    <t>calculation of POM</t>
  </si>
  <si>
    <t>feedstock use</t>
  </si>
  <si>
    <t>destruction</t>
  </si>
  <si>
    <t>HFCs exempted from quota under Art. 15(2)</t>
  </si>
  <si>
    <t>intended applications</t>
  </si>
  <si>
    <t>physical HFC supplies accompanying authorisations</t>
  </si>
  <si>
    <t>import of products/equipment containing F-gases</t>
  </si>
  <si>
    <t>exported quota-covered HFCs used for charging imported RACHP equipment</t>
  </si>
  <si>
    <t>received authorisations</t>
  </si>
  <si>
    <t>calculation of quota coverage of RACHP imports</t>
  </si>
  <si>
    <t>intermediate calculations for quota ompliance</t>
  </si>
  <si>
    <t>mandatory upload of supporting documents</t>
  </si>
  <si>
    <t>certification of accuracy etc tickbox</t>
  </si>
  <si>
    <t>box must be ticked</t>
  </si>
  <si>
    <t>stocks, recycling, reclamation, physical POM</t>
  </si>
  <si>
    <t>reporting sheet</t>
  </si>
  <si>
    <t>reporting sections</t>
  </si>
  <si>
    <t>II</t>
  </si>
  <si>
    <t>VI</t>
  </si>
  <si>
    <t>IV</t>
  </si>
  <si>
    <t>V</t>
  </si>
  <si>
    <t>VII</t>
  </si>
  <si>
    <t>VIII</t>
  </si>
  <si>
    <t>IX</t>
  </si>
  <si>
    <t>Applicable sheets</t>
  </si>
  <si>
    <t>Sheet I</t>
  </si>
  <si>
    <t>Sheet VI</t>
  </si>
  <si>
    <t>Sheets VII, VIII, IX</t>
  </si>
  <si>
    <t>Sheet VII</t>
  </si>
  <si>
    <t>Sheet IV</t>
  </si>
  <si>
    <t>Sheets IV, V</t>
  </si>
  <si>
    <t>P, I, E</t>
  </si>
  <si>
    <t>P, I</t>
  </si>
  <si>
    <t>Auth, (+ P, I)</t>
  </si>
  <si>
    <t>reporting items defined in implementing act</t>
  </si>
  <si>
    <t>unit of reported data</t>
  </si>
  <si>
    <t>reported gases</t>
  </si>
  <si>
    <t>all F-gases</t>
  </si>
  <si>
    <t>metric tonnes</t>
  </si>
  <si>
    <t>HFCs</t>
  </si>
  <si>
    <t>t CO2eq</t>
  </si>
  <si>
    <t>imports in products/equipment</t>
  </si>
  <si>
    <t>bulk gases, no relation to quota</t>
  </si>
  <si>
    <t>bulk F-gases, 
for HFCs: quota relevant</t>
  </si>
  <si>
    <t>additional elements in EEA questionnaire</t>
  </si>
  <si>
    <t>13 reporting sections, defined in implementing act</t>
  </si>
  <si>
    <t>9 reporting sheets in questionnaire</t>
  </si>
  <si>
    <t>converted into</t>
  </si>
  <si>
    <t>first use for reporting</t>
  </si>
  <si>
    <t>2016 on 2015
(POM calculation visible: 2015 on 2014)</t>
  </si>
  <si>
    <t>comment: POM calculation should be visible already in 2015 on 2014</t>
  </si>
  <si>
    <t>differentiation would not be needed before 2018 on 2017: 
simplified proedure until 2017??</t>
  </si>
  <si>
    <t>selection of activity Auth-NER in activity selection</t>
  </si>
  <si>
    <t>deselection of activity Auth in activity selection</t>
  </si>
  <si>
    <t>deselection of activity Auth-NER in activity selection</t>
  </si>
  <si>
    <t>Limitation of data entries &amp; selections</t>
  </si>
  <si>
    <t>selection of activity Auth in activity selection</t>
  </si>
  <si>
    <t>transaction year must be &gt;= 2015</t>
  </si>
  <si>
    <t>maybe 'grey-out' box in 2015 on 2014</t>
  </si>
  <si>
    <t>selection of activity Eq-I in activity selection</t>
  </si>
  <si>
    <t>to be defined</t>
  </si>
  <si>
    <t>fill in by (activity type)</t>
  </si>
  <si>
    <t>Fill in sheets I to IX as laid out in the other Excel worksheet of theis workbook &amp; 
as appliccable based on selection of activities in step 3 &amp; 
(in the forms with gas-specific reporting) with one column for each gas/mixture identified in step 4.</t>
  </si>
  <si>
    <t>QC level 1</t>
  </si>
  <si>
    <t>QC level 2</t>
  </si>
  <si>
    <t>reporter must have selected to be P-HFC</t>
  </si>
  <si>
    <t>reporter must have selected to be I-HFC</t>
  </si>
  <si>
    <t>reporter must have selected to be P-other</t>
  </si>
  <si>
    <t>reporter must have selected to be I-other</t>
  </si>
  <si>
    <t>section 4 except 4K&amp;4L (reclamation/recycling): non-HFCs &amp;  blends not containing any HFCs</t>
  </si>
  <si>
    <t>reporter must have selected to be P-other and/or I-other</t>
  </si>
  <si>
    <t>reporter must have selected to be  HFC RACHP equipment importer</t>
  </si>
  <si>
    <t>section 11, HFCs and HFC-containing blands in 11A - 11 F</t>
  </si>
  <si>
    <t>section 11, non-HFCs and blends not containing any HFCs in 11A - 11 F</t>
  </si>
  <si>
    <t>section 11, 11H - 11P</t>
  </si>
  <si>
    <t>reporter must have selected to be Eq-other</t>
  </si>
  <si>
    <t>replaced by No 50 &amp; 52</t>
  </si>
  <si>
    <t>replaced by No 51 &amp; 53</t>
  </si>
  <si>
    <t>replaced by No 54 &amp; 55</t>
  </si>
  <si>
    <t>replaced by No 56, 57 &amp; 58</t>
  </si>
  <si>
    <t>Priority</t>
  </si>
  <si>
    <t>postponed 2015</t>
  </si>
  <si>
    <t>postponed 2017</t>
  </si>
  <si>
    <t>deleted as agreed that we will have two sub-categories of Er-I as of 2014</t>
  </si>
  <si>
    <t>deleted</t>
  </si>
  <si>
    <t>postponed for 9A, 10A, 12 A, 13A</t>
  </si>
  <si>
    <t>in case of entry&gt;0 for any gas, an amount of products must have been reported</t>
  </si>
  <si>
    <t>maybe implement in combination with rule 65</t>
  </si>
  <si>
    <t>For transaction year 2013 and earlier, in case the available report of transaction year minus 1 had been under the old F-gas Regulation 824/2006) , for companies from "producers list":
1st Jan stock must equal 31st December stock reported  for 2013</t>
  </si>
  <si>
    <t>For transaction year 2013 and earlier, in case the available report of transaction year minus 1 had been under the old F-gas Regulation 824/2006), for companies not in "producers list":
1st Jan stock must equal 31st December stock reported  for 2013</t>
  </si>
  <si>
    <t>EU manufacturer of products or equipment containing F-gases of Annex I or II: please read information!</t>
  </si>
  <si>
    <t>info text to be displayed: giving guidance how to report if gases come from own production, from own bulk import or if bought on EU market</t>
  </si>
  <si>
    <t>no selection of activity!</t>
  </si>
  <si>
    <t>additional voluntary upload field for verification documents</t>
  </si>
  <si>
    <t>upload section 9</t>
  </si>
  <si>
    <t>if documents are uploaded, set flag in FDB import</t>
  </si>
  <si>
    <t>Sum of 5B (i.e. supplies to all recipients) (per gas) must be &lt;= 1E + 2A -3B + 4B - 4G</t>
  </si>
  <si>
    <t>tradepartner must be EU based company</t>
  </si>
  <si>
    <t>Voluntary reporting</t>
  </si>
  <si>
    <t>Quantity supplied directly to undertakings for export out of the Union, where those quantities were not subsequently made available to another party within the Union prior to export</t>
  </si>
  <si>
    <t>1F</t>
  </si>
  <si>
    <t>1G</t>
  </si>
  <si>
    <t xml:space="preserve">Total EU sales </t>
  </si>
  <si>
    <t>1H</t>
  </si>
  <si>
    <t>Data may be voluntarily reported for consistency checking.</t>
  </si>
  <si>
    <t>scheme to be double-checked by EFCTC</t>
  </si>
  <si>
    <t>Total purchases from the EU market</t>
  </si>
  <si>
    <t>Calculated Total EU Sales</t>
  </si>
  <si>
    <t>display info text</t>
  </si>
  <si>
    <t>Eq-P_EU</t>
  </si>
  <si>
    <t>selection of "EU product/equipment manufacturer" (Eq-P_EU) in activity selection</t>
  </si>
  <si>
    <t>DG CLIMA</t>
  </si>
  <si>
    <t>CLIMA comment</t>
  </si>
  <si>
    <t>4A must be &gt;= 8E (per gas), in case reporter is also D</t>
  </si>
  <si>
    <t>4F must be &gt;= 8F (per gas), in case reporter is also D</t>
  </si>
  <si>
    <t>6X</t>
  </si>
  <si>
    <t>6W = 6A+6B+6C+6D+6E+6F+6G+6H+6I+6J+6K+6L+6M+6N+6O+6P+6Q+6R+6S+6T+6U+&amp;V</t>
  </si>
  <si>
    <t xml:space="preserve"> must be = 6X (per gas)</t>
  </si>
  <si>
    <t xml:space="preserve"> = 6X</t>
  </si>
  <si>
    <t>allow for flexibility with warning flag due to potential inconsistencies between gas-based &amp; mixture-based reporting</t>
  </si>
  <si>
    <t>allow for flexibility with warning flag in case of turn-of-year effects</t>
  </si>
  <si>
    <t>allow for flexibility with warning flag in case of turn-of-year effects and due to potential inconsistencies between gas-based &amp; mixture-based reporting</t>
  </si>
  <si>
    <t>languae in IA is weak, Howecer, crucial check!</t>
  </si>
  <si>
    <t>Voluntary reporting, not exempted</t>
  </si>
  <si>
    <t>later</t>
  </si>
  <si>
    <t>only warning that data will be öost</t>
  </si>
  <si>
    <t>okay</t>
  </si>
  <si>
    <t>no whitelist, feature of don't warn me agian</t>
  </si>
  <si>
    <t>no, leave out this box from the system!</t>
  </si>
  <si>
    <t>no checking on thresholds by ETC</t>
  </si>
  <si>
    <t>okay, if technology works</t>
  </si>
  <si>
    <t>in case company has also selected to be D, 1B must be &lt;= 8D (per gas);</t>
  </si>
  <si>
    <t>in case company has also selected to be both D and I-HFC, and has reported on  imports for destruction supplied to own company in 5A, 1B + that amount of 5A must be &lt;= 8D (per gas);</t>
  </si>
  <si>
    <t>A) in case the company is also importer and reports on imports for destruction supplied to own company in 5A, 8D must be &gt;= that amount of 5A.
B) In case the company is also producer and reports on own destruction of own production in 1B, bD must be &gt;= 1B
C) in combination of a) &amp;b) above 8D must be &gt;= 1B + the respective amount of 5A
(all per gas)</t>
  </si>
  <si>
    <t>if 13B (sic!) is &gt; 500 t CO2 eq, at least one file containing additional information must have been uploaded in section 11</t>
  </si>
  <si>
    <t>this rule implies that at least the calculation of 12B &amp; 13B must already be implemented for 2015 reporting on 2014!</t>
  </si>
  <si>
    <t>6.  close &amp; submit</t>
  </si>
  <si>
    <t>not deemed necessary</t>
  </si>
  <si>
    <t>not deemed necessary EEA will take all data which is reported</t>
  </si>
  <si>
    <t>show pop-up &amp; warn for losing data</t>
  </si>
  <si>
    <t>have pop-up &amp; ask for confirmation of order of magnitude
include 'don't warn me again' feature.</t>
  </si>
  <si>
    <t>all fields for amounts of F-gases in unit 'tonnes"</t>
  </si>
  <si>
    <r>
      <rPr>
        <sz val="11"/>
        <rFont val="Calibri"/>
        <family val="2"/>
        <scheme val="minor"/>
      </rPr>
      <t>yet to be defined,</t>
    </r>
    <r>
      <rPr>
        <b/>
        <sz val="11"/>
        <color rgb="FFFF0000"/>
        <rFont val="Calibri"/>
        <family val="2"/>
        <scheme val="minor"/>
      </rPr>
      <t xml:space="preserve">
maybe warning flag on report level (including missing amount of CO2-eq), as 13E is calculated value)</t>
    </r>
  </si>
  <si>
    <t>For mixtures two different sets of GWPs will be needed:
a) mixture GWP based on GWP of all constituents according to Annex IV (for reporting thresholds &amp; few QC rules)
b) mixture GWP based on GWP of HFC constituents only (for HFC-specific thresholds &amp; quota related calculations)</t>
  </si>
  <si>
    <t>mandatory upload in case of sum(10A) &gt; 0:</t>
  </si>
  <si>
    <t>for "additional proof for all physical supplies reported here (e.g. invoice)"</t>
  </si>
  <si>
    <r>
      <rPr>
        <b/>
        <sz val="11"/>
        <color theme="1"/>
        <rFont val="Calibri"/>
        <family val="2"/>
        <scheme val="minor"/>
      </rPr>
      <t xml:space="preserve">
</t>
    </r>
    <r>
      <rPr>
        <i/>
        <sz val="11"/>
        <color theme="1"/>
        <rFont val="Calibri"/>
        <family val="2"/>
        <scheme val="minor"/>
      </rPr>
      <t xml:space="preserve">
</t>
    </r>
  </si>
  <si>
    <t>comment:
to be discussed: one joint document upload or one per recipient of authorisation?</t>
  </si>
  <si>
    <t>mandatory upload if 13B) &gt; 500 t CO2-eq:</t>
  </si>
  <si>
    <t xml:space="preserve">
</t>
  </si>
  <si>
    <t>= If more 500t CO2 eq of HFCs were imported in RACHP equipment</t>
  </si>
  <si>
    <t>5C_exempted</t>
  </si>
  <si>
    <t>Sum(5C_exempted) &lt;= 1E + 2A - 3B + 4B - 4G
if company specifies themselves as recipient: 5C_exempted(to own company) &lt;= 3C</t>
  </si>
  <si>
    <t>mandatory tickbox if 5C_exempted &gt;0 for any gas; 
applies the 1st time in 2016 for 2015 reporting</t>
  </si>
  <si>
    <t>5G = sum(5A) + sum(5B) + sum(5C_exempted) + sum(5D) + sum(5E) + sum(5F)</t>
  </si>
  <si>
    <t>Sum of 5C_exempted (i.e. supplies to all recipients) (per gas) must be &lt;= 1E + 2A -3B + 4B - 4G</t>
  </si>
  <si>
    <t>upload section 5C_exempted</t>
  </si>
  <si>
    <t>Sum(5C_voluntary) &lt;= 1E + 2A - 3B + 4B - 4G - 5C_exempted</t>
  </si>
  <si>
    <t>all fields with identification of 'trade partner": 1C, 5A, 5B, 5C_exempted, 5D, 5E, 5F, 9A, 10A, 12A, 13A
Exception: don't apply to 5C_voluntary</t>
  </si>
  <si>
    <t>&lt;= 4M + 4D - 4I - 5C_voluntary (per gas)</t>
  </si>
  <si>
    <t>limit for 5G + 5C_voluntary: physical POM + stocks crrection for stocks already placed on the market;
maybe more user friendly to enhance with (redundant checks on 5B, 5C_exempted, 5C_equ., 5D, 5E, &amp;5F level?</t>
  </si>
  <si>
    <t>5C_voluntary</t>
  </si>
  <si>
    <t>Sum of  5C_voluntary (i.e. supplies to all recipients) (per gas) must be&lt;= 4M + 4D - 4I  - 5C_exempted</t>
  </si>
  <si>
    <t>specification of trade partner in section 5: 5A, 5B, 5C_voluntary, 5D, 5E, 5F
Exception: not required for 5C_exempted</t>
  </si>
  <si>
    <t>additional comment to be included into form:
6A shuold only cover amount for bulk export
6A should not include amounts supplied for charging products or equipment which are afterwards exported</t>
  </si>
  <si>
    <t>average specific charge of fluorinated gas</t>
  </si>
  <si>
    <t>Quantities shall be reported in metric tonnes with accuracy to the third decimal place, separately for each gas listed in Annex I or Annex II of Regulation (EU) No 517/2014. Quantities of mixtures containing those substances placed on the market shall be reported, also indicating the amounts used as components of these mixtures from other sources than own production.</t>
  </si>
  <si>
    <t>Reports from producers which carry out destruction on the total quantities destroyed shall be made in reporting section 8</t>
  </si>
  <si>
    <t xml:space="preserve">Production available for sale </t>
  </si>
  <si>
    <t xml:space="preserve">Only bulk imports shall be reported here, including quantities shipped alongside equipment for the purpose of charging that equipment after import, but not quantities contained in equipment. Imports of gases contained in products or equipment shall be reported in reporting section 11. All imports shall be reported, except imports for transit through the Unions customs territory or imports under other procedures that allow for a temporary movement of the goods on the customs territory provided that in the latter case the goods remain no longer than 45 days on the customs territory. </t>
  </si>
  <si>
    <t xml:space="preserve">Quantities shall be reported in metric tonnes with accuracy to the third decimal place, separately for each gas listed in Annex I or Annex II to Regulation (EU) No 517/2014, for mixtures containing at least one of those gases or for each gas or mixture contained in imported pre-blended polyols.  </t>
  </si>
  <si>
    <t xml:space="preserve">Quantities shall be reported in metric tonnes with accuracy to the third decimal place, separately for each gas listed in Annex I or Annex II to Regulation (EU) No 517/2014, for mixtures containing at least one of those gases or for each gas or mixture contained in exported pre-blended polyols. </t>
  </si>
  <si>
    <t xml:space="preserve">Only exports of bulk gases, including any quantities shipped alongside equipment for the purpose of charging that equipment after export, shall be reported under this Section. </t>
  </si>
  <si>
    <t xml:space="preserve">Quantities from own production or own import supplied to other undertakings in the Union for direct export shall be reported in reporting Section 5. </t>
  </si>
  <si>
    <t xml:space="preserve">Quantities shall be reported in metric tonnes with accuracy to the third decimal place, separately for each gas listed in Annex I or Annex II to Regulation (EU) No 517/2014 or for mixtures containing at least one of those gases or for each gas or mixture contained in pre-blended polyols. </t>
  </si>
  <si>
    <t xml:space="preserve">Quantities shall be reported in metric tonnes with accuracy to the third decimal place, separately for each hydrofluorocarbon (for gases listed in Section 1 of Annex I to Regulation (EU) No 517/2014, for mixtures or pre-blended polyols containing at least one of those gases). </t>
  </si>
  <si>
    <t>The undertaking/s carrying out the destruction shall be specified.
Reports from importers which also carry out destruction themselves on the quantities destroyed shall be made in reporting Section 8.</t>
  </si>
  <si>
    <t xml:space="preserve">The feedstock using undertaking/s shall be specified
Reports from producers or importers which are also feedstock users themselves on their feedstock use shall be made in reporting section 7.
</t>
  </si>
  <si>
    <t xml:space="preserve">The exporting undertaking/s shall be specified. Verification documents should be provided.
Only hydrofluorocarbons in bulk shall be reported, not quantities contained in products or equipment. 
</t>
  </si>
  <si>
    <t>quantities supplied directly to undertakings for manufacturing of equipment in the Union, where such equipment is subsequently directly exported out of the Union</t>
  </si>
  <si>
    <t xml:space="preserve">Data on supply for the manufacturing of equipment that is directly exported may be provided for information purposes, and should specify the exporting equipment manufacturer and quantities that were exported.
</t>
  </si>
  <si>
    <t>For hydrofluorocarbons, the amount reported here [6C] shall be the same amount or higher as that reported in reporting section 5 as supplied directly for use in military equipment [5D].</t>
  </si>
  <si>
    <t>For hydrofluorocarbons, the amount reported here [6B] shall be the same amount or higher as that reported in reporting section 5 as imported into the Union for destruction [5A].</t>
  </si>
  <si>
    <t>For hydrofluorocarbons, the amount reported here [6A] shall be the same amount or higher as that reported in reporting section 5 as supplied directly to undertakings for export out of the Union, where those quantities were not subsequently made available to any other party within the Union, prior to export [5C].</t>
  </si>
  <si>
    <t>For hydrofluorocarbons, the amount reported here [6I] shall be the same amount or higher  as that reported in reporting section 5 as supplied directly to an undertaking producing metered dose inhalers for the delivery of pharmaceutical ingredients [5F].</t>
  </si>
  <si>
    <t>For hydrofluorocarbons, the amount reported here [6L] shall be the same amount  or higher as that reported in reporting section 5 as used by a producer in feedstock applications or supplied directly by a producer or an importer to undertakings for use in feedstock applications [5B].</t>
  </si>
  <si>
    <t>For hydrofluorocarbons, the amount reported here [6M] shall be the same amount or higher as that reported in reporting section 5 as supplied directly to an undertaking using it for the etching of semiconductor material or the cleaning of chemicals vapour deposition chambers within the semiconductor manufacturing sector [5E].</t>
  </si>
  <si>
    <t xml:space="preserve">Where such quantities are reported, an explanation should be provided </t>
  </si>
  <si>
    <t xml:space="preserve">If data are reported correctly, then the total quantities for the categories of applications [6W] will correspond to the calculated total quantity supplied to the Union market [6X]. </t>
  </si>
  <si>
    <t>Quantities shall be reported in metric tonnes with accuracy to the third decimal place, separately for each gas listed in Annex I or Annex II to Regulation (EU) No 517/2014 or mixture containing at least one of those gases.</t>
  </si>
  <si>
    <t xml:space="preserve">Quantities shall be reported in metric tonnes with accuracy to the third decimal place, separately for each gas listed in Annex I or Annex II to Regulation (EU) No 517/2014 or mixture containing at least one of those gases. </t>
  </si>
  <si>
    <t xml:space="preserve">Only quantities actually used as feedstock shall be reported here. </t>
  </si>
  <si>
    <t>Where hydrofluorocarbons (gases listed in Section 1 of Annex I to Regulation (EU) No 517/2014 or mixture containing at least one of those gases) were produced or imported by the undertaking using them as the feedstock, the quantities used shall be reported in section 5 as well. Where the undertaking produced or imported those gases and subsequently sold them for use as feedstock to other undertakings, the quantities supplied shall only be reported in reporting section 5, specifying the feedstock using undertaking.</t>
  </si>
  <si>
    <t xml:space="preserve">Quantities shall be reported in metric tonnes with accuracy to the third decimal place, separately for each fluorinated greenhouse gas listed in Annex I or Annex II to Regulation (EU) No 517/2014 or mixture containing at least one of those gases. </t>
  </si>
  <si>
    <t xml:space="preserve">The total quantities destroyed by the reporting undertaking themselves are to be reported. Undertakings which are producers shall also report on the quantities of its own production which have been destroyed, in reporting section 1. </t>
  </si>
  <si>
    <t>Undertakings which are importers of hydrofluorocarbons (gases listed in Section 1 of Annex I to Regulation (EU) No 517/2014 or mixture containing at least one of those gases) shall report the quantities of its imports which have been destroyed, in reporting section 5.</t>
  </si>
  <si>
    <t xml:space="preserve">Quantities sent for destruction to other undertakings in the EU shall not be reported here. Quantities exported for destruction outside the EU shall be reported in 3F. </t>
  </si>
  <si>
    <t>The employed destruction technologies shall be specified</t>
  </si>
  <si>
    <t>Amount destroyed by the reporting company using high temperature combustion</t>
  </si>
  <si>
    <t>Amount destroyed by the reporting company using other technologies</t>
  </si>
  <si>
    <t xml:space="preserve">Amount destroyed by the reporting company using thermal desorption </t>
  </si>
  <si>
    <t xml:space="preserve">1st January stocks waiting to be destroyed </t>
  </si>
  <si>
    <t xml:space="preserve">31st December stocks intended for destruction waiting to be destroyed </t>
  </si>
  <si>
    <t>Only authorisations issued during the calendar year for which the report is submitted shall be reported.</t>
  </si>
  <si>
    <t xml:space="preserve">Quantities shall be reported in tonnes of CO2 equivalents with accuracy to 1 tonne of CO2 equivalent, without distinction between different hydrofluorocarbons. </t>
  </si>
  <si>
    <t>Quantities subject to authorisations to use a quota given to producers or importers of pre-charged equipment under Article 18(2) of Regulation (EU) No 517/2014</t>
  </si>
  <si>
    <t>The undertaking receiving the authorisation shall be specified.</t>
  </si>
  <si>
    <t>Amount of gas supplied to undertakings to which authorisations were issued for the placing on the market of refrigeration, air conditioning and heat pump equipment charged with hydrofluorocarbons.</t>
  </si>
  <si>
    <t>The receiving undertaking/s shall be specified.
With the report, undertakings should submit additional proof for all physical supplies reported here (e.g. invoices).</t>
  </si>
  <si>
    <t xml:space="preserve">Quantities shall be reported in metric tonnes with accuracy to the third decimal place, separately for each hydrofluorocarbon (gases listed in Section 1 of Annex I to Regulation (EU) No 517/2014 or mixture containing at least one of those gases). </t>
  </si>
  <si>
    <t>All hydrofluorocarbon supplies linked to the authorisations issued during the calendar year for which the report is submitted, as reported under section 9, shall be reported in this reporting section. This information is needed to verify compliance with Article 18(2) of Regulation (EU) No 517/2014.</t>
  </si>
  <si>
    <t>In addition to the total quantity of gases, the number of units shall be reported per category, unless otherwise stated.</t>
  </si>
  <si>
    <t>Quantities of fluorinated greenhouse gases listed in Annex I or Annex II to Regulation (EU) No 517/2014 or mixtures containing at least one of those gases contained in the products and equipment shall be reported in metric tonnes with accuracy to the third decimal place, by category.</t>
  </si>
  <si>
    <t>The term 'direct design' refers in particular to air-to-air, water-to-air, brine-to-air systems; the term 'indirect design' in particular to air-to-water, water-to-water, brine-to-water systems, including hydronic heat-pumps.</t>
  </si>
  <si>
    <t xml:space="preserve">Producers of products or equipment manufactured in the Union shall not report on products and equipment where the contained gases were previously imported into or produced in the Union. Where a producer itself produces bulk gas in the Union for use in the Union for manufacturing their products and equipment, its reporting on production (reporting section 1) would similarly cover the relevant gas amounts, so these amounts shall also not be reported in this section. </t>
  </si>
  <si>
    <t xml:space="preserve">Importers of products or equipment containing a fluorinated greenhouse gas listed in Annex I or II to Regulation (EU) No 517/2014 shall report on all gas containing imports released by customs for free circulation in the Union. Imports of pre-blended polyols are not to be reported in this section but in section 2. </t>
  </si>
  <si>
    <t xml:space="preserve">Where hydrofluorocarbons (gases listed in Section 1 of Annex I to Regulation (EU) No 517/2014 or mixture containing at least one of those gases) contained in imported refrigeration, air conditioning or heat pump equipment had previously been exported from the Union, and had been subject to the hydrofluorocarbon quota limitation for placing on the market, that shall be reported in reporting section 12 in order to prove compliance with Article 14 of Regulation (EU) No 517/2014. </t>
  </si>
  <si>
    <t>The measurement unit can be pieces of OCF cans (next to quantities of contained fluorinated gases in units of metric tonnes)</t>
  </si>
  <si>
    <t xml:space="preserve">The product category/ies shall be specified.
Imports of pre-blended polyols (e.g. in foam systems/containers) shall not be reported here but in section 2.
Quantities of foam products shall be reported in units of either cubic metres, metric tonnes or pieces of product/equipment (next to quantities of contained fluorinated gases in units of metric tonnes). </t>
  </si>
  <si>
    <t>The product or equipment category/ies shall be specified.
The measurement unit can be either volume, weight or pieces of product/equipment.
(next to quantities of contained fluorinated gases in units of metric tonnes)</t>
  </si>
  <si>
    <t>Other products and equipment containing gases listed in Annex I or Annex II of Regulation (EU) No 517/2014</t>
  </si>
  <si>
    <t>Total of products and equipment containing fluorinates gases listed in Annex I or Annex II of Regulation  (EU) No 517/2014</t>
  </si>
  <si>
    <t>Applicable for the first time to reporting on activities carried out in 2017 (by 31 March 2018 at the latest).</t>
  </si>
  <si>
    <t>Amount of hydrofluorocarbons charged into the imported equipment for which the hydrofluorocarbons had previously been exported from the Union and which had been subject to the hydrofluorocarbon quota limitation for placing on the Union market</t>
  </si>
  <si>
    <t>The HFC exporting undertaking/s and the year/s of export shall be specified.</t>
  </si>
  <si>
    <t>Applicable for the first time to reporting on activities in 2017 (by 31 March 2018 at the latest).</t>
  </si>
  <si>
    <t>Undertakings shall report on all received authorisations to use hydrofluorocarbon quotas which cover the placing on the market of hydrofluorocarbons contained in refrigeration, air conditioning or heat pump equipment during the calendar year for which the report is submitted.</t>
  </si>
  <si>
    <t xml:space="preserve">Quantities shall be reported in tonnes of CO2 equivalents with accuracy to 1 tonne of CO2 equivalent, without distinction between different hydrofluorocarbons (gases listed in Section 1 of Annex I to Regulation (EU) No 517/2014 or mixture containing at least one of those gases). </t>
  </si>
  <si>
    <t>Quantities subject to authorisations to use hydrofluorocarbon quotas received under Article 18(2) of Regulation (EU) No 517/2014</t>
  </si>
  <si>
    <t>other fluorinated gases of Annex I or Annex II of Regulation (EU) No 517/2014</t>
  </si>
  <si>
    <t>importer of other products or equipment containing fluorinated gases of Annex I or Annex II of Regulation (EU) No 517/2014</t>
  </si>
  <si>
    <t>Production of pre-blended polyols, e. g. for PU foam</t>
  </si>
  <si>
    <t>Extruded polystyrene (XPS) (e. g. for insulation boards)</t>
  </si>
  <si>
    <t>Polyurethane (PU) (e. g. for insulation boards)</t>
  </si>
  <si>
    <t>1K</t>
  </si>
  <si>
    <t>1J</t>
  </si>
  <si>
    <t>In case  1K does not equal 1J for all gases, reporters a re encouraged to identify the reason.</t>
  </si>
  <si>
    <t>1I</t>
  </si>
  <si>
    <t xml:space="preserve">1K =  1A - 1B - 1C + 1I + 2A - 3A + 4A - 4F - 7A </t>
  </si>
  <si>
    <t>1H = 1F – 1G</t>
  </si>
  <si>
    <t xml:space="preserve">Quantities reported here should not include imported mixtures placed on the EU market for the first time, as reported in section 4M.
('Mixture' means a fluid composed of two or more substances, at least one of which is a substance listed in Annex I or in Annex II of Regulation (EU) No 517/2014.)
</t>
  </si>
  <si>
    <t>Total amount of produced mixtures placed on the EU market for the first time.</t>
  </si>
  <si>
    <t>- thereof: Amount of mixtures placed on the EU market for the first time, where other mixtures were used in the blending process.</t>
  </si>
  <si>
    <t>- thereof: Amount of mixtures placed on the EU market for the first time, where no other mixtures were used in the blending process.</t>
  </si>
  <si>
    <t>HFC mixtures (drop-down) of commonly used HFC-containing mixtures</t>
  </si>
  <si>
    <t>option to select 'unspecified mix of fluorinated gases' AS AN HFC MIXTURE!!! (for reporting on destruction and related imports, exports and stocks only)</t>
  </si>
  <si>
    <t>Definition process for mixtures not contained in the shortlist:</t>
  </si>
  <si>
    <t>new!</t>
  </si>
  <si>
    <t>comparable to definition process under old Regulation, however some new elements:</t>
  </si>
  <si>
    <t>1. Users to report trade name for the mixture (optional)</t>
  </si>
  <si>
    <t>2. Users to specify composition based on percentages of substances of Annexes I,II and IV + "other" to add up to 100%</t>
  </si>
  <si>
    <t>3. In case of "other" components, users must mandatorily give explanation what "other" is</t>
  </si>
  <si>
    <t>Explanation of "Other" to be stored and written into FDB</t>
  </si>
  <si>
    <t>Trade name to be stored and written into in FDB</t>
  </si>
  <si>
    <t>4. new custom mixture to be classified internally either as "HFC-containing mixture" (i.e. to be displayed on HFC-specific sheets, like sheet II/section 5) or as "other mixture"</t>
  </si>
  <si>
    <t>Classification of mixture to be stored and written into FDB</t>
  </si>
  <si>
    <t>5. Name of Mixture in Questionnaire: Trade name as reported above + spelled out composition (in brackets)</t>
  </si>
  <si>
    <t>Name &amp; Composition to be written into FDB like in the past</t>
  </si>
  <si>
    <r>
      <t xml:space="preserve">Having filled all the forms the reporter will be led to close the questionnauire and submit the report.
</t>
    </r>
    <r>
      <rPr>
        <b/>
        <sz val="12"/>
        <rFont val="Calibri"/>
        <family val="2"/>
        <scheme val="minor"/>
      </rPr>
      <t>No more "certification" box as in old reporting scheme!</t>
    </r>
  </si>
  <si>
    <t>new!, no more box.</t>
  </si>
  <si>
    <t>6. in parallel ti definition scheme GWPs of mixture is calculated twofold:
a) GWP AR4 (according to Annex IV calculation rule) featuring GWPs of substances from Annexes I,II &amp; IV, zero for "other"
b) (for HFC-mixtures) GWP AR4 HFC only, featuring only GWP of HFC components (=AnnexI, section1  substances), to be used in HFC-specific sheets</t>
  </si>
  <si>
    <t>if EU-based company: VAT No</t>
  </si>
  <si>
    <t>if non-EU company: Name of Only Representative in the EU</t>
  </si>
  <si>
    <t>if non-EU company: VAT-No of Only Representative in the EU</t>
  </si>
  <si>
    <t>if non-EU company: registration code in the DG CLIMA F-gas portal</t>
  </si>
  <si>
    <t>EU company VAT code: check on up-to-date company list whether such a VAT is registered</t>
  </si>
  <si>
    <t>OR company VAT code: check on up-to-date company list whether such a VAT is registered</t>
  </si>
  <si>
    <t>if non-EU company: country of establishment</t>
  </si>
  <si>
    <t>drop-down list to be taken over fron DG CLIMA portal</t>
  </si>
  <si>
    <t>block fields for non-EU-country selection, portal code and OR identification &amp; display pop-up text</t>
  </si>
  <si>
    <t>For non-EU companies: check on up-to-date company list whether the combination of portal code &amp; non-EU country &amp; OR VAT no is correct</t>
  </si>
  <si>
    <t>EU companies: semantic analysis of company name should match with high probabability the company name belonging to the VAT No</t>
  </si>
  <si>
    <t>non-EU companies: semantic analysis of company name should match with high probabability the company name belonging to the portal registration No.</t>
  </si>
  <si>
    <t>non-EU companies: semantic analysis of OR name should match with high probabability the OR name belonging to the portal registration No &amp; OR VAT code</t>
  </si>
  <si>
    <t>1F &amp; 1G</t>
  </si>
  <si>
    <t>gas must be mixture</t>
  </si>
  <si>
    <t>must be &gt;=0 (per mixture)</t>
  </si>
  <si>
    <t>HFCs: 227ea, 125, 23</t>
  </si>
  <si>
    <t>HFCs: 134a, 227ea</t>
  </si>
  <si>
    <t>HFCs: 134a, 152a</t>
  </si>
  <si>
    <t>HFCs: 43-10mme, 365mfc, 245fa; any PFC or PFC blend; any HCFC; any HFE; PFPMIE</t>
  </si>
  <si>
    <t>6C, 5D</t>
  </si>
  <si>
    <t>6I, 5F</t>
  </si>
  <si>
    <t>6M, 5E</t>
  </si>
  <si>
    <t>any PFC or PFC blend, SF6, NF3, any HFE, PFPMIE</t>
  </si>
  <si>
    <t>any HFC or HFC blend, any PFC or PFC blend, any HFE, PFPMIE</t>
  </si>
  <si>
    <t>HFC-134a or SF6</t>
  </si>
  <si>
    <t>PFC-5-1-14; HFEs: 449sl, 43-10pccc124, 569sf2; PFPMIE</t>
  </si>
  <si>
    <t>SECTION I: general QC checks from wgj</t>
  </si>
  <si>
    <t>SECTION II/b: checks of plausibility on gases in equipment and products (reporting section 11).</t>
  </si>
  <si>
    <t>SECTION II/a: checks of plausibility on gases in intended applications (reporting sections 5 and 6).</t>
  </si>
  <si>
    <t>11A1-11A14</t>
  </si>
  <si>
    <t>HFCs: 32, 134a, 125, 143a, 1234yf, 1234ze; HCFC-1233zd</t>
  </si>
  <si>
    <t>HFCs: 23, 32, 134a, 125, 143a, 1234yf, 1234ze[E], HCFC-1233zd</t>
  </si>
  <si>
    <t>HFCs: 134a, 152a, 245fa, 365mfc, 227ea, 1234yf, 1234ze, HCFC-1233zd, 1336mz</t>
  </si>
  <si>
    <t>11B1-11B14; 11D1-11D3</t>
  </si>
  <si>
    <t>HFCs: 32, 125, 134a</t>
  </si>
  <si>
    <t>11E1; 11E3</t>
  </si>
  <si>
    <t>11E2; 11E4</t>
  </si>
  <si>
    <t>HFCs: 134a, 125, 143a, 1234yf, 1234ze; HCFC-1233zd</t>
  </si>
  <si>
    <t>HFCs: 134a, 1234yf</t>
  </si>
  <si>
    <t>11F6, 11F7</t>
  </si>
  <si>
    <t>HFCs: 32, 125, 134a, 1234yf</t>
  </si>
  <si>
    <t>11F1-11F5; 11F8</t>
  </si>
  <si>
    <t>HFCs: 134a, 152a, 1234ze; HCFC-1233zd</t>
  </si>
  <si>
    <t>HFCs: 134a, 245fa, 365mfc, 227ea, 1234yf, 1234ze, 1336mzz; HCFC-1233zd</t>
  </si>
  <si>
    <t>any HFC or HFC preparation/blend; any unsat HCFC/HFC or preparation/blend</t>
  </si>
  <si>
    <t>HFCs: 227ea, 125, 23; any PFC</t>
  </si>
  <si>
    <t>HFCs: 134a, 227ea; any unsat HCFC/HFC</t>
  </si>
  <si>
    <t>HFCs: 134a, 152a, 1234yf, 1234ze; HFEs: 449sl, 569sf2</t>
  </si>
  <si>
    <t>any PFC or preparation/blend; SF6</t>
  </si>
  <si>
    <t>11M-11O</t>
  </si>
  <si>
    <t>if unit "tonne" is chosen: maximum specific charge of 1000kg/tonne</t>
  </si>
  <si>
    <t>block &amp; ask for correction</t>
  </si>
  <si>
    <t>specific charge should be between 0.2 and 1000 kg/piece</t>
  </si>
  <si>
    <t>specific charge should be between 0.2 and 300 kg/piece</t>
  </si>
  <si>
    <t>specific charge should be between 1 and 1000 kg/piece</t>
  </si>
  <si>
    <t>specific charge should be between 1 and 800 kg/piece</t>
  </si>
  <si>
    <t>specific charge should be between 1 and 400 kg/piece</t>
  </si>
  <si>
    <t>SC should be between 0.15 and 0.5 kg/piece</t>
  </si>
  <si>
    <t>11D1; 11D3</t>
  </si>
  <si>
    <t>between 0.8 and 1.6 kg/piece</t>
  </si>
  <si>
    <t>between 0.7 and 1.3 kg/piece</t>
  </si>
  <si>
    <t>between 10 and 5000 kg/piece</t>
  </si>
  <si>
    <t>11E3; 11E4</t>
  </si>
  <si>
    <t>between 0.3 and 1.5 kg/piece</t>
  </si>
  <si>
    <t>between 7 and 20 kg/piece</t>
  </si>
  <si>
    <t>between 0.5 and 1.5 kg/piece</t>
  </si>
  <si>
    <t>between 0.7 and 1.5 kg/piece</t>
  </si>
  <si>
    <t>between 0.7 and 2.5 kg/piece</t>
  </si>
  <si>
    <t>between 5 and 35 kg/piece</t>
  </si>
  <si>
    <t>between 100 and 1000 kg/piece</t>
  </si>
  <si>
    <t>between 2 and 10 kg/piece</t>
  </si>
  <si>
    <t>up to 5000 kg/piece</t>
  </si>
  <si>
    <t>up to 1040 kg/cubic metre</t>
  </si>
  <si>
    <t>up to 100 kg / cubic metre</t>
  </si>
  <si>
    <t>flag for QC check</t>
  </si>
  <si>
    <t>needs extra scrutiny whether "other" category fits (check description)</t>
  </si>
  <si>
    <t>3 to 500 kg/piece</t>
  </si>
  <si>
    <t>0.007-0.020 kg/piece</t>
  </si>
  <si>
    <t>0.05-0.5 kg/piece</t>
  </si>
  <si>
    <t>1-500 kg/piece</t>
  </si>
  <si>
    <t>Total quantity of production from facilities in the Union</t>
  </si>
  <si>
    <t>- thereof: quantity of production from facilities in the Union consisting of recovered by-production or unwanted products where that by-production or those products have been destroyed in the facilities prior to the placing on the market</t>
  </si>
  <si>
    <t>- thereof: quantity of production from facilities in the Union consisting of recovered by-production or unwanted products where that by-production or those products have been handed over to other undertakings for destruction and had not been placed on the market previously</t>
  </si>
  <si>
    <t>The undertaking carrying out the destruction shall be identified.</t>
  </si>
  <si>
    <t>- thereof: Total quantity of own production destroyed which has not been placed on the market previously</t>
  </si>
  <si>
    <t>Section 1: TO BE FILLED IN BY PRODUCERS OF GASES</t>
  </si>
  <si>
    <t xml:space="preserve">Article 19(1) and (2) of Regulation (EU) No 517/2014 and point 1(a) and (c) of Annex VII to Regulation (EU) No 517/2014 </t>
  </si>
  <si>
    <t xml:space="preserve">Section 2: TO BE FILLED IN BY IMPORTERS OF GASES </t>
  </si>
  <si>
    <t>Article 19(1) of Regulation (EU) No 517/2014 and point 2(a) of Annex VII to Regulation (EU) No 517/2014</t>
  </si>
  <si>
    <t>Section 3: TO BE FILLED IN BY EXPORTERS OF GASES</t>
  </si>
  <si>
    <t>Article 19(1) and (2) of Regulation (EU) No 517/2014 and point 3(a) and (b) of Annex VII to Regulation (EU) No 517/2014</t>
  </si>
  <si>
    <t>Section 4: TO BE FILLED IN BY PRODUCERS AND IMPORTERS OF GASES</t>
  </si>
  <si>
    <t>Article 19(1) of Regulation (EU) No 517/2014 and points 1(d), 2(b) and 2(d) of Annex VII to Regulation (EU) No 517/2014</t>
  </si>
  <si>
    <t>Section 5: QUANTITIES FOR USES EXEMPTED UNDER ARTICLE 15(2), TO BE FILLED IN BY PRODUCERS AND IMPORTERS OF HYDROFLUOROCARBONS</t>
  </si>
  <si>
    <t>Article 19(1), (2) (3) and (4) of Regulation (EU) No 517/2014 and points 1(b) and 2(a) of Annex VII to Regulation (EU) No 517/2014</t>
  </si>
  <si>
    <t>Section 6: CATEGORIES OF APPLICATION OF GASES FOR THE EU MARKET, TO BE FILLED IN BY PRODUCERS AND IMPORTERS OF GASES</t>
  </si>
  <si>
    <t>Article 19(1) and (2) of Regulation (EU) No 517/2014 and points 1(a), and 2(a) of Annex VII to Regulation (EU) No 517/2014</t>
  </si>
  <si>
    <t xml:space="preserve">Section 6: TO BE FILLED IN BY PRODUCERS OR IMPORTERS HAVING AUTHORISED THE USE OF A HYDROFLUOROCARBON QUOTA TO UNDERTAKINGS PLACING ON THE MARKET REFRIGERATION, AIR CONDITIONING AND HEAT PUMP EQUIPMENT CHARGED WITH HYDROFLUOROCARBONS </t>
  </si>
  <si>
    <t xml:space="preserve">Article 19(1) of Regulation (EU) No 517/2014 and points 1(e) and 2(c) of Annex VII to Regulation (EU) No 517/2014 </t>
  </si>
  <si>
    <t>SECTION 10: TO BE FILLED IN BY UNDERTAKINGS WHICH HAVE RECEIVED THEIR QUOTA EXCLUSIVELY ON THE BASIS OF A DECLARATION PURSUANT TO ARTICLE 16(2) OF REGULATION (EU) NO 517/2014 AND WHICH HAVE AUTHORISED THE USE OF A HYDROFLUOROCARBON QUOTA TO UNDERTAKINGS PLACING ON THE MARKET REFRIGERATION, AIR CONDITIONING AND HEAT PUMP EQUIPMENT CHARGED WITH HYDROFLUOROCARBONS PURSUANT TO SECOND SUBPARAGRAPH OF ARTICLE 18(2) OF REGULATION (EU) NO 517/2014</t>
  </si>
  <si>
    <t>Article 19(1) of Regulation (EU) No 517/2014 and points 1(e) and 2(c) of Annex VII to Regulation (EU) No 517/2014</t>
  </si>
  <si>
    <t>Section 7: TO BE FILLED IN BY FEEDSTOCK USERS OF GASES</t>
  </si>
  <si>
    <t>Article 19(3) of Regulation (EU) No 517/2014 and point 5 of Annex VII to Regulation (EU) No 517/2014</t>
  </si>
  <si>
    <t>Section 8: TO BE FILLED IN BY UNDERTAKINGS HAVING DESTROYED GASES</t>
  </si>
  <si>
    <t>Article 19(2) of Regulation (EU) No 517/2014 and point 4 of Annex VII to Regulation (EU) No 517/2014</t>
  </si>
  <si>
    <t xml:space="preserve">Section 11: TO BE FILLED IN BY UNDERTAKINGS HAVING PLACED ON THE MARKET GASES CONTAINED IN PRODUCTS OR EQUIPMENT PURSUANT TO ARTICLE 19(4) OF REGULATION 517/2014 </t>
  </si>
  <si>
    <t>Article 19(4) of Regulation (EU) No 517/2014 and point 6 of Annex VII to Regulation (EU) No 517/2014</t>
  </si>
  <si>
    <t>Section 12: TO BE FILLED IN BY IMPORTERS OF REFRIGERATION, AIR CONDITIONING OR HEAT PUMP EQUIPMENT CHARGED WITH HYDROFLUOROCARBONS, WHERE THE HYDROFLUOROCARBONS CONTAINED IN THE IMPORTED EQUIPMENT HAD PREVIOUSLY BEEN EXPORTED FROM THE UNION AND ACQUIRED BY MANUFACTURERS  OF EQUIPMENT DIRECTLY FROM THE EXPORTING UNDERTAKING, AND HAD BEEN SUBJECT TO THE HYDROFLUOROCARBON QUOTA LIMITATION FOR PLACING ON THE UNION MARKET</t>
  </si>
  <si>
    <t xml:space="preserve">Article 19(5) of Regulation (EU) No 517/2014 and point 6 of Annex VII to Regulation (EU) No 517/2014 </t>
  </si>
  <si>
    <t xml:space="preserve">Section 13: TO BE FILLED IN BY IMPORTERS OF REFRIGERATION, AIR CONDITIONING OR HEAT PUMP EQUIPMENT CHARGED WITH HYDROFLUOROCARBONS, WHERE THE HYDROFLUOROCARBONS CONTAINED IN THE EQUIPMENT ARE ACCOUNTED FOR IN THE QUOTA SYSTEM THROUGH THE USE OF AUTHORISATIONS </t>
  </si>
  <si>
    <t>Article 19(5) of Regulation (EU) No 517/2014 and point 6 of Annex VII to Regulation (EU) No 517/2014</t>
  </si>
  <si>
    <t>deleted; see elaboration below</t>
  </si>
  <si>
    <t xml:space="preserve">notify about unusual choice and ask for confirmation; </t>
  </si>
  <si>
    <t>obligatory comment if specific charge is outside of expected interval</t>
  </si>
  <si>
    <t>flag for QC</t>
  </si>
  <si>
    <t>SECTION II : plausibility checks for reported components and amounts from bg; please refer to QC memo for details</t>
  </si>
  <si>
    <t>own company as recipient</t>
  </si>
  <si>
    <t>SECTION II : plausibility checks for reported components and amounts from bg; these are IDENTICAL to the checks in QC0.</t>
  </si>
  <si>
    <t>non-EU company portalcode: check in up-to date company list whether this code exists</t>
  </si>
  <si>
    <t>possibly to be implemneted as QC0 on the fly???
postponed for 9A, 10A, 12 A, 13A</t>
  </si>
  <si>
    <t>"2007-2013 producers list" to be supplied from ETC
maybe on the fly on  QC0List? Tbd with tripledev</t>
  </si>
  <si>
    <t>content wise covered by  No. 2039</t>
  </si>
  <si>
    <t>moved to QC0  No 1059</t>
  </si>
  <si>
    <t>moved to QC0 No 1060</t>
  </si>
  <si>
    <t>no more countries for EU companies, for Non-Eu companies see No 2074.</t>
  </si>
  <si>
    <t>replaced by No 2064</t>
  </si>
  <si>
    <t>replaced by No 2028, No 2072 &amp; No.2073</t>
  </si>
  <si>
    <t>EITHER an entry is given for EU VAT Code OR for entries for ALL fields for non-Eucompanies&amp;OR</t>
  </si>
  <si>
    <r>
      <rPr>
        <sz val="10"/>
        <color rgb="FF0070C0"/>
        <rFont val="Arial"/>
        <family val="2"/>
      </rPr>
      <t>possibly to be implemneted as QC0 on the fly???</t>
    </r>
    <r>
      <rPr>
        <sz val="10"/>
        <color theme="1"/>
        <rFont val="Arial"/>
        <family val="2"/>
      </rPr>
      <t xml:space="preserve">
postponed for 9A, 10A, 12 A, 13A</t>
    </r>
  </si>
  <si>
    <t>Company Name must have been reported</t>
  </si>
  <si>
    <t xml:space="preserve">all fields with identification of 'trade partner" which is necessarily an EU company: 5A, 5B, 5C_voluntary; 5D, 5E, 5F
</t>
  </si>
  <si>
    <t>EU company VAT code must be reported</t>
  </si>
  <si>
    <r>
      <rPr>
        <sz val="10"/>
        <color rgb="FF0070C0"/>
        <rFont val="Arial"/>
        <family val="2"/>
      </rPr>
      <t>possibly to be implemneted as QC0 on the fly???</t>
    </r>
    <r>
      <rPr>
        <sz val="10"/>
        <color theme="1"/>
        <rFont val="Arial"/>
        <family val="2"/>
      </rPr>
      <t xml:space="preserve">
</t>
    </r>
  </si>
  <si>
    <t>all entry fields for free text (company names &amp; explanations &amp; including custom blend dialogue)</t>
  </si>
  <si>
    <t>transparency</t>
  </si>
  <si>
    <t>custom blend definition process</t>
  </si>
  <si>
    <t>composition data must add uo to exactly 100%</t>
  </si>
  <si>
    <t>mixtures containing "Other" must contain explanation of "other" component</t>
  </si>
  <si>
    <t>mixtures without "other" component must differ from composition of mixtures contained in shortlist</t>
  </si>
  <si>
    <t>warning flag type</t>
  </si>
  <si>
    <t>qc_type_ID</t>
  </si>
  <si>
    <t>qc_task_type</t>
  </si>
  <si>
    <t>stock increase intra-annual</t>
  </si>
  <si>
    <t>Reporting obligation for destruction?</t>
  </si>
  <si>
    <t>Reporting obligation for feedstock use?</t>
  </si>
  <si>
    <t>Reporting obligation as exporter?</t>
  </si>
  <si>
    <t>if company specifies themselves as recipient and if sum of all gases for own export is &gt;1 t or 100 t CO2 eq: reporter must have selected to be E, as well</t>
  </si>
  <si>
    <t>consisteny to 3C (3A-3B) reporting on exports</t>
  </si>
  <si>
    <t>check comment on unknown intended application</t>
  </si>
  <si>
    <t>check comment on accountancy adjustment</t>
  </si>
  <si>
    <t>check explanation of product category</t>
  </si>
  <si>
    <t>check explanation of product category (to be regarded as RACHP equipment?)</t>
  </si>
  <si>
    <t>stock consistency to previous year</t>
  </si>
  <si>
    <t>order of magnitude (kg vs t?)</t>
  </si>
  <si>
    <t>replaced by checks in section 2 nelow</t>
  </si>
  <si>
    <r>
      <t xml:space="preserve">yet to be defined
</t>
    </r>
    <r>
      <rPr>
        <b/>
        <strike/>
        <sz val="11"/>
        <color rgb="FFFF0000"/>
        <rFont val="Calibri"/>
        <family val="2"/>
        <scheme val="minor"/>
      </rPr>
      <t>calculated values to be stored in order to facilitate manual QC task flagging…</t>
    </r>
  </si>
  <si>
    <t>check company name vs ID</t>
  </si>
  <si>
    <t>should be recent calendar year minus 1</t>
  </si>
  <si>
    <t>set flag "verification for report uploaded" in tbl_report</t>
  </si>
  <si>
    <t>set flag "verification for 5C_exempted export uploaded" in tbl_report</t>
  </si>
  <si>
    <t>consisteny to 7A reporting on feedstock use</t>
  </si>
  <si>
    <t>1B/5A consisteny to 8A/B/C reporting on destruction</t>
  </si>
  <si>
    <t>check "other" components of custom blend vs gases in Annexes I, II &amp; IV</t>
  </si>
  <si>
    <t>unexpected combination gas &amp; application</t>
  </si>
  <si>
    <t>unexpected combination gas &amp; product category</t>
  </si>
  <si>
    <t>11P, 11H4</t>
  </si>
  <si>
    <t>specific charge outside expected range</t>
  </si>
  <si>
    <t>double with no  2306</t>
  </si>
  <si>
    <t>10-100 kg/tonne; 1-10kg/m3; up to 1000 kg per piece otherwise</t>
  </si>
  <si>
    <t>check explanation of foam product category (to be regarded as RACHP equipment?)</t>
  </si>
  <si>
    <t>separate quota relevance check for 11P (No 2079) &amp; 11H4 (No 2087)</t>
  </si>
  <si>
    <t>deleted, moved to No 2087  above</t>
  </si>
  <si>
    <t>missing in ÖR list, estimation by Wolfram</t>
  </si>
  <si>
    <t>0,2 up to 1000 kg/piece</t>
  </si>
  <si>
    <t>up to 500 kg/piece</t>
  </si>
  <si>
    <t>up to 0,5 kg per container</t>
  </si>
  <si>
    <t>flag for manual QC, if other company is recipient</t>
  </si>
  <si>
    <t>QC2 check for destruction reported by recipient</t>
  </si>
  <si>
    <t>QC2 check for feedstock use reported by recipient</t>
  </si>
  <si>
    <t>QC2 check for 3C (=3A-3B) export reported by recipient</t>
  </si>
  <si>
    <t>4A, 4B, 4C</t>
  </si>
  <si>
    <t xml:space="preserve">explanation in comment field obligatory, warning error &amp; flag for manual QC;
if no explanation available: blocking error + display of error text &amp; advice what to do
</t>
  </si>
  <si>
    <t>in case of 31st Dec stocks in previous report for gases not selected for recent reporting year, display warning text in QC results &amp; import "zero" 1st January value for that gas into FDB &amp; flag for manual QC</t>
  </si>
  <si>
    <t>missing gas for stock consistency to previous year</t>
  </si>
  <si>
    <t>aloso for 6U, leakage losses, emissions?
YES, see extra qc check below No 2086</t>
  </si>
  <si>
    <t>missing gas for destruction stock consistency to previous year</t>
  </si>
  <si>
    <t>destruction stock consistency to previous year</t>
  </si>
  <si>
    <t>no display on questionnaire!</t>
  </si>
  <si>
    <t>comment :
approach for questionnaire agreed with DG CLIMA: 
1. present tree structure of product/equipment categories as visualised in sheet VIIb.
2. Have reporters select their categories
3. Display questionnaire for filling in data linke on this sheet, but for selcted lines only</t>
  </si>
  <si>
    <t>comment:
display average specific charges &amp; respective comment fields next to amounts of equipment!</t>
  </si>
  <si>
    <t>Do display in questionnaire</t>
  </si>
  <si>
    <t>QC level 0</t>
  </si>
  <si>
    <t>sheet not relevent for questionnaire implementation</t>
  </si>
  <si>
    <t>comment:
sheets 3a&amp; 3b can be merged as no more direct link is available from sheet II - only HFC-specific QC1 rules for selcted intended applications</t>
  </si>
  <si>
    <t>for HFCs and HFC mixtures, 6A must be &gt;= sum of 5C_exempted</t>
  </si>
  <si>
    <t>for HFCs and HFC mixtures, 6B must be &gt;= sum of 5A</t>
  </si>
  <si>
    <t>for HFCs and HFC mixtures, 6C must be &gt;= sum of 5D</t>
  </si>
  <si>
    <t>for HFCs and HFC mixtures, 6I must be &gt;= sum of 5F</t>
  </si>
  <si>
    <t>for HFCs and HFC mixtures, 6L must be &gt;= sum of 5B</t>
  </si>
  <si>
    <t>for HFCs and HFC mixtures, 6M must be &gt;= sum of 5E</t>
  </si>
  <si>
    <t>check OR name vs VAT/ID</t>
  </si>
  <si>
    <r>
      <t xml:space="preserve">section 1 </t>
    </r>
    <r>
      <rPr>
        <b/>
        <sz val="10"/>
        <color rgb="FF002060"/>
        <rFont val="Arial"/>
        <family val="2"/>
      </rPr>
      <t>(only 1A, 1B,1C!)</t>
    </r>
    <r>
      <rPr>
        <sz val="10"/>
        <color theme="1"/>
        <rFont val="Arial"/>
        <family val="2"/>
      </rPr>
      <t>:, HFCs</t>
    </r>
  </si>
  <si>
    <r>
      <t xml:space="preserve">section 1 </t>
    </r>
    <r>
      <rPr>
        <b/>
        <sz val="10"/>
        <color rgb="FF002060"/>
        <rFont val="Arial"/>
        <family val="2"/>
      </rPr>
      <t>(only 1A, 1B,1C!)</t>
    </r>
    <r>
      <rPr>
        <sz val="10"/>
        <color theme="1"/>
        <rFont val="Arial"/>
        <family val="2"/>
      </rPr>
      <t>, non-HFCs</t>
    </r>
  </si>
  <si>
    <r>
      <t xml:space="preserve">reporter must have selected to be </t>
    </r>
    <r>
      <rPr>
        <strike/>
        <sz val="10"/>
        <color rgb="FF002060"/>
        <rFont val="Arial"/>
        <family val="2"/>
      </rPr>
      <t xml:space="preserve">equipment importer AND </t>
    </r>
    <r>
      <rPr>
        <sz val="10"/>
        <color theme="1"/>
        <rFont val="Arial"/>
        <family val="2"/>
      </rPr>
      <t>HFC RACHP equipment importer</t>
    </r>
  </si>
  <si>
    <r>
      <t xml:space="preserve">must be one of transactions as listed in scheme: 2A, 3A, 3F, 4A, 4B, 4C, 4F, 4G, 4H, 5A, 6B, </t>
    </r>
    <r>
      <rPr>
        <strike/>
        <sz val="10"/>
        <color rgb="FF002060"/>
        <rFont val="Arial"/>
        <family val="2"/>
      </rPr>
      <t>6T,</t>
    </r>
    <r>
      <rPr>
        <sz val="10"/>
        <color theme="1"/>
        <rFont val="Arial"/>
        <family val="2"/>
      </rPr>
      <t xml:space="preserve"> 6U, </t>
    </r>
    <r>
      <rPr>
        <b/>
        <sz val="10"/>
        <color rgb="FF002060"/>
        <rFont val="Arial"/>
        <family val="2"/>
      </rPr>
      <t xml:space="preserve">6V, </t>
    </r>
    <r>
      <rPr>
        <sz val="10"/>
        <color theme="1"/>
        <rFont val="Arial"/>
        <family val="2"/>
      </rPr>
      <t>8A, 8B, 8C, 8E, 8F</t>
    </r>
  </si>
  <si>
    <t>new 2014-10-24</t>
  </si>
  <si>
    <t>modification 2014-10-24</t>
  </si>
  <si>
    <t>for HFCs/ HFC mixtures: &gt;= 5A</t>
  </si>
  <si>
    <t>for HFCs/ HFC mixtures: &gt;= 5C_exempted</t>
  </si>
  <si>
    <t>for HFCs/ HFC mixtures: &gt;= 5D</t>
  </si>
  <si>
    <t>for HFCs/ HFC mixtures: &gt;= 5F</t>
  </si>
  <si>
    <t>for HFCs/ HFC mixtures: &gt;= 5B</t>
  </si>
  <si>
    <t>for HFCs/ HFC mixtures: &gt;= 5E</t>
  </si>
  <si>
    <t>Sheets I, II, III, IV</t>
  </si>
  <si>
    <t>Sheets I, III</t>
  </si>
  <si>
    <t>III</t>
  </si>
  <si>
    <t>edits for uodate 2014-10-24</t>
  </si>
  <si>
    <r>
      <t xml:space="preserve">acknowledge obligation to have art15(2)c_exempted transactions verified;
</t>
    </r>
    <r>
      <rPr>
        <b/>
        <sz val="10"/>
        <color theme="4" tint="-0.499984740745262"/>
        <rFont val="Arial"/>
        <family val="2"/>
      </rPr>
      <t>option for upload of verification documents</t>
    </r>
  </si>
  <si>
    <r>
      <t xml:space="preserve">acknowledge obligation to have reports with HFC POM &gt; 10MT CO2 eq verified;
</t>
    </r>
    <r>
      <rPr>
        <b/>
        <sz val="10"/>
        <color theme="4" tint="-0.499984740745262"/>
        <rFont val="Arial"/>
        <family val="2"/>
      </rPr>
      <t>option for upload of verification documents</t>
    </r>
  </si>
  <si>
    <t>7. Have reporters specify whether new blends shall for reporting an 
a) placing on the market of mixtures from own blending 
and/or
b) import/export/destruction or (relevant only in 2016:) supplies acompanying quota authorisations
if A and not B) display blend only in sheet I
if B) display blend in sheets I, III, VI &amp; VII and (if HFC mixture) in sheet II V &amp; VIII</t>
  </si>
  <si>
    <t>date</t>
  </si>
  <si>
    <t>reference version</t>
  </si>
  <si>
    <t>Overview:</t>
  </si>
  <si>
    <t>voluntary upload fields for 5C_exempted &amp; 9A added into overview table</t>
  </si>
  <si>
    <t xml:space="preserve">Intro &amp; process: </t>
  </si>
  <si>
    <t>step 7 added for custom blends; selection of shets where custom blend is to be displayed</t>
  </si>
  <si>
    <t>QC0</t>
  </si>
  <si>
    <t>slight update of selected QC checks, marked by "modification 2014-10-24"</t>
  </si>
  <si>
    <t>QC1</t>
  </si>
  <si>
    <t>few additional QC1 checks, marked "new 2014-10-24"</t>
  </si>
  <si>
    <t>merging of sheets IIIa &amp; IIIb into III</t>
  </si>
  <si>
    <t>sheet III / IIIa / IIIb</t>
  </si>
  <si>
    <t>who</t>
  </si>
  <si>
    <t>Wolfram</t>
  </si>
  <si>
    <r>
      <t xml:space="preserve">1b. </t>
    </r>
    <r>
      <rPr>
        <b/>
        <sz val="10"/>
        <color theme="1"/>
        <rFont val="Arial"/>
        <family val="2"/>
      </rPr>
      <t>Voluntary</t>
    </r>
    <r>
      <rPr>
        <sz val="10"/>
        <color theme="1"/>
        <rFont val="Arial"/>
        <family val="2"/>
      </rPr>
      <t xml:space="preserve"> identification of members of own company group</t>
    </r>
  </si>
  <si>
    <t>Intro text:</t>
  </si>
  <si>
    <t>1. In case confirmed company affiliations are available from previous reporing years, display these affiliations for confirmation or modification (not appliccable in 2015 for 2014 reporting).</t>
  </si>
  <si>
    <t>2. Offer identification scheme for company group members by using the scheme for 'trade partner identification' e.g. from sheet II, section 5</t>
  </si>
  <si>
    <t>3. Allow for multiple affilitions to be reported.</t>
  </si>
  <si>
    <t>4. Allow for affilitions to be deleted.</t>
  </si>
  <si>
    <t>5. Ask for confirmation of final set of affiliations / or of "no affiliations reported" before proceeding to the next step.</t>
  </si>
  <si>
    <r>
      <t xml:space="preserve">all fields with identification of 'trade partner": 1C, 5A, 5B, 5C_exempted, 5D, 5E, 5F, 9A, 10A, 12A, 13A; </t>
    </r>
    <r>
      <rPr>
        <b/>
        <sz val="10"/>
        <color rgb="FF0070C0"/>
        <rFont val="Arial"/>
        <family val="2"/>
      </rPr>
      <t>also in affiliation definition, intro step 1b!</t>
    </r>
    <r>
      <rPr>
        <sz val="10"/>
        <color theme="1"/>
        <rFont val="Arial"/>
        <family val="2"/>
      </rPr>
      <t xml:space="preserve">
Exception: does not apply to 5C_voluntary</t>
    </r>
  </si>
  <si>
    <r>
      <t xml:space="preserve">all fields with identification of 'trade partner" which is possibly non-EU: 1C, 5C_exempted, 9A, 10A, 12A, 13A; </t>
    </r>
    <r>
      <rPr>
        <b/>
        <sz val="10"/>
        <color rgb="FF0070C0"/>
        <rFont val="Arial"/>
        <family val="2"/>
      </rPr>
      <t>also in affiliation definition, intro step 1b!</t>
    </r>
  </si>
  <si>
    <r>
      <t>all fields with identification of 'trade partner" which is possibly non-EU: 1C, 5C_exempted, 9A, 10A, 12A, 13A;</t>
    </r>
    <r>
      <rPr>
        <b/>
        <sz val="10"/>
        <color rgb="FF0070C0"/>
        <rFont val="Arial"/>
        <family val="2"/>
      </rPr>
      <t xml:space="preserve"> also in affiliation definition, intro step 1b!</t>
    </r>
  </si>
  <si>
    <r>
      <t xml:space="preserve">all fields with identification of 'trade partner": 1C, 5A, 5B, 5C_exempted, 5C_voluntary, 5D, 5E, 5F, 9A, 10A, 12A, 13A (No Exception); </t>
    </r>
    <r>
      <rPr>
        <b/>
        <sz val="10"/>
        <color rgb="FF0070C0"/>
        <rFont val="Arial"/>
        <family val="2"/>
      </rPr>
      <t>also in affiliation definition, intro step 1b!</t>
    </r>
  </si>
  <si>
    <r>
      <t xml:space="preserve">all fields with identification of 'trade partner": 1C, 5A, 5B, 5C_exempted, 5D, 5E, 5F, 9A, 10A, 12A, 13A; </t>
    </r>
    <r>
      <rPr>
        <b/>
        <sz val="10"/>
        <color rgb="FF0070C0"/>
        <rFont val="Arial"/>
        <family val="2"/>
      </rPr>
      <t>also in affiliation definition, intro step 1b!</t>
    </r>
    <r>
      <rPr>
        <sz val="10"/>
        <color theme="1"/>
        <rFont val="Arial"/>
        <family val="2"/>
      </rPr>
      <t xml:space="preserve">
Exception: not to be applied to 5C_voluntary</t>
    </r>
  </si>
  <si>
    <t>step 1b added for voluntary identification of affiliated companies (QC checks amended accordingly)</t>
  </si>
  <si>
    <t>deleted 2014-10-24</t>
  </si>
  <si>
    <t>selection of trade partner in 5C_exempted: company VAT_No</t>
  </si>
  <si>
    <t>must not be VAT_No of own company (if EU company)</t>
  </si>
  <si>
    <t>selection of trade partner in 5C_exempted: company portal code (for non-EU companies)</t>
  </si>
  <si>
    <t>must not be portal_code of own company (if non-EU company)</t>
  </si>
  <si>
    <t>deleted as new QC0 rules 1068/1069 will prevent choosing the own company as recipient in 5C_exempted</t>
  </si>
  <si>
    <t>sheets IIIa 6 &amp; III merged into III</t>
  </si>
  <si>
    <t>SECTION II/c: checks of plausibility on specific gas charges per product (total F-Gas amount for transaction in kg per pieces of equipment or other selected units)</t>
  </si>
  <si>
    <t>show pop-up &amp; refuse entry after third decimal place</t>
  </si>
  <si>
    <t>show pop-up &amp; refuse entry of decimal point</t>
  </si>
  <si>
    <t>show pop-up &amp; refuse selection (grey out in the first place?)</t>
  </si>
  <si>
    <t>[gas name] is an unusual gas for the application of [application name]. Continue with [gas name]?</t>
  </si>
  <si>
    <t>[gas name] is unusual for the product category of [product category name]. Continue with [gas name]?</t>
  </si>
  <si>
    <r>
      <t xml:space="preserve">only in 2015 for 2014, for companies from "producers list":; caution: </t>
    </r>
    <r>
      <rPr>
        <sz val="10"/>
        <color rgb="FFFF0000"/>
        <rFont val="Arial"/>
        <family val="2"/>
      </rPr>
      <t>2088 covers the case of no value available for 2013</t>
    </r>
    <r>
      <rPr>
        <sz val="10"/>
        <color theme="1"/>
        <rFont val="Arial"/>
        <family val="2"/>
      </rPr>
      <t xml:space="preserve">
1st Jan stock must equal 31st December stock reported  for 2013</t>
    </r>
  </si>
  <si>
    <r>
      <t>only in 2015 for 2014, for companies not in "producers list":</t>
    </r>
    <r>
      <rPr>
        <sz val="10"/>
        <color rgb="FFFF0000"/>
        <rFont val="Arial"/>
        <family val="2"/>
      </rPr>
      <t>caution: 2089 covers the case of no value available for 2013</t>
    </r>
    <r>
      <rPr>
        <sz val="10"/>
        <color theme="1"/>
        <rFont val="Arial"/>
        <family val="2"/>
      </rPr>
      <t xml:space="preserve">
1st Jan stock must equal 31st December stock reported  for 2013</t>
    </r>
  </si>
  <si>
    <t>Benjamin</t>
  </si>
  <si>
    <t>Please enter a positive number.</t>
  </si>
  <si>
    <t>Please enter a number.</t>
  </si>
  <si>
    <r>
      <t xml:space="preserve">must be 4-digit year &gt;= </t>
    </r>
    <r>
      <rPr>
        <b/>
        <sz val="10"/>
        <color rgb="FFFF0000"/>
        <rFont val="Arial"/>
        <family val="2"/>
      </rPr>
      <t>2014</t>
    </r>
    <r>
      <rPr>
        <sz val="10"/>
        <color theme="1"/>
        <rFont val="Arial"/>
        <family val="2"/>
      </rPr>
      <t xml:space="preserve"> &amp; &lt;= the recent calendar year</t>
    </r>
  </si>
  <si>
    <t>Before entering data here, please first select "Exporter" in the activity selection.</t>
  </si>
  <si>
    <t>Before entering data here, please first select "Producer" or "Importer"  in the activity selection.</t>
  </si>
  <si>
    <t>Before entering data here, please first select "Producer" or "Importer" or "Exporter" in the activity selection.</t>
  </si>
  <si>
    <t>Before entering data here, please first select "HFC Producer" or "HFC Importer"  in the activity selection.</t>
  </si>
  <si>
    <t>Before entering data here, please first select "HFC Importer"  in the activity selection.</t>
  </si>
  <si>
    <t>Before entering data here, please first select "Feedstock user" in the activity selection.</t>
  </si>
  <si>
    <t>Before entering data here, please first select "Destruction Company" in the activity selection.</t>
  </si>
  <si>
    <t>Qunatities of an unspecified mix of F-gases can only be reported for destruction, import for destruction or export for destruction. Before selecting this gas, please first select "Destruction company", "Importer" and/or "Exporter" in the activity selection.</t>
  </si>
  <si>
    <t>For this transaction, there can be no unspecified mix reported.</t>
  </si>
  <si>
    <t>Caution: Please make sure you don't confuse HFC-134 with the more commonly used HFC-134a. Continue with selection of HFC-134?</t>
  </si>
  <si>
    <t>Caution: Please make sure you don't confuse HFC-143 with the more commonly used HFC-143a. Continue with selection of HFC-143?</t>
  </si>
  <si>
    <t>Caution: Please make sure you don't confuse HFC-152 with the more commonly used HFC-152a. Continue with selection of HFC-152?</t>
  </si>
  <si>
    <t>Caution: You are entering a number above 1000. Please make sure you report in units of metric tonnes, not in kilograms. 
Revise data / Confirm data / Confirm data &amp; don't warn me again</t>
  </si>
  <si>
    <r>
      <rPr>
        <b/>
        <sz val="10"/>
        <color rgb="FFFF0000"/>
        <rFont val="Arial"/>
        <family val="2"/>
      </rPr>
      <t>de</t>
    </r>
    <r>
      <rPr>
        <sz val="10"/>
        <color theme="1"/>
        <rFont val="Arial"/>
        <family val="2"/>
      </rPr>
      <t>selection of gas 'unspecified mix'</t>
    </r>
  </si>
  <si>
    <t>contentwise updates of checks 1008 &amp; 1042, marked in column A by text "modification 2014-11-03"</t>
  </si>
  <si>
    <t>Please do not report more than three decimal places here.</t>
  </si>
  <si>
    <t>Please do not report decimal places in this field.</t>
  </si>
  <si>
    <t>Please enter text here. Company names must consist of at least two characters, at least one of them a letter.</t>
  </si>
  <si>
    <t>Please enter the year on which you report. Reports for 2013 and earlier years cannot be accepted.</t>
  </si>
  <si>
    <t>Warning: Please note that all data entered for this gas will be lost. Confirm deselection?</t>
  </si>
  <si>
    <t>Warning: Please note that all data entered for transactions specific to this activity will be lost. Confirm deselection?</t>
  </si>
  <si>
    <t>Warning: Please note that all data entered for unspecified mixes will be lost. Confirm deselection?</t>
  </si>
  <si>
    <t>Only EU-based companies can be named as trade partners for this transaction.</t>
  </si>
  <si>
    <t>make sure that drop-down list  contains only non-EU countries</t>
  </si>
  <si>
    <t>block single substances and display pop-up; can we grey out fields for non-mixtures in the form?</t>
  </si>
  <si>
    <t>This transaction applies only to F-gas mixtures, it cannot be reported for pure substances.</t>
  </si>
  <si>
    <t>modification 2014-11-5</t>
  </si>
  <si>
    <t>In case of amount of products having been reported, at least one gas must be reported</t>
  </si>
  <si>
    <t>bg: I suggest deleting this and locking the field to number entry only.</t>
  </si>
  <si>
    <t>modification 2014-11-06</t>
  </si>
  <si>
    <t>activity Auth must have been selected before</t>
  </si>
  <si>
    <t>Before entering data here, please first select "Quota authoriser" in the activity selection.</t>
  </si>
  <si>
    <t>Reporting on issued authorisations is not possible before the 2015 transaction year.</t>
  </si>
  <si>
    <t>Please select HFC production in the activity selection before reporting this transaction.</t>
  </si>
  <si>
    <t>Please select HFC import in the activity selection before reporting this transaction.</t>
  </si>
  <si>
    <t>Please select production of non-HFCs in the activity selection before reporting this transaction.</t>
  </si>
  <si>
    <t>Please select import of non-HFCs in the activity selection before reporting this transaction.</t>
  </si>
  <si>
    <t>Please select production or import of non-HFCs in the activity selection before reporting this transaction.</t>
  </si>
  <si>
    <t>Please select import of RACHP equipment containing HFCs in the activity selection before reporting this transaction.</t>
  </si>
  <si>
    <t>This activity can only be selected by EU-based companies.</t>
  </si>
  <si>
    <t>EU manufacturers of products or equipment containing fluorinates gases of Annex I or II of the F-Gas regulation are NOT required to report in case they purchase within the EU the gases used for charging the products/equipment. 
In case these gases are imported from outside the EU (or produced within the EU) by the EU man-ufacturer of products/equipment, the manufacturer should report as an importer/producer of bulk gases (tickboxes above).</t>
  </si>
  <si>
    <t>The entered VAT No. is not registered in the DG CLIMA HFC registry / F-gas portal. Please verify the number entered and/or make sure your trade partner completed their registration. Please note that, for verification purposes, a delay of approx. one working day may apply before new registrations are fully functional.</t>
  </si>
  <si>
    <t>The entered code is not registered in the DG CLIMA HFC registry / F-gas portal. Please verify the number entered and/or make sure your trade partner completed their registration. Please note that, for verification purposes, a delay of approx. one working day may apply before new registrations are fully functional.</t>
  </si>
  <si>
    <t>Only non-EU countries can be selcted.</t>
  </si>
  <si>
    <t>transaction years bevor 2014 must be blocked (see QC rule 1008)
in case of reporting year = calendar year ask for confirmation whether this is really intended as the year is not finished yet.</t>
  </si>
  <si>
    <t>At the moment, reports for [year - 1] are expected. Are you sure you want to file a report for the current year, which has not yet finished? Continue with [entered year] / set year to [year - 1]</t>
  </si>
  <si>
    <t>It seems as if you entered your own company's VAT number here. Please specify the VAT no. of a third party. Own exports of own imports or own production should be reported in section 3B, sheet I.</t>
  </si>
  <si>
    <t>It seems as if you entered your own company's portal code here. Please specify the portal code of a third party. Own exports of own imports or own production should be reported in section 3B, sheet I.</t>
  </si>
  <si>
    <t>You reported on own destruction in section 1B. Please accordingly select to be a destruction company in the activity selection and report subsequently in section 8.</t>
  </si>
  <si>
    <t>The increase in stocks between 1st January and 31st December appears to be implausibly high. Please revise data or add an explanation toi the 31st December value.</t>
  </si>
  <si>
    <t>You selected "HFC producer" in the activity selection. Please report on production of HFCs in section 1A or unselect the activity.</t>
  </si>
  <si>
    <t>You selected "non-HFC producer" in the activity selection. Please report on production of non-HFCs in section 1A or unselect the activity.</t>
  </si>
  <si>
    <t>You selected "HFC importer" in the activity selection. Please report on import of HFCs or HFC-conatining mixtures in section 2A or unselect the activity.</t>
  </si>
  <si>
    <t>You selected "non-HFC importer" in the activity selection. Please report in section 2A on import of non-HFCs or mixtures not containing HFCs or unselect the activity.</t>
  </si>
  <si>
    <t>You selected "exporterr" in the activity selection. Please report on export in section 3A or unselect the activity.</t>
  </si>
  <si>
    <t>You selected "Feedstock userr" in the activity selection. Please report on feedstock use in section 7A or unselect the activity.</t>
  </si>
  <si>
    <t>You selected "Destruction company" in the activity selection. Please report on destruction in section 8 or unselect the activity.</t>
  </si>
  <si>
    <t>You selected "Importer of refrigeration, air conditioning or heat pump equipment pre-charged with HFCs or HFC-containing mixtures" in the activity selection. Please report on HFCs or HFC-containing mixtures in section 11A-11F or unselect the activity.</t>
  </si>
  <si>
    <t>You selected "Importer of other products or equipment" in the activity selection. Please report on section 11H-11P or on non-HFCs or mixtures not containing HFCs in section 11A-11F or unselect the activity.</t>
  </si>
  <si>
    <t>A negative amount here is implausible, please revise your data.</t>
  </si>
  <si>
    <t>The partial amounts reported for export in section 3 must not exceed the total reported in section 3A. Please revise your data.</t>
  </si>
  <si>
    <t>The stocks awaiting destruction reported in section 8 must not exceed the total stocks reported in section 4.</t>
  </si>
  <si>
    <t>You reported import for own destruction in section 5A. Please accordingly select to be a destruction company in the activity selection and report subsequently in section 8 or add an explanation in section 5A.</t>
  </si>
  <si>
    <t>covered by  2039</t>
  </si>
  <si>
    <t>You reported supply for own feedstock use in section 5B. Please accordingly select to be a destruction company in the activity selection and report subsequently in section 7 or add an explanation in section 5B.</t>
  </si>
  <si>
    <t>The totals reported in section 5 are implausibly high (5G + 5C_voluntary &gt; 4M + 4D -4I). Please revise your data.</t>
  </si>
  <si>
    <t>Please explain the "other" intended apllication / why the application ins unknown.</t>
  </si>
  <si>
    <t>Please provide an explanation for accountancy adjustments</t>
  </si>
  <si>
    <t>The totals reported for intended applications (6W) should match the totals reported as placed on the Union market (6X). Please revise your data.</t>
  </si>
  <si>
    <t>The totals calculated in 6X must not be negative. Please check amounts reported for production, imports, exports, and stocks (sections 1 to 4).</t>
  </si>
  <si>
    <t>You placed more than 10000 t CO2 eq of HFCs on the market. Please acknowledge by ticking the box your obligation to have this reporting verified. Please note that you have the option to upload a verification document.</t>
  </si>
  <si>
    <t>Please explain the equipment category.</t>
  </si>
  <si>
    <t>Please upload additional information which transparently documents the calculation of imported gas quantities based on amounts of products / equipment and specific gas charges / gas contents.</t>
  </si>
  <si>
    <r>
      <rPr>
        <sz val="10"/>
        <color rgb="FFFF0000"/>
        <rFont val="Arial"/>
        <family val="2"/>
      </rPr>
      <t xml:space="preserve"> </t>
    </r>
    <r>
      <rPr>
        <sz val="10"/>
        <color theme="1"/>
        <rFont val="Arial"/>
        <family val="2"/>
      </rPr>
      <t>in case of entry&gt;0 for any gas, a measurement unit for the amount of product must have been chosen (per category)</t>
    </r>
  </si>
  <si>
    <t>Please specify a measurement unit for the amount of products/equipment imported.</t>
  </si>
  <si>
    <t>You reported on the amount of imported products/equipment. Please report on the amount of contained gases , as well (unit: metric tonnes of gases).</t>
  </si>
  <si>
    <t>Total stocks reported (4A) for 1 Jan 2014 do not match stocks reported in the previous year for 31 Dec 2013. Please revise your data or provide an explanation in section 4A.</t>
  </si>
  <si>
    <t>Total stocks from own production or import (4B) reported for 1 Jan 2014 do not match stocks reported in the previous year for 31 Dec 2013. Please revise your data or provide an explanation in section 4B.</t>
  </si>
  <si>
    <t>The reported company name of the trade partner does not match the name associated with the VAT number in our data base. Please revise your data or confirm correctness. 
Buttons: [revise] [confirm]</t>
  </si>
  <si>
    <t>You reported on  the amount of contained gases in imported products/equipment. Please report on the amount of imported products/equipment, as well.</t>
  </si>
  <si>
    <t>deleted 2014-11-06</t>
  </si>
  <si>
    <t>deleted, 2007 - 2013 reports won't be admitted at all</t>
  </si>
  <si>
    <r>
      <t xml:space="preserve">in case the company reports on exempted supply for feedstock use to own company in 5B, </t>
    </r>
    <r>
      <rPr>
        <sz val="10"/>
        <color rgb="FFFF0000"/>
        <rFont val="Arial"/>
        <family val="2"/>
      </rPr>
      <t>and the company is also FU,</t>
    </r>
    <r>
      <rPr>
        <sz val="10"/>
        <color theme="1"/>
        <rFont val="Arial"/>
        <family val="2"/>
      </rPr>
      <t xml:space="preserve"> that amount of 5B must be &lt;= 7A (per  gas)</t>
    </r>
  </si>
  <si>
    <t>maybe implement in combination with rule 2051</t>
  </si>
  <si>
    <t>It appears implausible that your supply for own feedstock use reported in 5B exceeds total feedstock use reported in section 7A. Please revise your data or add an explanation in section 5B.</t>
  </si>
  <si>
    <t>It appears implausible that your import for own destruction reported in 5A exceeds total destruction reported in section 8. Please revise your data or add an explanation in section 5A.</t>
  </si>
  <si>
    <t>It appears implausible that the sum of your destruction of own production (1B) plus your import for own destruction (5A) exceeds total destruction reported in section 8. Please revise your data or add an explanation in section 1B.</t>
  </si>
  <si>
    <t>You reported own destruction of own production in section 1B. Please accordingly select to be a destruction company in the activity selection and report subsequently in section 8 or add an explanation in section 1B.</t>
  </si>
  <si>
    <t>The data provided for the portal code, country and VAT of Only Representative of this non-EU company do not match with our database. Please revise the entered data and/or make sure your trade partner completed their registration. Please note that, for verification purposes, a delay of approx. one working day may apply before new registrations are fully functional.</t>
  </si>
  <si>
    <r>
      <t xml:space="preserve">warning error + display of error text &amp; ask for confirmation or change of data + set warning flag/QC Task on FDB import </t>
    </r>
    <r>
      <rPr>
        <b/>
        <sz val="10"/>
        <color rgb="FF0070C0"/>
        <rFont val="Arial"/>
        <family val="2"/>
      </rPr>
      <t>(for issue in company affiliation: no link to value_ID; only report_submission_No!)</t>
    </r>
  </si>
  <si>
    <t>The reported company name of the trade partner does not match the name associated with the portal code in our data base. Please revise your data or confirm correctness. 
Buttons: [revise] [confirm]</t>
  </si>
  <si>
    <t>The reported company name of the Only Representative does not match the name associated with the Only Representative's VAT code in our data base. Please revise your data or confirm correctness. 
Buttons: [revise] [confirm]</t>
  </si>
  <si>
    <t>Please fill all fields to identify your trade partner.</t>
  </si>
  <si>
    <t>Please provide the VAT number of the company.</t>
  </si>
  <si>
    <t>Please provide the name of the trading partner.</t>
  </si>
  <si>
    <t>The shares of component must add up to 100%. Please revise your data.</t>
  </si>
  <si>
    <t>Please provide the name / industrial desgnation for the "other" component.</t>
  </si>
  <si>
    <t>The mixture specified is identical to the known [mixture name from shortlist] mixture. Please revise the composition or select [mixture name from shortlist] for your report.</t>
  </si>
  <si>
    <t>Please explain the category of imported foam products.</t>
  </si>
  <si>
    <t>Please explain the category of imported products/equipment.</t>
  </si>
  <si>
    <t>In your previous report on 2013, 31st January stocks were reported for [gas name] ([amount] tonnes). In your present report you do not report on [gasname] at all.  Please select this gas for your present report and accordingly report on the 1st January 2014 stocks in section 4A.</t>
  </si>
  <si>
    <t>In your previous report on 2013, 31st January stocks were reported for [gas name] ([amount] tonnes). In your present report you do not report on [gasname] at all.  Please select this gas for your present report and accordingly report on the 1st January 2014 stocks in section 4B.</t>
  </si>
  <si>
    <t>The amount reported for exempted supply for export in 5C_exempted must not exceed the amount reported for the intended application "export" in 6A. Please revise your data.</t>
  </si>
  <si>
    <t>The amount reported for exempted import for destruction in 5A must not exceed the amount reported for the intended application "destruction" in 6B. Please revise your data.</t>
  </si>
  <si>
    <t>The amount reported for exempted supply for ,ilitary equipment in 5D must not exceed the amount reported for the intended application "military equipment" in 6C. Please revise your data.</t>
  </si>
  <si>
    <t>The amount reported for exempted supply for meterd dose inhalers in 5F must not exceed the amount reported for the intended application "Aerosols – medical dose inhalers" in 6I. Please revise your data.</t>
  </si>
  <si>
    <t>The amount reported for exempted supply for feedstock use in 5B must not exceed the amount reported for the intended application "feedstock" in 6L. Please revise your data.</t>
  </si>
  <si>
    <t>The amount reported for exempted supply for semiconductor manufacture in 5E must not exceed the amount reported for the intended application "semiconductor manufacture" in 6M. Please revise your data.</t>
  </si>
  <si>
    <t>The calculated specific charge of F-gases exceeds 1000kg/tonne; therefore a value or unit must be incorrect. Please revise reported data or units.</t>
  </si>
  <si>
    <t>The calculated specific charge of F-gases d is not in the expected range ([range]). Please make sure you correctly reported the amounts of gases in units of tonnes, not in kilograms. Please revise your data or provide an explanation to the calculated specific charge.</t>
  </si>
  <si>
    <t>the idea is that we get a QC Task for comparison of both companies reports: the trade partner should report as a destruction company and destroy at least the amounts supplied to them according to the other company's report.</t>
  </si>
  <si>
    <t>the idea is that we get a QC Task for comparison of both companies reports: the trade partner should report as a feedstock using company and use as feedstock at least the amounts supplied to them according to the other company's report.</t>
  </si>
  <si>
    <t>the idea is that we get a QC Task for comparison of both companies reports: the trade partner should report as an exporter and export at least the amounts supplied to them according to the other company's report.</t>
  </si>
  <si>
    <t>taken on by checck 2017</t>
  </si>
  <si>
    <t>Please select "Quota authoriser" above, before.</t>
  </si>
  <si>
    <t>QC0/QC1</t>
  </si>
  <si>
    <t>texts added</t>
  </si>
  <si>
    <t>few modifications &amp; message texts edited</t>
  </si>
  <si>
    <t>more modifications &amp; message texts edited, all modifications after 24-10-2014 set as "modified 2014-11-06 for delivery to tripledev</t>
  </si>
  <si>
    <t>unit t CO2-eq (GWP AR4)</t>
  </si>
  <si>
    <t>all sheets</t>
  </si>
  <si>
    <t>"FAR" in GWP FAR replaced by "AR4"</t>
  </si>
  <si>
    <t>deleted comment box for transaction 8D &amp; 5C_exempted</t>
  </si>
  <si>
    <t>sheet VI, II</t>
  </si>
  <si>
    <t>update 2014-11-13</t>
  </si>
  <si>
    <r>
      <t xml:space="preserve">explanation in </t>
    </r>
    <r>
      <rPr>
        <sz val="10"/>
        <color rgb="FFFF0000"/>
        <rFont val="Arial"/>
        <family val="2"/>
      </rPr>
      <t xml:space="preserve">any ofthe gas-specific comment fields </t>
    </r>
    <r>
      <rPr>
        <sz val="10"/>
        <color theme="1"/>
        <rFont val="Arial"/>
        <family val="2"/>
      </rPr>
      <t>of this teransaction obligatory, warning error &amp; flag for manual QC;
if no explanation available: blocking error + display of error text &amp; advice what to do</t>
    </r>
  </si>
  <si>
    <t>amount of HFCs</t>
  </si>
  <si>
    <t>unit: t CO2-equivalents</t>
  </si>
  <si>
    <t>IV, IX</t>
  </si>
  <si>
    <t>adapted titles &amp; units of HFC columns</t>
  </si>
  <si>
    <t>new 2014-11-13</t>
  </si>
  <si>
    <t>the same company must not reported more than once per transaction; criterion: VAT No for EU companies; combination of company name, country of establishment and OR VAT No for non-EU companies</t>
  </si>
  <si>
    <t>Please report on this trading partner only once per reporting section.</t>
  </si>
  <si>
    <t>minor adjustments &amp; one new check (priority 3) marked in column A with date 2014-11-13</t>
  </si>
  <si>
    <t>2B</t>
  </si>
  <si>
    <t>Amount imported into the Union, not released for free circulation and rexported contained in products or equipment</t>
  </si>
  <si>
    <r>
      <t>4M = 1E+2A</t>
    </r>
    <r>
      <rPr>
        <sz val="11"/>
        <color rgb="FFFF0000"/>
        <rFont val="Times New Roman"/>
        <family val="1"/>
      </rPr>
      <t>-2B</t>
    </r>
    <r>
      <rPr>
        <sz val="11"/>
        <color theme="1"/>
        <rFont val="Times New Roman"/>
        <family val="1"/>
      </rPr>
      <t>-3B+4C-4H</t>
    </r>
  </si>
  <si>
    <t>explanation obligatory for each gas where QC fails</t>
  </si>
  <si>
    <t>2B &lt;= 2A + 4C</t>
  </si>
  <si>
    <t>Re-exports in products/equipment (2B) must not exceed the sum of your total imports and 1st January stocks from own import/production not placed on the market (2A + 4C). Please revise your data.</t>
  </si>
  <si>
    <t>&lt;= 2A + 4C</t>
  </si>
  <si>
    <t>sheet I</t>
  </si>
  <si>
    <t>new QC check 2098 on plausibility of 2B</t>
  </si>
  <si>
    <t>Total amount imported into the Union</t>
  </si>
  <si>
    <t>wording of transaction changed 2014-11-14</t>
  </si>
  <si>
    <t>new transaction 2014-11-14</t>
  </si>
  <si>
    <t>definition changed 2014-11-14</t>
  </si>
  <si>
    <t>For example gases imported for inward processing, charged into products or equipment and subsequently re-exported.
In case the re-exports occur in the same year as the import, the respective amounts should be reported both in 2A (total imports) and 2B (re-exports within products/equipment).
In case the re-exports occur in a later year, the amounts should be reported in 2A and 4H (31st December stocks) for the year of import and in 2B and 4C (1st January stocks) for the year of re-export.</t>
  </si>
  <si>
    <t>new transaction 2B, formula for 4M modified, wording of transaction 2A modified</t>
  </si>
  <si>
    <t>new 2014-11-14</t>
  </si>
  <si>
    <t>Status</t>
  </si>
  <si>
    <t>Done</t>
  </si>
  <si>
    <t>Postponed</t>
  </si>
  <si>
    <t>Aggregation tool</t>
  </si>
  <si>
    <t>dONE</t>
  </si>
  <si>
    <r>
      <rPr>
        <b/>
        <sz val="10"/>
        <color rgb="FFFF0000"/>
        <rFont val="Arial"/>
        <family val="2"/>
      </rPr>
      <t>only in 2018 and later!!!:</t>
    </r>
    <r>
      <rPr>
        <sz val="10"/>
        <color theme="1"/>
        <rFont val="Arial"/>
        <family val="2"/>
      </rPr>
      <t xml:space="preserve">
additional information which transparently documents the calculation of imported gas quantities based on amounts of products / equipment and specific gas charges / gas contents</t>
    </r>
  </si>
  <si>
    <t>modification 2014-12-12: postponed to 2017</t>
  </si>
  <si>
    <r>
      <t xml:space="preserve">section 4 except 4K&amp;4L (reclamation/recycling): </t>
    </r>
    <r>
      <rPr>
        <strike/>
        <sz val="10"/>
        <color rgb="FFFF0000"/>
        <rFont val="Arial"/>
        <family val="2"/>
      </rPr>
      <t>HFCs an HFC-containing blends</t>
    </r>
  </si>
  <si>
    <r>
      <t>Please select production or import</t>
    </r>
    <r>
      <rPr>
        <strike/>
        <sz val="10"/>
        <color rgb="FFFF0000"/>
        <rFont val="Arial"/>
        <family val="2"/>
      </rPr>
      <t xml:space="preserve"> of HFCs </t>
    </r>
    <r>
      <rPr>
        <sz val="10"/>
        <color theme="1"/>
        <rFont val="Arial"/>
        <family val="2"/>
      </rPr>
      <t>in the activity selection before reporting this transaction.</t>
    </r>
  </si>
  <si>
    <t>deleted 2015-01-05</t>
  </si>
  <si>
    <t>modification 2015-01-05</t>
  </si>
  <si>
    <t>Please select import of other equipment containing fluorinated gases in the activity selection before reporting this transaction</t>
  </si>
  <si>
    <t>ÖI</t>
  </si>
  <si>
    <t>OK</t>
  </si>
  <si>
    <t>cannot check in testing version (test company is always EU)</t>
  </si>
  <si>
    <t>seems to work, check when connected to live database</t>
  </si>
  <si>
    <t>cannot check in testing version</t>
  </si>
  <si>
    <t>discussed with Enriko 2014-12-09</t>
  </si>
  <si>
    <r>
      <t xml:space="preserve">section 2 </t>
    </r>
    <r>
      <rPr>
        <sz val="10"/>
        <color rgb="FFFF0000"/>
        <rFont val="Arial"/>
        <family val="2"/>
      </rPr>
      <t>(only 2A!)</t>
    </r>
    <r>
      <rPr>
        <sz val="10"/>
        <color theme="1"/>
        <rFont val="Arial"/>
        <family val="2"/>
      </rPr>
      <t>, HFCs &amp; HFC-containing blends</t>
    </r>
  </si>
  <si>
    <r>
      <t xml:space="preserve">section 2, </t>
    </r>
    <r>
      <rPr>
        <sz val="10"/>
        <color rgb="FFFF0000"/>
        <rFont val="Arial"/>
        <family val="2"/>
      </rPr>
      <t xml:space="preserve">(only 2A!) </t>
    </r>
    <r>
      <rPr>
        <sz val="10"/>
        <color theme="1"/>
        <rFont val="Arial"/>
        <family val="2"/>
      </rPr>
      <t>non-HFCs &amp;  blends not containing any HFCs</t>
    </r>
  </si>
  <si>
    <t>The warnings are displayed on Finish tab</t>
  </si>
  <si>
    <t>In progress</t>
  </si>
  <si>
    <t>ÖI comm</t>
  </si>
  <si>
    <t>ÖI OK</t>
  </si>
  <si>
    <t>ok</t>
  </si>
  <si>
    <t>Calculated amount of hydrofluorocarbons physically placed on the market, in need of quota</t>
  </si>
  <si>
    <t>Total amount of hydrofluorocarbons physically placed on the market</t>
  </si>
  <si>
    <t>modification 2014-12-18</t>
  </si>
  <si>
    <r>
      <t xml:space="preserve">reporter must have selected to be P-HFC, </t>
    </r>
    <r>
      <rPr>
        <sz val="10"/>
        <color rgb="FFFF0000"/>
        <rFont val="Arial"/>
        <family val="2"/>
      </rPr>
      <t xml:space="preserve">P-other, I-other </t>
    </r>
    <r>
      <rPr>
        <sz val="10"/>
        <color theme="1"/>
        <rFont val="Arial"/>
        <family val="2"/>
      </rPr>
      <t xml:space="preserve">and/or I-HFC  </t>
    </r>
  </si>
  <si>
    <t>modification 2014-11-06
re-modifiaction 2015-01-13</t>
  </si>
  <si>
    <r>
      <rPr>
        <b/>
        <strike/>
        <sz val="14"/>
        <color theme="9" tint="-0.24994659260841701"/>
        <rFont val="Arial"/>
        <family val="2"/>
      </rPr>
      <t>1E</t>
    </r>
    <r>
      <rPr>
        <strike/>
        <sz val="14"/>
        <color theme="9" tint="-0.24994659260841701"/>
        <rFont val="Arial"/>
        <family val="2"/>
      </rPr>
      <t>,</t>
    </r>
    <r>
      <rPr>
        <sz val="10"/>
        <color theme="1"/>
        <rFont val="Arial"/>
        <family val="2"/>
      </rPr>
      <t xml:space="preserve"> </t>
    </r>
    <r>
      <rPr>
        <sz val="10"/>
        <color rgb="FFFF0000"/>
        <rFont val="Arial"/>
        <family val="2"/>
      </rPr>
      <t xml:space="preserve">3C, 4D, 4E, 4I, 4J; </t>
    </r>
    <r>
      <rPr>
        <b/>
        <sz val="18"/>
        <color theme="9" tint="-0.249977111117893"/>
        <rFont val="Arial"/>
        <family val="2"/>
      </rPr>
      <t>4M</t>
    </r>
  </si>
  <si>
    <t>Wolfram Jörß:
remove 1E from affected transaction, add 4 M instead</t>
  </si>
  <si>
    <t>new 2015-01-13</t>
  </si>
  <si>
    <t>1D &lt;= 1A + 4C</t>
  </si>
  <si>
    <t>Destroyed own production (1D) must not exceed the sum of your total production and 1st January stocks from own import/production not placed on the market (1A + 4C). Please revise your data.</t>
  </si>
  <si>
    <r>
      <t xml:space="preserve">9F = </t>
    </r>
    <r>
      <rPr>
        <sz val="16"/>
        <color rgb="FFFF0000"/>
        <rFont val="Arial"/>
        <family val="2"/>
      </rPr>
      <t>9E</t>
    </r>
    <r>
      <rPr>
        <sz val="10"/>
        <color theme="1"/>
        <rFont val="Arial"/>
        <family val="2"/>
      </rPr>
      <t xml:space="preserve"> + Sum(9A)</t>
    </r>
  </si>
  <si>
    <t>The European Commission and the EEA have established procedures to ensure that reported data will be kept strictly confidential. Aggregated data will not be published unless significantly relying on data reported by companies of at least three company groups. 
In case you wish to be treated jointly with other reporting companies as belonging to the same company group for the purpose of confidentiality analysis of aggregated data, you are invited to identify other reporting companies of your "company group". 
Please note that affiliated companies must be registered in the DG CLIMA F-gas portal.
Please note that a reported affiliation in one company group will not be accepted unless reported here by both parties.</t>
  </si>
  <si>
    <t>ok, addition 2015-01-16</t>
  </si>
  <si>
    <t>11A3; 11A13; 11A14</t>
  </si>
  <si>
    <t>11A8; 11A9; 11A11; 11A12</t>
  </si>
  <si>
    <t>11A1; 11A2</t>
  </si>
  <si>
    <t>specific charge should be between 0.2 and 100 kg/piece</t>
  </si>
  <si>
    <t>specific charge must be &lt; 3 kg/piece</t>
  </si>
  <si>
    <t>specific charge must be &gt;= 3 kg/piece</t>
  </si>
  <si>
    <t>specific charge should be betwen 5 and 1000 kg/piece</t>
  </si>
  <si>
    <t>11A7; 11A10</t>
  </si>
  <si>
    <t>specific charge should be between 0.2 and 10 kg/piece</t>
  </si>
  <si>
    <t>11B4-11B11; 11B14</t>
  </si>
  <si>
    <t>11B2; 11B3</t>
  </si>
  <si>
    <t>specific charge should be between 0.05 and 2 kg/piece</t>
  </si>
  <si>
    <t>specific charge should be between 0.05 and 10 kg/piece</t>
  </si>
  <si>
    <t>HFCs: 134a, 125, 32,1234yf</t>
  </si>
  <si>
    <t>QC flag type_ID</t>
  </si>
  <si>
    <t>N/A</t>
  </si>
  <si>
    <t>yet to be defined,
maybe warning flag on report level (including missing amount of CO2-eq), as 13E is calculated value)</t>
  </si>
  <si>
    <t>yet to be defined
calculated values to be stored in order to facilitate manual QC task flagging…</t>
  </si>
  <si>
    <r>
      <t xml:space="preserve">11A3, </t>
    </r>
    <r>
      <rPr>
        <b/>
        <sz val="10"/>
        <color rgb="FFFF0000"/>
        <rFont val="Arial"/>
        <family val="2"/>
      </rPr>
      <t>11A9</t>
    </r>
    <r>
      <rPr>
        <sz val="10"/>
        <color theme="1"/>
        <rFont val="Arial"/>
        <family val="2"/>
      </rPr>
      <t>, 11A12, 11B3, 11B5, 11B7, 11B9, 11D1, 11D2, 11D3, 11E4, 11F9</t>
    </r>
  </si>
  <si>
    <t>fixed error 2015-01-26</t>
  </si>
  <si>
    <t>only warning that data will be lost</t>
  </si>
  <si>
    <t>postponed</t>
  </si>
  <si>
    <t>N/A 2014</t>
  </si>
  <si>
    <t>check with real data</t>
  </si>
  <si>
    <r>
      <t>6X = 1E+2A</t>
    </r>
    <r>
      <rPr>
        <sz val="10"/>
        <color rgb="FFFF0000"/>
        <rFont val="Arial"/>
        <family val="2"/>
      </rPr>
      <t>-2B</t>
    </r>
    <r>
      <rPr>
        <sz val="10"/>
        <color theme="1"/>
        <rFont val="Arial"/>
        <family val="2"/>
      </rPr>
      <t>-3B+4B-4G+4K</t>
    </r>
  </si>
  <si>
    <t>correction 2015-02-05</t>
  </si>
  <si>
    <t>White list of components for QC0/QC1 (check against tbl_components, do not check against tbl_gases!)</t>
  </si>
  <si>
    <t>Gas selection must match one of the component groups OR one of the components.</t>
  </si>
  <si>
    <t>QC0 code</t>
  </si>
  <si>
    <t>QC1 code</t>
  </si>
  <si>
    <t>Transactions</t>
  </si>
  <si>
    <t>component groups</t>
  </si>
  <si>
    <t>components</t>
  </si>
  <si>
    <t>SECTION 6</t>
  </si>
  <si>
    <t>11;5;2</t>
  </si>
  <si>
    <t>7; 11</t>
  </si>
  <si>
    <t>7; 10</t>
  </si>
  <si>
    <t>2;3;4</t>
  </si>
  <si>
    <t>18;17;16;207</t>
  </si>
  <si>
    <t>7;10;16;17;11;231;135;137;136</t>
  </si>
  <si>
    <t>2;4</t>
  </si>
  <si>
    <t>1;208;207</t>
  </si>
  <si>
    <t>1;2;4</t>
  </si>
  <si>
    <t>7; 1</t>
  </si>
  <si>
    <t>25;183;185;184;207</t>
  </si>
  <si>
    <t>SECTION 11</t>
  </si>
  <si>
    <t>11A1-11A14; 11E2; 11E4</t>
  </si>
  <si>
    <t>3;7;5;9;231;135;137</t>
  </si>
  <si>
    <t>2;3;7;5;9;231;135;137</t>
  </si>
  <si>
    <t>3;5;7</t>
  </si>
  <si>
    <t>7;5;9;231;135;137</t>
  </si>
  <si>
    <t>identical to 1201</t>
  </si>
  <si>
    <t>7;231</t>
  </si>
  <si>
    <t>11F6, 11F7, 11F9</t>
  </si>
  <si>
    <t>3;5;7;231</t>
  </si>
  <si>
    <t>identical to 1207</t>
  </si>
  <si>
    <t>7;10;135;137</t>
  </si>
  <si>
    <t>7;16;17;11;231;135;136;137</t>
  </si>
  <si>
    <t>1;3</t>
  </si>
  <si>
    <t>7;11</t>
  </si>
  <si>
    <t>7;10;231;135;183;184</t>
  </si>
  <si>
    <t>Please see separate sheet "Components White List" for details</t>
  </si>
  <si>
    <t>remarks</t>
  </si>
  <si>
    <t>HFE-236ea2 (desfluorane), HCFE-235da2 (isoflurane), [HFE-347mmz1(sevoflurane) - not covered by regulation]</t>
  </si>
  <si>
    <t>192;176</t>
  </si>
  <si>
    <t>6L, 5B; 7A</t>
  </si>
  <si>
    <t>6P, 6Q</t>
  </si>
  <si>
    <t>1; 2; 3</t>
  </si>
  <si>
    <t>any HFC/PFC/unsat HFC and HCFC</t>
  </si>
  <si>
    <t>HFCs: 134a, 152a, 245fa, 365mfc, 227ea, 1234yf, 1234ze, HCFC-1233zd, 1336mzz; any HFE</t>
  </si>
  <si>
    <t>HFCs: 134a, 152a; any unsat HFC; any HFE</t>
  </si>
  <si>
    <t>3; 4</t>
  </si>
  <si>
    <t>HFCs: 23, 32,134a, 125, 143a, 1234yf, 1234ze, HCFC-1233zd; any HFE</t>
  </si>
  <si>
    <t>2; 3; 4; 5; 6; 7; 9; 10; 11</t>
  </si>
  <si>
    <t>6M, 5E (high priority)</t>
  </si>
  <si>
    <t>6I, 5F (high priority)</t>
  </si>
  <si>
    <t>6C, 5D (high priority)</t>
  </si>
  <si>
    <t>Grave error corrected. Please check every line concerning transactions and gases covered</t>
  </si>
  <si>
    <t>HFC-23, 32, 41; PFCs: 14, 116, 218; SF6; NF3; any HFE; PFPMIE</t>
  </si>
  <si>
    <t>2;3;4;19;20;21;1;208;207</t>
  </si>
  <si>
    <t>HFCs: 134a; any non-HFC or unsat HFC</t>
  </si>
</sst>
</file>

<file path=xl/styles.xml><?xml version="1.0" encoding="utf-8"?>
<styleSheet xmlns="http://schemas.openxmlformats.org/spreadsheetml/2006/main">
  <numFmts count="4">
    <numFmt numFmtId="164" formatCode="_-* #,##0.00\ _€_-;\-* #,##0.00\ _€_-;_-* &quot;-&quot;??\ _€_-;_-@_-"/>
    <numFmt numFmtId="165" formatCode="0.000"/>
    <numFmt numFmtId="166" formatCode="_-* #,##0\ _€_-;\-* #,##0\ _€_-;_-* &quot;-&quot;??\ _€_-;_-@_-"/>
    <numFmt numFmtId="167" formatCode="0.0"/>
  </numFmts>
  <fonts count="58">
    <font>
      <sz val="10"/>
      <color theme="1"/>
      <name val="Arial"/>
      <family val="2"/>
    </font>
    <font>
      <sz val="11"/>
      <color theme="1"/>
      <name val="Calibri"/>
      <family val="2"/>
      <scheme val="minor"/>
    </font>
    <font>
      <b/>
      <sz val="11"/>
      <color theme="1"/>
      <name val="Calibri"/>
      <family val="2"/>
      <scheme val="minor"/>
    </font>
    <font>
      <b/>
      <sz val="11"/>
      <color theme="1"/>
      <name val="Times New Roman"/>
      <family val="1"/>
    </font>
    <font>
      <sz val="11"/>
      <color theme="1"/>
      <name val="Times New Roman"/>
      <family val="1"/>
    </font>
    <font>
      <sz val="11"/>
      <color rgb="FF000000"/>
      <name val="Times New Roman"/>
      <family val="1"/>
    </font>
    <font>
      <vertAlign val="superscript"/>
      <sz val="11"/>
      <color rgb="FF000000"/>
      <name val="Times New Roman"/>
      <family val="1"/>
    </font>
    <font>
      <b/>
      <i/>
      <sz val="11"/>
      <color theme="1"/>
      <name val="Calibri"/>
      <family val="2"/>
      <scheme val="minor"/>
    </font>
    <font>
      <i/>
      <sz val="11"/>
      <color theme="1"/>
      <name val="Calibri"/>
      <family val="2"/>
      <scheme val="minor"/>
    </font>
    <font>
      <b/>
      <sz val="11"/>
      <color rgb="FFFF0000"/>
      <name val="Calibri"/>
      <family val="2"/>
      <scheme val="minor"/>
    </font>
    <font>
      <b/>
      <sz val="11"/>
      <name val="Calibri"/>
      <family val="2"/>
      <scheme val="minor"/>
    </font>
    <font>
      <b/>
      <sz val="12"/>
      <color theme="1"/>
      <name val="Calibri"/>
      <family val="2"/>
      <scheme val="minor"/>
    </font>
    <font>
      <sz val="12"/>
      <color theme="1"/>
      <name val="Calibri"/>
      <family val="2"/>
      <scheme val="minor"/>
    </font>
    <font>
      <strike/>
      <sz val="11"/>
      <color rgb="FFFF0000"/>
      <name val="Calibri"/>
      <family val="2"/>
      <scheme val="minor"/>
    </font>
    <font>
      <b/>
      <sz val="10"/>
      <color indexed="81"/>
      <name val="Tahoma"/>
      <family val="2"/>
    </font>
    <font>
      <sz val="10"/>
      <color indexed="81"/>
      <name val="Tahoma"/>
      <family val="2"/>
    </font>
    <font>
      <sz val="11"/>
      <name val="Calibri"/>
      <family val="2"/>
      <scheme val="minor"/>
    </font>
    <font>
      <strike/>
      <sz val="11"/>
      <color theme="1"/>
      <name val="Calibri"/>
      <family val="2"/>
      <scheme val="minor"/>
    </font>
    <font>
      <sz val="9"/>
      <color indexed="81"/>
      <name val="Tahoma"/>
      <family val="2"/>
    </font>
    <font>
      <b/>
      <sz val="9"/>
      <color indexed="81"/>
      <name val="Tahoma"/>
      <family val="2"/>
    </font>
    <font>
      <sz val="10"/>
      <name val="Arial"/>
      <family val="2"/>
    </font>
    <font>
      <b/>
      <sz val="12"/>
      <name val="Calibri"/>
      <family val="2"/>
      <scheme val="minor"/>
    </font>
    <font>
      <b/>
      <sz val="14"/>
      <color theme="1"/>
      <name val="Calibri"/>
      <family val="2"/>
      <scheme val="minor"/>
    </font>
    <font>
      <sz val="14"/>
      <color theme="1"/>
      <name val="Calibri"/>
      <family val="2"/>
      <scheme val="minor"/>
    </font>
    <font>
      <sz val="10"/>
      <color rgb="FFFF0000"/>
      <name val="Arial"/>
      <family val="2"/>
    </font>
    <font>
      <strike/>
      <sz val="10"/>
      <color rgb="FFFF0000"/>
      <name val="Arial"/>
      <family val="2"/>
    </font>
    <font>
      <sz val="10"/>
      <color rgb="FF0070C0"/>
      <name val="Arial"/>
      <family val="2"/>
    </font>
    <font>
      <b/>
      <strike/>
      <sz val="11"/>
      <color rgb="FFFF0000"/>
      <name val="Calibri"/>
      <family val="2"/>
      <scheme val="minor"/>
    </font>
    <font>
      <b/>
      <sz val="10"/>
      <color rgb="FF002060"/>
      <name val="Arial"/>
      <family val="2"/>
    </font>
    <font>
      <strike/>
      <sz val="10"/>
      <color rgb="FF002060"/>
      <name val="Arial"/>
      <family val="2"/>
    </font>
    <font>
      <sz val="20"/>
      <color theme="1"/>
      <name val="Arial"/>
      <family val="2"/>
    </font>
    <font>
      <b/>
      <sz val="10"/>
      <color theme="4" tint="-0.499984740745262"/>
      <name val="Arial"/>
      <family val="2"/>
    </font>
    <font>
      <b/>
      <sz val="10"/>
      <color theme="1"/>
      <name val="Arial"/>
      <family val="2"/>
    </font>
    <font>
      <sz val="11"/>
      <color theme="1"/>
      <name val="Arial"/>
      <family val="2"/>
    </font>
    <font>
      <b/>
      <sz val="10"/>
      <color rgb="FF0070C0"/>
      <name val="Arial"/>
      <family val="2"/>
    </font>
    <font>
      <strike/>
      <sz val="10"/>
      <name val="Arial"/>
      <family val="2"/>
    </font>
    <font>
      <strike/>
      <sz val="10"/>
      <color theme="1"/>
      <name val="Arial"/>
      <family val="2"/>
    </font>
    <font>
      <b/>
      <sz val="10"/>
      <color rgb="FFFF0000"/>
      <name val="Arial"/>
      <family val="2"/>
    </font>
    <font>
      <sz val="11"/>
      <color rgb="FFFF0000"/>
      <name val="Times New Roman"/>
      <family val="1"/>
    </font>
    <font>
      <sz val="9"/>
      <color indexed="81"/>
      <name val="Tahoma"/>
      <family val="2"/>
      <charset val="186"/>
    </font>
    <font>
      <b/>
      <sz val="9"/>
      <color indexed="81"/>
      <name val="Tahoma"/>
      <family val="2"/>
      <charset val="186"/>
    </font>
    <font>
      <vertAlign val="subscript"/>
      <sz val="10"/>
      <color rgb="FFFF0000"/>
      <name val="Arial"/>
      <family val="2"/>
    </font>
    <font>
      <b/>
      <sz val="14"/>
      <color theme="1"/>
      <name val="Calibri"/>
      <family val="2"/>
      <charset val="186"/>
      <scheme val="minor"/>
    </font>
    <font>
      <b/>
      <sz val="18"/>
      <color theme="9" tint="-0.249977111117893"/>
      <name val="Arial"/>
      <family val="2"/>
    </font>
    <font>
      <strike/>
      <sz val="14"/>
      <color theme="9" tint="-0.24994659260841701"/>
      <name val="Arial"/>
      <family val="2"/>
    </font>
    <font>
      <b/>
      <strike/>
      <sz val="14"/>
      <color theme="9" tint="-0.24994659260841701"/>
      <name val="Arial"/>
      <family val="2"/>
    </font>
    <font>
      <sz val="16"/>
      <color rgb="FFFF0000"/>
      <name val="Arial"/>
      <family val="2"/>
    </font>
    <font>
      <sz val="10"/>
      <color theme="0"/>
      <name val="Arial"/>
      <family val="2"/>
    </font>
    <font>
      <sz val="10"/>
      <color theme="1"/>
      <name val="Calibri"/>
      <family val="2"/>
      <scheme val="minor"/>
    </font>
    <font>
      <b/>
      <sz val="10"/>
      <color theme="1"/>
      <name val="Calibri"/>
      <family val="2"/>
      <scheme val="minor"/>
    </font>
    <font>
      <sz val="10"/>
      <color theme="0" tint="-0.34998626667073579"/>
      <name val="Calibri"/>
      <family val="2"/>
      <scheme val="minor"/>
    </font>
    <font>
      <strike/>
      <sz val="10"/>
      <color theme="0" tint="-0.34998626667073579"/>
      <name val="Calibri"/>
      <family val="2"/>
      <scheme val="minor"/>
    </font>
    <font>
      <b/>
      <sz val="14"/>
      <name val="Calibri"/>
      <family val="2"/>
      <scheme val="minor"/>
    </font>
    <font>
      <sz val="14"/>
      <name val="Calibri"/>
      <family val="2"/>
      <scheme val="minor"/>
    </font>
    <font>
      <b/>
      <sz val="10"/>
      <name val="Arial"/>
      <family val="2"/>
    </font>
    <font>
      <b/>
      <sz val="12"/>
      <name val="Arial"/>
      <family val="2"/>
    </font>
    <font>
      <sz val="10"/>
      <name val="Calibri"/>
      <family val="2"/>
      <scheme val="minor"/>
    </font>
    <font>
      <b/>
      <sz val="18"/>
      <name val="Calibri"/>
      <family val="2"/>
      <scheme val="minor"/>
    </font>
  </fonts>
  <fills count="38">
    <fill>
      <patternFill patternType="none"/>
    </fill>
    <fill>
      <patternFill patternType="gray125"/>
    </fill>
    <fill>
      <patternFill patternType="solid">
        <fgColor rgb="FF00B050"/>
        <bgColor indexed="64"/>
      </patternFill>
    </fill>
    <fill>
      <patternFill patternType="solid">
        <fgColor rgb="FF00B0F0"/>
        <bgColor indexed="64"/>
      </patternFill>
    </fill>
    <fill>
      <patternFill patternType="solid">
        <fgColor rgb="FFFFFF00"/>
        <bgColor indexed="64"/>
      </patternFill>
    </fill>
    <fill>
      <patternFill patternType="solid">
        <fgColor rgb="FFFFC000"/>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theme="6" tint="-0.249977111117893"/>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3" tint="0.39997558519241921"/>
        <bgColor indexed="64"/>
      </patternFill>
    </fill>
    <fill>
      <patternFill patternType="solid">
        <fgColor theme="9" tint="-0.249977111117893"/>
        <bgColor indexed="64"/>
      </patternFill>
    </fill>
    <fill>
      <patternFill patternType="solid">
        <fgColor rgb="FFFF00FF"/>
        <bgColor indexed="64"/>
      </patternFill>
    </fill>
    <fill>
      <patternFill patternType="solid">
        <fgColor rgb="FF00FF00"/>
        <bgColor indexed="64"/>
      </patternFill>
    </fill>
    <fill>
      <patternFill patternType="solid">
        <fgColor rgb="FF92D050"/>
        <bgColor indexed="64"/>
      </patternFill>
    </fill>
    <fill>
      <patternFill patternType="solid">
        <fgColor rgb="FFFF0000"/>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9" tint="-0.499984740745262"/>
        <bgColor indexed="64"/>
      </patternFill>
    </fill>
    <fill>
      <patternFill patternType="solid">
        <fgColor theme="0"/>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theme="8" tint="-0.249977111117893"/>
        <bgColor indexed="64"/>
      </patternFill>
    </fill>
    <fill>
      <gradientFill degree="90">
        <stop position="0">
          <color theme="6" tint="0.40000610370189521"/>
        </stop>
        <stop position="1">
          <color theme="7" tint="0.40000610370189521"/>
        </stop>
      </gradientFill>
    </fill>
    <fill>
      <patternFill patternType="solid">
        <fgColor theme="4" tint="0.79998168889431442"/>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9"/>
        <bgColor indexed="64"/>
      </patternFill>
    </fill>
  </fills>
  <borders count="48">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style="thick">
        <color rgb="FF00FF00"/>
      </left>
      <right/>
      <top style="thick">
        <color rgb="FF00FF00"/>
      </top>
      <bottom/>
      <diagonal/>
    </border>
    <border>
      <left/>
      <right/>
      <top style="thick">
        <color rgb="FF00FF00"/>
      </top>
      <bottom/>
      <diagonal/>
    </border>
    <border>
      <left/>
      <right style="thick">
        <color rgb="FF00FF00"/>
      </right>
      <top style="thick">
        <color rgb="FF00FF00"/>
      </top>
      <bottom/>
      <diagonal/>
    </border>
    <border>
      <left style="thick">
        <color rgb="FF00FF00"/>
      </left>
      <right/>
      <top/>
      <bottom/>
      <diagonal/>
    </border>
    <border>
      <left style="thin">
        <color indexed="64"/>
      </left>
      <right style="thick">
        <color rgb="FF00FF00"/>
      </right>
      <top style="thin">
        <color indexed="64"/>
      </top>
      <bottom style="thin">
        <color indexed="64"/>
      </bottom>
      <diagonal/>
    </border>
    <border>
      <left/>
      <right style="thick">
        <color rgb="FF00FF00"/>
      </right>
      <top/>
      <bottom/>
      <diagonal/>
    </border>
    <border>
      <left/>
      <right style="thick">
        <color rgb="FF00FF00"/>
      </right>
      <top/>
      <bottom style="thick">
        <color rgb="FF00FF00"/>
      </bottom>
      <diagonal/>
    </border>
    <border>
      <left/>
      <right/>
      <top style="thin">
        <color indexed="64"/>
      </top>
      <bottom/>
      <diagonal/>
    </border>
    <border>
      <left/>
      <right/>
      <top/>
      <bottom style="thin">
        <color indexed="64"/>
      </bottom>
      <diagonal/>
    </border>
  </borders>
  <cellStyleXfs count="4">
    <xf numFmtId="0" fontId="0" fillId="0" borderId="0"/>
    <xf numFmtId="164" fontId="1" fillId="0" borderId="0" applyFont="0" applyFill="0" applyBorder="0" applyAlignment="0" applyProtection="0"/>
    <xf numFmtId="0" fontId="20" fillId="0" borderId="0"/>
    <xf numFmtId="0" fontId="48" fillId="0" borderId="0"/>
  </cellStyleXfs>
  <cellXfs count="422">
    <xf numFmtId="0" fontId="0" fillId="0" borderId="0" xfId="0"/>
    <xf numFmtId="0" fontId="3" fillId="0" borderId="2" xfId="0" applyFont="1" applyBorder="1" applyAlignment="1">
      <alignment horizontal="left" vertical="center" wrapText="1"/>
    </xf>
    <xf numFmtId="0" fontId="2" fillId="0" borderId="0" xfId="0" applyFont="1"/>
    <xf numFmtId="0" fontId="0" fillId="0" borderId="5" xfId="0" applyBorder="1"/>
    <xf numFmtId="0" fontId="4" fillId="8" borderId="5" xfId="0" applyFont="1" applyFill="1" applyBorder="1" applyAlignment="1">
      <alignment horizontal="justify" vertical="center" wrapText="1"/>
    </xf>
    <xf numFmtId="0" fontId="5" fillId="8" borderId="5" xfId="0" applyFont="1" applyFill="1" applyBorder="1" applyAlignment="1">
      <alignment vertical="center"/>
    </xf>
    <xf numFmtId="0" fontId="0" fillId="8" borderId="5" xfId="0" applyFill="1" applyBorder="1"/>
    <xf numFmtId="0" fontId="4" fillId="0" borderId="5" xfId="0" applyFont="1" applyBorder="1" applyAlignment="1">
      <alignment horizontal="left" vertical="center" wrapText="1"/>
    </xf>
    <xf numFmtId="0" fontId="4" fillId="11" borderId="5" xfId="0" applyFont="1" applyFill="1" applyBorder="1" applyAlignment="1">
      <alignment horizontal="justify" vertical="center" wrapText="1"/>
    </xf>
    <xf numFmtId="0" fontId="5" fillId="11" borderId="5" xfId="0" applyFont="1" applyFill="1" applyBorder="1" applyAlignment="1">
      <alignment vertical="center"/>
    </xf>
    <xf numFmtId="0" fontId="0" fillId="11" borderId="5" xfId="0" applyFill="1" applyBorder="1"/>
    <xf numFmtId="0" fontId="4" fillId="8" borderId="5" xfId="0" applyFont="1" applyFill="1" applyBorder="1" applyAlignment="1">
      <alignment horizontal="left" vertical="center" wrapText="1"/>
    </xf>
    <xf numFmtId="0" fontId="4" fillId="8" borderId="5" xfId="0" applyFont="1" applyFill="1" applyBorder="1" applyAlignment="1">
      <alignment horizontal="justify" vertical="center" wrapText="1"/>
    </xf>
    <xf numFmtId="0" fontId="4" fillId="14" borderId="5" xfId="0" applyFont="1" applyFill="1" applyBorder="1" applyAlignment="1">
      <alignment horizontal="left" vertical="center" wrapText="1"/>
    </xf>
    <xf numFmtId="0" fontId="5" fillId="8" borderId="5" xfId="0" applyFont="1" applyFill="1" applyBorder="1" applyAlignment="1">
      <alignment horizontal="justify" vertical="center" wrapText="1"/>
    </xf>
    <xf numFmtId="0" fontId="5" fillId="11" borderId="5" xfId="0" applyFont="1" applyFill="1" applyBorder="1" applyAlignment="1">
      <alignment horizontal="justify" vertical="center" wrapText="1"/>
    </xf>
    <xf numFmtId="0" fontId="5" fillId="8" borderId="9" xfId="0" applyFont="1" applyFill="1" applyBorder="1" applyAlignment="1">
      <alignment horizontal="justify" vertical="center" wrapText="1"/>
    </xf>
    <xf numFmtId="0" fontId="5" fillId="8" borderId="9" xfId="0" applyFont="1" applyFill="1" applyBorder="1" applyAlignment="1">
      <alignment vertical="center"/>
    </xf>
    <xf numFmtId="0" fontId="0" fillId="8" borderId="9" xfId="0" applyFill="1" applyBorder="1"/>
    <xf numFmtId="0" fontId="5" fillId="0" borderId="5" xfId="0" applyFont="1" applyFill="1" applyBorder="1" applyAlignment="1">
      <alignment horizontal="justify" vertical="center" wrapText="1"/>
    </xf>
    <xf numFmtId="0" fontId="5" fillId="0" borderId="5" xfId="0" applyFont="1" applyFill="1" applyBorder="1" applyAlignment="1">
      <alignment vertical="center"/>
    </xf>
    <xf numFmtId="0" fontId="0" fillId="8" borderId="5" xfId="0" applyFill="1" applyBorder="1" applyAlignment="1">
      <alignment wrapText="1"/>
    </xf>
    <xf numFmtId="0" fontId="5" fillId="11" borderId="10" xfId="0" applyFont="1" applyFill="1" applyBorder="1" applyAlignment="1">
      <alignment horizontal="justify" vertical="center" wrapText="1"/>
    </xf>
    <xf numFmtId="0" fontId="5" fillId="11" borderId="10" xfId="0" applyFont="1" applyFill="1" applyBorder="1" applyAlignment="1">
      <alignment vertical="center"/>
    </xf>
    <xf numFmtId="0" fontId="0" fillId="11" borderId="10" xfId="0" applyFill="1" applyBorder="1"/>
    <xf numFmtId="0" fontId="5" fillId="0" borderId="10" xfId="0" applyFont="1" applyFill="1" applyBorder="1" applyAlignment="1">
      <alignment horizontal="justify" vertical="center" wrapText="1"/>
    </xf>
    <xf numFmtId="0" fontId="5" fillId="11" borderId="5" xfId="0" applyFont="1" applyFill="1" applyBorder="1" applyAlignment="1">
      <alignment vertical="center" wrapText="1"/>
    </xf>
    <xf numFmtId="0" fontId="0" fillId="8" borderId="5" xfId="0" applyFill="1" applyBorder="1" applyAlignment="1">
      <alignment vertical="center"/>
    </xf>
    <xf numFmtId="0" fontId="0" fillId="6" borderId="0" xfId="0" applyFill="1"/>
    <xf numFmtId="0" fontId="3" fillId="0" borderId="0" xfId="0" applyFont="1" applyBorder="1" applyAlignment="1">
      <alignment horizontal="center" vertical="center"/>
    </xf>
    <xf numFmtId="0" fontId="0" fillId="9" borderId="5" xfId="0" applyFill="1" applyBorder="1" applyAlignment="1">
      <alignment wrapText="1"/>
    </xf>
    <xf numFmtId="0" fontId="0" fillId="5" borderId="5" xfId="0" applyFill="1" applyBorder="1"/>
    <xf numFmtId="0" fontId="0" fillId="4" borderId="5" xfId="0" applyFill="1" applyBorder="1" applyAlignment="1">
      <alignment vertical="center" wrapText="1"/>
    </xf>
    <xf numFmtId="0" fontId="2" fillId="0" borderId="1" xfId="0" applyFont="1" applyBorder="1" applyAlignment="1">
      <alignment vertical="center" wrapText="1"/>
    </xf>
    <xf numFmtId="0" fontId="4" fillId="4" borderId="5" xfId="0" applyFont="1" applyFill="1" applyBorder="1" applyAlignment="1">
      <alignment horizontal="left" vertical="center" wrapText="1"/>
    </xf>
    <xf numFmtId="0" fontId="2" fillId="6" borderId="0" xfId="0" applyFont="1" applyFill="1"/>
    <xf numFmtId="0" fontId="0" fillId="4" borderId="5" xfId="0" applyFill="1" applyBorder="1"/>
    <xf numFmtId="0" fontId="2" fillId="7" borderId="0" xfId="0" applyFont="1" applyFill="1"/>
    <xf numFmtId="0" fontId="0" fillId="4" borderId="6" xfId="0" applyFill="1" applyBorder="1" applyAlignment="1">
      <alignment vertical="center" wrapText="1"/>
    </xf>
    <xf numFmtId="0" fontId="0" fillId="13" borderId="5" xfId="0" applyFill="1" applyBorder="1" applyAlignment="1">
      <alignment horizontal="center" vertical="center" wrapText="1"/>
    </xf>
    <xf numFmtId="0" fontId="2" fillId="0" borderId="0" xfId="0" applyFont="1" applyAlignment="1">
      <alignment horizontal="center"/>
    </xf>
    <xf numFmtId="0" fontId="0" fillId="5" borderId="6" xfId="0" applyFill="1" applyBorder="1"/>
    <xf numFmtId="165" fontId="0" fillId="8" borderId="5" xfId="0" applyNumberFormat="1" applyFill="1" applyBorder="1"/>
    <xf numFmtId="165" fontId="0" fillId="11" borderId="5" xfId="0" applyNumberFormat="1" applyFill="1" applyBorder="1"/>
    <xf numFmtId="0" fontId="2" fillId="15" borderId="0" xfId="0" applyFont="1" applyFill="1" applyBorder="1" applyAlignment="1">
      <alignment horizontal="center" wrapText="1"/>
    </xf>
    <xf numFmtId="0" fontId="0" fillId="15" borderId="5" xfId="0" applyFill="1" applyBorder="1" applyAlignment="1">
      <alignment horizontal="center" vertical="center" wrapText="1"/>
    </xf>
    <xf numFmtId="0" fontId="0" fillId="10" borderId="5" xfId="0" applyFill="1" applyBorder="1" applyAlignment="1">
      <alignment horizontal="center" vertical="center" wrapText="1"/>
    </xf>
    <xf numFmtId="0" fontId="2" fillId="18" borderId="0" xfId="0" applyFont="1" applyFill="1" applyBorder="1" applyAlignment="1">
      <alignment horizontal="center" wrapText="1"/>
    </xf>
    <xf numFmtId="0" fontId="0" fillId="18" borderId="5" xfId="0" applyFill="1" applyBorder="1" applyAlignment="1">
      <alignment horizontal="center" vertical="center" wrapText="1"/>
    </xf>
    <xf numFmtId="0" fontId="2" fillId="4" borderId="0" xfId="0" applyFont="1" applyFill="1" applyAlignment="1">
      <alignment horizontal="center"/>
    </xf>
    <xf numFmtId="0" fontId="0" fillId="18" borderId="6" xfId="0" applyFill="1" applyBorder="1" applyAlignment="1">
      <alignment horizontal="center" vertical="center" wrapText="1"/>
    </xf>
    <xf numFmtId="166" fontId="0" fillId="8" borderId="5" xfId="1" applyNumberFormat="1" applyFont="1" applyFill="1" applyBorder="1"/>
    <xf numFmtId="165" fontId="0" fillId="10" borderId="5" xfId="0" applyNumberFormat="1" applyFill="1" applyBorder="1"/>
    <xf numFmtId="166" fontId="0" fillId="10" borderId="5" xfId="1" applyNumberFormat="1" applyFont="1" applyFill="1" applyBorder="1"/>
    <xf numFmtId="0" fontId="2" fillId="3" borderId="0" xfId="0" applyFont="1" applyFill="1" applyAlignment="1">
      <alignment horizontal="center"/>
    </xf>
    <xf numFmtId="0" fontId="2" fillId="2" borderId="0" xfId="0" applyFont="1" applyFill="1"/>
    <xf numFmtId="0" fontId="5" fillId="11" borderId="7" xfId="0" applyFont="1" applyFill="1" applyBorder="1" applyAlignment="1">
      <alignment horizontal="left" vertical="center" wrapText="1"/>
    </xf>
    <xf numFmtId="0" fontId="5" fillId="11" borderId="6" xfId="0" applyFont="1" applyFill="1" applyBorder="1" applyAlignment="1">
      <alignment horizontal="left" vertical="center"/>
    </xf>
    <xf numFmtId="0" fontId="5" fillId="11" borderId="6" xfId="0" applyFont="1" applyFill="1" applyBorder="1" applyAlignment="1">
      <alignment vertical="center" wrapText="1"/>
    </xf>
    <xf numFmtId="0" fontId="5" fillId="11" borderId="7" xfId="0" applyFont="1" applyFill="1" applyBorder="1" applyAlignment="1">
      <alignment vertical="center" wrapText="1"/>
    </xf>
    <xf numFmtId="0" fontId="5" fillId="8" borderId="6" xfId="0" applyFont="1" applyFill="1" applyBorder="1" applyAlignment="1">
      <alignment horizontal="left" vertical="center"/>
    </xf>
    <xf numFmtId="0" fontId="2" fillId="19" borderId="5" xfId="0" applyFont="1" applyFill="1" applyBorder="1" applyAlignment="1">
      <alignment vertical="center" wrapText="1"/>
    </xf>
    <xf numFmtId="0" fontId="2" fillId="4" borderId="5" xfId="0" applyFont="1" applyFill="1" applyBorder="1" applyAlignment="1">
      <alignment vertical="center" wrapText="1"/>
    </xf>
    <xf numFmtId="0" fontId="5" fillId="8" borderId="6" xfId="0" applyFont="1" applyFill="1" applyBorder="1" applyAlignment="1">
      <alignment vertical="center" wrapText="1"/>
    </xf>
    <xf numFmtId="0" fontId="5" fillId="8" borderId="7" xfId="0" applyFont="1" applyFill="1" applyBorder="1" applyAlignment="1">
      <alignment horizontal="left" vertical="center" wrapText="1"/>
    </xf>
    <xf numFmtId="0" fontId="2" fillId="20" borderId="0" xfId="0" applyFont="1" applyFill="1" applyAlignment="1">
      <alignment wrapText="1"/>
    </xf>
    <xf numFmtId="0" fontId="0" fillId="4" borderId="5" xfId="0" quotePrefix="1" applyFill="1" applyBorder="1"/>
    <xf numFmtId="0" fontId="3" fillId="0" borderId="1" xfId="0" applyFont="1" applyBorder="1" applyAlignment="1">
      <alignment vertical="center" wrapText="1"/>
    </xf>
    <xf numFmtId="0" fontId="3" fillId="0" borderId="8" xfId="0" applyFont="1" applyBorder="1" applyAlignment="1">
      <alignment vertical="center" wrapText="1"/>
    </xf>
    <xf numFmtId="0" fontId="3" fillId="0" borderId="8" xfId="0" quotePrefix="1" applyFont="1" applyBorder="1" applyAlignment="1">
      <alignment vertical="center" wrapText="1"/>
    </xf>
    <xf numFmtId="0" fontId="2" fillId="4" borderId="0" xfId="0" applyFont="1" applyFill="1" applyAlignment="1">
      <alignment horizontal="center"/>
    </xf>
    <xf numFmtId="0" fontId="2" fillId="17" borderId="0" xfId="0" applyFont="1" applyFill="1" applyAlignment="1">
      <alignment horizontal="center"/>
    </xf>
    <xf numFmtId="0" fontId="2" fillId="5" borderId="0" xfId="0" applyFont="1" applyFill="1"/>
    <xf numFmtId="0" fontId="0" fillId="20" borderId="0" xfId="0" applyFill="1" applyAlignment="1">
      <alignment wrapText="1"/>
    </xf>
    <xf numFmtId="0" fontId="0" fillId="21" borderId="5" xfId="0" applyFill="1" applyBorder="1"/>
    <xf numFmtId="0" fontId="0" fillId="0" borderId="0" xfId="0" applyAlignment="1">
      <alignment horizontal="center"/>
    </xf>
    <xf numFmtId="0" fontId="0" fillId="4" borderId="0" xfId="0" applyFill="1" applyAlignment="1">
      <alignment wrapText="1"/>
    </xf>
    <xf numFmtId="0" fontId="2" fillId="20" borderId="0" xfId="0" applyFont="1" applyFill="1" applyAlignment="1">
      <alignment horizontal="center" wrapText="1"/>
    </xf>
    <xf numFmtId="0" fontId="0" fillId="4" borderId="0" xfId="0" applyFill="1"/>
    <xf numFmtId="0" fontId="4" fillId="11" borderId="7" xfId="0" applyFont="1" applyFill="1" applyBorder="1" applyAlignment="1">
      <alignment horizontal="justify" vertical="center" wrapText="1"/>
    </xf>
    <xf numFmtId="0" fontId="2" fillId="20" borderId="5" xfId="0" applyFont="1" applyFill="1" applyBorder="1" applyAlignment="1">
      <alignment wrapText="1"/>
    </xf>
    <xf numFmtId="0" fontId="2" fillId="4" borderId="5" xfId="0" applyFont="1" applyFill="1" applyBorder="1"/>
    <xf numFmtId="0" fontId="2" fillId="4" borderId="5" xfId="0" applyFont="1" applyFill="1" applyBorder="1" applyAlignment="1">
      <alignment horizontal="center" vertical="center"/>
    </xf>
    <xf numFmtId="0" fontId="0" fillId="4" borderId="5" xfId="0" applyFill="1" applyBorder="1" applyAlignment="1">
      <alignment wrapText="1"/>
    </xf>
    <xf numFmtId="0" fontId="0" fillId="20" borderId="5" xfId="0" applyFill="1" applyBorder="1" applyAlignment="1">
      <alignment wrapText="1"/>
    </xf>
    <xf numFmtId="0" fontId="4" fillId="8" borderId="7" xfId="0" applyFont="1" applyFill="1" applyBorder="1" applyAlignment="1">
      <alignment vertical="center" wrapText="1"/>
    </xf>
    <xf numFmtId="0" fontId="4" fillId="8" borderId="6" xfId="0" applyFont="1" applyFill="1" applyBorder="1" applyAlignment="1">
      <alignment vertical="center"/>
    </xf>
    <xf numFmtId="0" fontId="5" fillId="11" borderId="6" xfId="0" applyFont="1" applyFill="1" applyBorder="1" applyAlignment="1">
      <alignment vertical="center"/>
    </xf>
    <xf numFmtId="0" fontId="4" fillId="8" borderId="11" xfId="0" applyFont="1" applyFill="1" applyBorder="1" applyAlignment="1">
      <alignment vertical="center" wrapText="1"/>
    </xf>
    <xf numFmtId="0" fontId="4" fillId="11" borderId="6" xfId="0" applyFont="1" applyFill="1" applyBorder="1" applyAlignment="1">
      <alignment vertical="center"/>
    </xf>
    <xf numFmtId="0" fontId="2" fillId="18" borderId="5" xfId="0" applyFont="1" applyFill="1" applyBorder="1" applyAlignment="1">
      <alignment horizontal="center" wrapText="1"/>
    </xf>
    <xf numFmtId="0" fontId="2" fillId="15" borderId="5" xfId="0" applyFont="1" applyFill="1" applyBorder="1" applyAlignment="1">
      <alignment horizontal="center" wrapText="1"/>
    </xf>
    <xf numFmtId="0" fontId="0" fillId="18" borderId="5" xfId="0" applyFill="1" applyBorder="1" applyAlignment="1">
      <alignment horizontal="center" wrapText="1"/>
    </xf>
    <xf numFmtId="3" fontId="0" fillId="11" borderId="5" xfId="0" applyNumberFormat="1" applyFill="1" applyBorder="1"/>
    <xf numFmtId="3" fontId="0" fillId="8" borderId="5" xfId="0" applyNumberFormat="1" applyFill="1" applyBorder="1"/>
    <xf numFmtId="0" fontId="0" fillId="11" borderId="5" xfId="0" applyFill="1" applyBorder="1" applyAlignment="1">
      <alignment wrapText="1"/>
    </xf>
    <xf numFmtId="0" fontId="0" fillId="13" borderId="6" xfId="0" applyFill="1" applyBorder="1" applyAlignment="1">
      <alignment horizontal="center" vertical="center" wrapText="1"/>
    </xf>
    <xf numFmtId="0" fontId="0" fillId="13" borderId="11" xfId="0" applyFill="1" applyBorder="1" applyAlignment="1">
      <alignment horizontal="center" vertical="center" wrapText="1"/>
    </xf>
    <xf numFmtId="0" fontId="0" fillId="0" borderId="5" xfId="0" applyBorder="1" applyAlignment="1">
      <alignment wrapText="1"/>
    </xf>
    <xf numFmtId="167" fontId="0" fillId="8" borderId="5" xfId="0" applyNumberFormat="1" applyFill="1" applyBorder="1" applyAlignment="1">
      <alignment horizontal="center"/>
    </xf>
    <xf numFmtId="165" fontId="0" fillId="8" borderId="5" xfId="0" applyNumberFormat="1" applyFill="1" applyBorder="1" applyAlignment="1">
      <alignment horizontal="center"/>
    </xf>
    <xf numFmtId="165" fontId="0" fillId="20" borderId="5" xfId="0" applyNumberFormat="1" applyFill="1" applyBorder="1" applyAlignment="1">
      <alignment wrapText="1"/>
    </xf>
    <xf numFmtId="0" fontId="2" fillId="4" borderId="5" xfId="0" applyFont="1" applyFill="1" applyBorder="1" applyAlignment="1">
      <alignment wrapText="1"/>
    </xf>
    <xf numFmtId="0" fontId="0" fillId="4" borderId="5" xfId="0" quotePrefix="1" applyFill="1" applyBorder="1" applyAlignment="1">
      <alignment wrapText="1"/>
    </xf>
    <xf numFmtId="0" fontId="2" fillId="22" borderId="0" xfId="0" applyFont="1" applyFill="1"/>
    <xf numFmtId="0" fontId="2" fillId="4" borderId="0" xfId="0" applyFont="1" applyFill="1"/>
    <xf numFmtId="0" fontId="0" fillId="24" borderId="6" xfId="0" applyFill="1" applyBorder="1"/>
    <xf numFmtId="0" fontId="4" fillId="8" borderId="7" xfId="0" applyFont="1" applyFill="1" applyBorder="1" applyAlignment="1">
      <alignment vertical="center"/>
    </xf>
    <xf numFmtId="0" fontId="2" fillId="25" borderId="0" xfId="0" applyFont="1" applyFill="1" applyBorder="1" applyAlignment="1">
      <alignment horizontal="center" wrapText="1"/>
    </xf>
    <xf numFmtId="0" fontId="0" fillId="25" borderId="5" xfId="0" applyFill="1" applyBorder="1" applyAlignment="1">
      <alignment horizontal="center" vertical="center" wrapText="1"/>
    </xf>
    <xf numFmtId="0" fontId="0" fillId="12" borderId="5" xfId="0" applyFill="1" applyBorder="1" applyAlignment="1">
      <alignment wrapText="1"/>
    </xf>
    <xf numFmtId="165" fontId="0" fillId="11" borderId="7" xfId="0" applyNumberFormat="1" applyFill="1" applyBorder="1"/>
    <xf numFmtId="0" fontId="0" fillId="5" borderId="1" xfId="0" applyFill="1" applyBorder="1"/>
    <xf numFmtId="0" fontId="0" fillId="5" borderId="1" xfId="0" applyFill="1" applyBorder="1" applyAlignment="1">
      <alignment wrapText="1"/>
    </xf>
    <xf numFmtId="0" fontId="0" fillId="0" borderId="0" xfId="0" applyFill="1" applyBorder="1"/>
    <xf numFmtId="0" fontId="0" fillId="23" borderId="5" xfId="0" applyFill="1" applyBorder="1" applyAlignment="1">
      <alignment wrapText="1"/>
    </xf>
    <xf numFmtId="0" fontId="0" fillId="0" borderId="0" xfId="0" applyFill="1" applyBorder="1" applyAlignment="1">
      <alignment horizontal="left" wrapText="1" indent="2"/>
    </xf>
    <xf numFmtId="0" fontId="0" fillId="23" borderId="5" xfId="0" applyFill="1" applyBorder="1" applyAlignment="1"/>
    <xf numFmtId="0" fontId="2" fillId="0" borderId="0" xfId="0" applyFont="1" applyFill="1" applyAlignment="1">
      <alignment horizontal="center"/>
    </xf>
    <xf numFmtId="0" fontId="2" fillId="3" borderId="10" xfId="0" applyFont="1" applyFill="1" applyBorder="1" applyAlignment="1">
      <alignment horizontal="center"/>
    </xf>
    <xf numFmtId="0" fontId="0" fillId="0" borderId="0" xfId="0" applyFill="1" applyBorder="1" applyAlignment="1">
      <alignment horizontal="center"/>
    </xf>
    <xf numFmtId="0" fontId="0" fillId="24" borderId="11" xfId="0" applyFill="1" applyBorder="1"/>
    <xf numFmtId="0" fontId="0" fillId="10" borderId="5" xfId="0" applyFill="1" applyBorder="1" applyAlignment="1">
      <alignment horizontal="center" wrapText="1"/>
    </xf>
    <xf numFmtId="0" fontId="0" fillId="0" borderId="6" xfId="0" applyFill="1" applyBorder="1"/>
    <xf numFmtId="0" fontId="0" fillId="14" borderId="5" xfId="0" applyFill="1" applyBorder="1"/>
    <xf numFmtId="0" fontId="0" fillId="14" borderId="6" xfId="0" applyFill="1" applyBorder="1"/>
    <xf numFmtId="0" fontId="12" fillId="4" borderId="5" xfId="0" applyFont="1" applyFill="1" applyBorder="1"/>
    <xf numFmtId="0" fontId="0" fillId="4" borderId="5" xfId="0" applyFill="1" applyBorder="1" applyAlignment="1">
      <alignment horizontal="center" wrapText="1"/>
    </xf>
    <xf numFmtId="0" fontId="0" fillId="0" borderId="0" xfId="0" applyBorder="1"/>
    <xf numFmtId="0" fontId="0" fillId="0" borderId="0" xfId="0" applyFill="1" applyBorder="1" applyAlignment="1">
      <alignment wrapText="1"/>
    </xf>
    <xf numFmtId="0" fontId="0" fillId="0" borderId="11" xfId="0" applyBorder="1"/>
    <xf numFmtId="0" fontId="0" fillId="0" borderId="0" xfId="0" applyBorder="1" applyAlignment="1">
      <alignment horizontal="center"/>
    </xf>
    <xf numFmtId="0" fontId="0" fillId="10" borderId="5" xfId="0" applyFill="1" applyBorder="1" applyAlignment="1">
      <alignment horizontal="left" wrapText="1"/>
    </xf>
    <xf numFmtId="0" fontId="0" fillId="24" borderId="7" xfId="0" applyFill="1" applyBorder="1"/>
    <xf numFmtId="0" fontId="0" fillId="11" borderId="13" xfId="0" applyFill="1" applyBorder="1"/>
    <xf numFmtId="0" fontId="3" fillId="20" borderId="5" xfId="0" applyFont="1" applyFill="1" applyBorder="1" applyAlignment="1">
      <alignment horizontal="left" vertical="center" wrapText="1"/>
    </xf>
    <xf numFmtId="0" fontId="5" fillId="4" borderId="6" xfId="0" applyFont="1" applyFill="1" applyBorder="1" applyAlignment="1">
      <alignment horizontal="justify" vertical="center" wrapText="1"/>
    </xf>
    <xf numFmtId="0" fontId="2" fillId="0" borderId="0" xfId="0" applyFont="1" applyBorder="1" applyAlignment="1">
      <alignment vertical="center" wrapText="1"/>
    </xf>
    <xf numFmtId="0" fontId="2" fillId="0" borderId="0" xfId="0" applyFont="1" applyBorder="1" applyAlignment="1">
      <alignment horizontal="center" vertical="center"/>
    </xf>
    <xf numFmtId="0" fontId="3" fillId="0" borderId="0" xfId="0" applyFont="1" applyBorder="1" applyAlignment="1">
      <alignment horizontal="left" vertical="center" wrapText="1"/>
    </xf>
    <xf numFmtId="0" fontId="3" fillId="0" borderId="0" xfId="0" applyFont="1" applyBorder="1" applyAlignment="1">
      <alignment vertical="center" wrapText="1"/>
    </xf>
    <xf numFmtId="0" fontId="3" fillId="0" borderId="0" xfId="0" quotePrefix="1" applyFont="1" applyBorder="1" applyAlignment="1">
      <alignment vertical="center" wrapText="1"/>
    </xf>
    <xf numFmtId="0" fontId="0" fillId="11" borderId="7" xfId="0" applyFill="1" applyBorder="1"/>
    <xf numFmtId="0" fontId="3" fillId="0" borderId="4" xfId="0" applyFont="1" applyBorder="1" applyAlignment="1">
      <alignment vertical="center" wrapText="1"/>
    </xf>
    <xf numFmtId="0" fontId="3" fillId="0" borderId="5" xfId="0" applyFont="1" applyBorder="1" applyAlignment="1">
      <alignment vertical="center" wrapText="1"/>
    </xf>
    <xf numFmtId="0" fontId="3" fillId="0" borderId="5" xfId="0" quotePrefix="1" applyFont="1" applyBorder="1" applyAlignment="1">
      <alignment vertical="center" wrapText="1"/>
    </xf>
    <xf numFmtId="0" fontId="0" fillId="8" borderId="5" xfId="0" applyFill="1" applyBorder="1" applyAlignment="1"/>
    <xf numFmtId="0" fontId="0" fillId="4" borderId="5" xfId="0" applyFont="1" applyFill="1" applyBorder="1" applyAlignment="1">
      <alignment vertical="center" wrapText="1"/>
    </xf>
    <xf numFmtId="0" fontId="0" fillId="20" borderId="5" xfId="0" applyFill="1" applyBorder="1" applyAlignment="1">
      <alignment horizontal="center" wrapText="1"/>
    </xf>
    <xf numFmtId="0" fontId="0" fillId="20" borderId="5" xfId="0" applyFill="1" applyBorder="1" applyAlignment="1">
      <alignment horizontal="left" wrapText="1"/>
    </xf>
    <xf numFmtId="0" fontId="0" fillId="20" borderId="0" xfId="0" applyFont="1" applyFill="1" applyAlignment="1">
      <alignment wrapText="1"/>
    </xf>
    <xf numFmtId="0" fontId="0" fillId="0" borderId="0" xfId="0" applyAlignment="1">
      <alignment wrapText="1"/>
    </xf>
    <xf numFmtId="0" fontId="0" fillId="0" borderId="5" xfId="0" applyBorder="1" applyAlignment="1">
      <alignment vertical="center"/>
    </xf>
    <xf numFmtId="0" fontId="0" fillId="0" borderId="5" xfId="0" applyBorder="1" applyAlignment="1">
      <alignment horizontal="center" vertical="center"/>
    </xf>
    <xf numFmtId="0" fontId="0" fillId="0" borderId="5" xfId="0" applyBorder="1" applyAlignment="1">
      <alignment vertical="center" wrapText="1"/>
    </xf>
    <xf numFmtId="0" fontId="0" fillId="5" borderId="5" xfId="0" applyFill="1" applyBorder="1" applyAlignment="1">
      <alignment vertical="center" wrapText="1"/>
    </xf>
    <xf numFmtId="0" fontId="0" fillId="6" borderId="5" xfId="0" applyFill="1" applyBorder="1" applyAlignment="1">
      <alignment vertical="center" wrapText="1"/>
    </xf>
    <xf numFmtId="0" fontId="0" fillId="0" borderId="15" xfId="0" applyBorder="1" applyAlignment="1">
      <alignment horizontal="center" vertical="center"/>
    </xf>
    <xf numFmtId="0" fontId="0" fillId="0" borderId="16" xfId="0" applyBorder="1" applyAlignment="1">
      <alignment horizontal="center" vertical="center"/>
    </xf>
    <xf numFmtId="0" fontId="0" fillId="0" borderId="16" xfId="0" applyBorder="1" applyAlignment="1">
      <alignment vertical="center" wrapText="1"/>
    </xf>
    <xf numFmtId="0" fontId="0" fillId="6" borderId="16" xfId="0" applyFill="1" applyBorder="1" applyAlignment="1">
      <alignment vertical="center" wrapText="1"/>
    </xf>
    <xf numFmtId="0" fontId="0" fillId="28" borderId="17" xfId="0" applyFill="1" applyBorder="1" applyAlignment="1">
      <alignment vertical="center" wrapText="1"/>
    </xf>
    <xf numFmtId="0" fontId="0" fillId="0" borderId="18" xfId="0" applyBorder="1" applyAlignment="1">
      <alignment horizontal="center" vertical="center"/>
    </xf>
    <xf numFmtId="0" fontId="0" fillId="28" borderId="19" xfId="0" applyFill="1" applyBorder="1" applyAlignment="1">
      <alignment vertical="center" wrapText="1"/>
    </xf>
    <xf numFmtId="0" fontId="0" fillId="0" borderId="20" xfId="0" applyBorder="1" applyAlignment="1">
      <alignment horizontal="center" vertical="center"/>
    </xf>
    <xf numFmtId="0" fontId="0" fillId="0" borderId="21" xfId="0" applyBorder="1" applyAlignment="1">
      <alignment horizontal="center" vertical="center"/>
    </xf>
    <xf numFmtId="0" fontId="0" fillId="0" borderId="21" xfId="0" applyBorder="1" applyAlignment="1">
      <alignment vertical="center" wrapText="1"/>
    </xf>
    <xf numFmtId="0" fontId="0" fillId="5" borderId="21" xfId="0" applyFill="1" applyBorder="1" applyAlignment="1">
      <alignment vertical="center" wrapText="1"/>
    </xf>
    <xf numFmtId="0" fontId="0" fillId="18" borderId="22" xfId="0" applyFill="1" applyBorder="1" applyAlignment="1">
      <alignment vertical="center" wrapText="1"/>
    </xf>
    <xf numFmtId="0" fontId="2" fillId="0" borderId="24" xfId="0" applyFont="1" applyBorder="1" applyAlignment="1">
      <alignment horizontal="center" vertical="center"/>
    </xf>
    <xf numFmtId="0" fontId="2" fillId="0" borderId="24" xfId="0" applyFont="1" applyBorder="1" applyAlignment="1">
      <alignment wrapText="1"/>
    </xf>
    <xf numFmtId="0" fontId="2" fillId="0" borderId="27" xfId="0" applyFont="1" applyBorder="1" applyAlignment="1">
      <alignment wrapText="1"/>
    </xf>
    <xf numFmtId="0" fontId="0" fillId="0" borderId="16" xfId="0" applyBorder="1" applyAlignment="1">
      <alignment vertical="center"/>
    </xf>
    <xf numFmtId="0" fontId="0" fillId="18" borderId="19" xfId="0" applyFill="1" applyBorder="1" applyAlignment="1">
      <alignment vertical="center" wrapText="1"/>
    </xf>
    <xf numFmtId="0" fontId="0" fillId="28" borderId="22" xfId="0" applyFill="1" applyBorder="1" applyAlignment="1">
      <alignment vertical="center" wrapText="1"/>
    </xf>
    <xf numFmtId="0" fontId="2" fillId="0" borderId="23" xfId="0" applyFont="1" applyBorder="1" applyAlignment="1">
      <alignment horizontal="center" vertical="center"/>
    </xf>
    <xf numFmtId="0" fontId="2" fillId="20" borderId="0" xfId="0" applyFont="1" applyFill="1"/>
    <xf numFmtId="0" fontId="2" fillId="20" borderId="34" xfId="0" applyFont="1" applyFill="1" applyBorder="1"/>
    <xf numFmtId="0" fontId="2" fillId="20" borderId="35" xfId="0" applyFont="1" applyFill="1" applyBorder="1"/>
    <xf numFmtId="0" fontId="0" fillId="20" borderId="35" xfId="0" applyFill="1" applyBorder="1"/>
    <xf numFmtId="0" fontId="0" fillId="20" borderId="36" xfId="0" applyFill="1" applyBorder="1"/>
    <xf numFmtId="0" fontId="2" fillId="20" borderId="8" xfId="0" applyFont="1" applyFill="1" applyBorder="1" applyAlignment="1">
      <alignment horizontal="right"/>
    </xf>
    <xf numFmtId="0" fontId="2" fillId="20" borderId="37" xfId="0" applyFont="1" applyFill="1" applyBorder="1"/>
    <xf numFmtId="0" fontId="0" fillId="20" borderId="37" xfId="0" applyFill="1" applyBorder="1"/>
    <xf numFmtId="0" fontId="0" fillId="20" borderId="38" xfId="0" applyFill="1" applyBorder="1"/>
    <xf numFmtId="0" fontId="2" fillId="0" borderId="24" xfId="0" applyFont="1" applyBorder="1" applyAlignment="1">
      <alignment horizontal="center" vertical="center" wrapText="1"/>
    </xf>
    <xf numFmtId="0" fontId="0" fillId="30" borderId="5" xfId="0" applyFill="1" applyBorder="1" applyAlignment="1">
      <alignment horizontal="center" vertical="center"/>
    </xf>
    <xf numFmtId="0" fontId="0" fillId="30" borderId="21" xfId="0" applyFill="1" applyBorder="1" applyAlignment="1">
      <alignment horizontal="center" vertical="center"/>
    </xf>
    <xf numFmtId="0" fontId="0" fillId="23" borderId="16" xfId="0" applyFill="1" applyBorder="1" applyAlignment="1">
      <alignment horizontal="center" vertical="center"/>
    </xf>
    <xf numFmtId="0" fontId="0" fillId="23" borderId="5" xfId="0" applyFill="1" applyBorder="1" applyAlignment="1">
      <alignment horizontal="center" vertical="center"/>
    </xf>
    <xf numFmtId="0" fontId="0" fillId="12" borderId="21" xfId="0" applyFill="1" applyBorder="1" applyAlignment="1">
      <alignment horizontal="center" vertical="center"/>
    </xf>
    <xf numFmtId="0" fontId="0" fillId="31" borderId="5" xfId="0" applyFill="1" applyBorder="1" applyAlignment="1">
      <alignment horizontal="center" vertical="center" wrapText="1"/>
    </xf>
    <xf numFmtId="0" fontId="5" fillId="11" borderId="7" xfId="0" applyFont="1" applyFill="1" applyBorder="1" applyAlignment="1">
      <alignment horizontal="left" vertical="center" wrapText="1"/>
    </xf>
    <xf numFmtId="0" fontId="4" fillId="8" borderId="5" xfId="0" applyFont="1" applyFill="1" applyBorder="1" applyAlignment="1">
      <alignment horizontal="justify" vertical="center" wrapText="1"/>
    </xf>
    <xf numFmtId="0" fontId="4" fillId="8" borderId="7" xfId="0" applyFont="1" applyFill="1" applyBorder="1" applyAlignment="1">
      <alignment horizontal="left" vertical="center" wrapText="1"/>
    </xf>
    <xf numFmtId="0" fontId="0" fillId="33" borderId="5" xfId="0" applyFill="1" applyBorder="1"/>
    <xf numFmtId="0" fontId="0" fillId="20" borderId="0" xfId="0" applyFill="1" applyBorder="1" applyAlignment="1">
      <alignment wrapText="1"/>
    </xf>
    <xf numFmtId="0" fontId="7" fillId="16" borderId="6" xfId="0" applyFont="1" applyFill="1" applyBorder="1" applyAlignment="1">
      <alignment vertical="center" wrapText="1"/>
    </xf>
    <xf numFmtId="0" fontId="0" fillId="20" borderId="1" xfId="0" applyFont="1" applyFill="1" applyBorder="1" applyAlignment="1">
      <alignment wrapText="1"/>
    </xf>
    <xf numFmtId="0" fontId="2" fillId="20" borderId="0" xfId="0" applyFont="1" applyFill="1" applyBorder="1" applyAlignment="1">
      <alignment vertical="center" wrapText="1"/>
    </xf>
    <xf numFmtId="0" fontId="4" fillId="8" borderId="5" xfId="0" quotePrefix="1" applyFont="1" applyFill="1" applyBorder="1" applyAlignment="1">
      <alignment horizontal="left" vertical="center" wrapText="1"/>
    </xf>
    <xf numFmtId="0" fontId="4" fillId="8" borderId="6" xfId="0" applyFont="1" applyFill="1" applyBorder="1" applyAlignment="1">
      <alignment horizontal="left" vertical="center"/>
    </xf>
    <xf numFmtId="0" fontId="0" fillId="34" borderId="5" xfId="0" applyFill="1" applyBorder="1" applyAlignment="1">
      <alignment horizontal="center" wrapText="1"/>
    </xf>
    <xf numFmtId="0" fontId="4" fillId="5" borderId="5" xfId="0" applyFont="1" applyFill="1" applyBorder="1" applyAlignment="1">
      <alignment horizontal="left" vertical="center" wrapText="1"/>
    </xf>
    <xf numFmtId="0" fontId="2" fillId="5" borderId="5" xfId="0" applyFont="1" applyFill="1" applyBorder="1" applyAlignment="1">
      <alignment vertical="center" wrapText="1"/>
    </xf>
    <xf numFmtId="0" fontId="0" fillId="20" borderId="0" xfId="0" quotePrefix="1" applyFill="1"/>
    <xf numFmtId="0" fontId="0" fillId="20" borderId="0" xfId="0" applyFill="1"/>
    <xf numFmtId="0" fontId="2" fillId="5" borderId="0" xfId="0" applyFont="1" applyFill="1" applyAlignment="1">
      <alignment wrapText="1"/>
    </xf>
    <xf numFmtId="0" fontId="0" fillId="0" borderId="0" xfId="0" applyAlignment="1"/>
    <xf numFmtId="165" fontId="0" fillId="35" borderId="5" xfId="0" applyNumberFormat="1" applyFill="1" applyBorder="1"/>
    <xf numFmtId="165" fontId="0" fillId="36" borderId="5" xfId="0" applyNumberFormat="1" applyFill="1" applyBorder="1"/>
    <xf numFmtId="0" fontId="0" fillId="0" borderId="41" xfId="0" applyBorder="1" applyAlignment="1">
      <alignment horizontal="center"/>
    </xf>
    <xf numFmtId="0" fontId="0" fillId="4" borderId="43" xfId="0" applyFill="1" applyBorder="1" applyAlignment="1">
      <alignment horizontal="left"/>
    </xf>
    <xf numFmtId="0" fontId="0" fillId="0" borderId="44" xfId="0" applyBorder="1" applyAlignment="1">
      <alignment horizontal="center"/>
    </xf>
    <xf numFmtId="0" fontId="0" fillId="4" borderId="43" xfId="0" applyFill="1" applyBorder="1" applyAlignment="1">
      <alignment horizontal="left" wrapText="1"/>
    </xf>
    <xf numFmtId="0" fontId="0" fillId="0" borderId="45" xfId="0" applyBorder="1"/>
    <xf numFmtId="0" fontId="0" fillId="20" borderId="42" xfId="0" applyFill="1" applyBorder="1" applyAlignment="1">
      <alignment vertical="center"/>
    </xf>
    <xf numFmtId="0" fontId="0" fillId="20" borderId="0" xfId="0" applyFill="1" applyBorder="1" applyAlignment="1">
      <alignment vertical="center"/>
    </xf>
    <xf numFmtId="0" fontId="2" fillId="16" borderId="6" xfId="0" applyFont="1" applyFill="1" applyBorder="1" applyAlignment="1">
      <alignment wrapText="1"/>
    </xf>
    <xf numFmtId="0" fontId="5" fillId="11" borderId="7" xfId="0" applyFont="1" applyFill="1" applyBorder="1" applyAlignment="1">
      <alignment horizontal="left" vertical="center" wrapText="1"/>
    </xf>
    <xf numFmtId="0" fontId="0" fillId="0" borderId="0" xfId="0" applyFont="1" applyFill="1" applyBorder="1" applyAlignment="1">
      <alignment wrapText="1"/>
    </xf>
    <xf numFmtId="0" fontId="22" fillId="0" borderId="0" xfId="0" applyFont="1" applyBorder="1"/>
    <xf numFmtId="0" fontId="2" fillId="0" borderId="0" xfId="0" applyFont="1" applyBorder="1"/>
    <xf numFmtId="0" fontId="23" fillId="0" borderId="0" xfId="0" applyFont="1"/>
    <xf numFmtId="0" fontId="23" fillId="0" borderId="0" xfId="0" applyFont="1" applyBorder="1"/>
    <xf numFmtId="0" fontId="23" fillId="0" borderId="0" xfId="0" applyFont="1" applyBorder="1" applyAlignment="1">
      <alignment wrapText="1"/>
    </xf>
    <xf numFmtId="49" fontId="23" fillId="0" borderId="0" xfId="0" applyNumberFormat="1" applyFont="1" applyBorder="1"/>
    <xf numFmtId="49" fontId="0" fillId="0" borderId="0" xfId="0" applyNumberFormat="1"/>
    <xf numFmtId="0" fontId="5" fillId="8" borderId="5" xfId="0" quotePrefix="1" applyFont="1" applyFill="1" applyBorder="1" applyAlignment="1">
      <alignment vertical="center"/>
    </xf>
    <xf numFmtId="0" fontId="25" fillId="0" borderId="0" xfId="0" applyFont="1"/>
    <xf numFmtId="167" fontId="0" fillId="4" borderId="5" xfId="0" applyNumberFormat="1" applyFill="1" applyBorder="1" applyAlignment="1">
      <alignment horizontal="center"/>
    </xf>
    <xf numFmtId="165" fontId="0" fillId="4" borderId="5" xfId="0" applyNumberFormat="1" applyFill="1" applyBorder="1" applyAlignment="1">
      <alignment horizontal="center"/>
    </xf>
    <xf numFmtId="0" fontId="0" fillId="4" borderId="11" xfId="0" applyFill="1" applyBorder="1" applyAlignment="1">
      <alignment horizontal="center" vertical="center" wrapText="1"/>
    </xf>
    <xf numFmtId="0" fontId="0" fillId="20" borderId="0" xfId="0" applyFont="1" applyFill="1" applyBorder="1" applyAlignment="1">
      <alignment wrapText="1"/>
    </xf>
    <xf numFmtId="0" fontId="25" fillId="0" borderId="0" xfId="0" applyFont="1" applyFill="1" applyBorder="1" applyAlignment="1">
      <alignment wrapText="1"/>
    </xf>
    <xf numFmtId="0" fontId="2" fillId="20" borderId="0" xfId="0" applyFont="1" applyFill="1" applyBorder="1"/>
    <xf numFmtId="0" fontId="0" fillId="20" borderId="0" xfId="0" applyFill="1" applyBorder="1"/>
    <xf numFmtId="0" fontId="30" fillId="4" borderId="5" xfId="0" applyFont="1" applyFill="1" applyBorder="1" applyAlignment="1">
      <alignment wrapText="1"/>
    </xf>
    <xf numFmtId="0" fontId="0" fillId="4" borderId="18" xfId="0" applyFill="1" applyBorder="1" applyAlignment="1">
      <alignment horizontal="center" vertical="center" wrapText="1"/>
    </xf>
    <xf numFmtId="14" fontId="0" fillId="0" borderId="5" xfId="0" applyNumberFormat="1" applyBorder="1"/>
    <xf numFmtId="0" fontId="0" fillId="20" borderId="0" xfId="0" applyFill="1" applyAlignment="1">
      <alignment horizontal="left"/>
    </xf>
    <xf numFmtId="0" fontId="20" fillId="22" borderId="0" xfId="0" applyFont="1" applyFill="1"/>
    <xf numFmtId="0" fontId="0" fillId="22" borderId="0" xfId="0" applyFill="1"/>
    <xf numFmtId="0" fontId="42" fillId="4" borderId="0" xfId="0" applyFont="1" applyFill="1" applyBorder="1"/>
    <xf numFmtId="0" fontId="0" fillId="4" borderId="0" xfId="0" applyFont="1" applyFill="1" applyBorder="1" applyAlignment="1">
      <alignment wrapText="1"/>
    </xf>
    <xf numFmtId="0" fontId="35" fillId="0" borderId="0" xfId="0" applyFont="1" applyFill="1" applyBorder="1" applyAlignment="1">
      <alignment wrapText="1"/>
    </xf>
    <xf numFmtId="0" fontId="47" fillId="22" borderId="0" xfId="0" applyFont="1" applyFill="1"/>
    <xf numFmtId="0" fontId="49" fillId="0" borderId="0" xfId="3" applyFont="1"/>
    <xf numFmtId="0" fontId="48" fillId="0" borderId="0" xfId="3"/>
    <xf numFmtId="0" fontId="49" fillId="0" borderId="47" xfId="3" applyFont="1" applyBorder="1"/>
    <xf numFmtId="49" fontId="48" fillId="0" borderId="0" xfId="3" applyNumberFormat="1"/>
    <xf numFmtId="0" fontId="48" fillId="0" borderId="0" xfId="3" applyAlignment="1">
      <alignment horizontal="right"/>
    </xf>
    <xf numFmtId="0" fontId="50" fillId="0" borderId="0" xfId="3" applyFont="1"/>
    <xf numFmtId="0" fontId="51" fillId="0" borderId="0" xfId="3" applyFont="1"/>
    <xf numFmtId="49" fontId="51" fillId="0" borderId="0" xfId="3" applyNumberFormat="1" applyFont="1"/>
    <xf numFmtId="0" fontId="51" fillId="0" borderId="0" xfId="3" applyFont="1" applyAlignment="1">
      <alignment horizontal="right"/>
    </xf>
    <xf numFmtId="0" fontId="53" fillId="0" borderId="0" xfId="0" applyFont="1" applyFill="1" applyBorder="1" applyAlignment="1">
      <alignment wrapText="1"/>
    </xf>
    <xf numFmtId="0" fontId="2" fillId="3" borderId="0" xfId="0" applyFont="1" applyFill="1" applyBorder="1"/>
    <xf numFmtId="49" fontId="2" fillId="3" borderId="0" xfId="0" applyNumberFormat="1" applyFont="1" applyFill="1" applyBorder="1"/>
    <xf numFmtId="0" fontId="0" fillId="0" borderId="0" xfId="0" applyBorder="1" applyAlignment="1">
      <alignment wrapText="1"/>
    </xf>
    <xf numFmtId="49" fontId="2" fillId="0" borderId="0" xfId="0" applyNumberFormat="1" applyFont="1" applyBorder="1"/>
    <xf numFmtId="0" fontId="2" fillId="0" borderId="0" xfId="0" applyFont="1" applyBorder="1" applyAlignment="1">
      <alignment wrapText="1"/>
    </xf>
    <xf numFmtId="49" fontId="0" fillId="0" borderId="0" xfId="0" applyNumberFormat="1" applyBorder="1"/>
    <xf numFmtId="0" fontId="0" fillId="32" borderId="0" xfId="0" applyFill="1" applyBorder="1" applyAlignment="1"/>
    <xf numFmtId="0" fontId="24" fillId="4" borderId="0" xfId="0" applyFont="1" applyFill="1" applyBorder="1" applyAlignment="1">
      <alignment wrapText="1"/>
    </xf>
    <xf numFmtId="0" fontId="25" fillId="0" borderId="0" xfId="0" applyFont="1" applyBorder="1"/>
    <xf numFmtId="49" fontId="25" fillId="0" borderId="0" xfId="0" applyNumberFormat="1" applyFont="1" applyBorder="1"/>
    <xf numFmtId="0" fontId="25" fillId="15" borderId="0" xfId="0" applyFont="1" applyFill="1" applyBorder="1"/>
    <xf numFmtId="0" fontId="13" fillId="0" borderId="0" xfId="0" applyFont="1" applyBorder="1"/>
    <xf numFmtId="49" fontId="13" fillId="0" borderId="0" xfId="0" applyNumberFormat="1" applyFont="1" applyBorder="1"/>
    <xf numFmtId="0" fontId="13" fillId="0" borderId="0" xfId="0" applyFont="1" applyBorder="1" applyAlignment="1">
      <alignment wrapText="1"/>
    </xf>
    <xf numFmtId="0" fontId="0" fillId="4" borderId="0" xfId="0" applyFill="1" applyBorder="1"/>
    <xf numFmtId="0" fontId="0" fillId="15" borderId="0" xfId="0" applyFill="1" applyBorder="1"/>
    <xf numFmtId="0" fontId="13" fillId="15" borderId="0" xfId="0" applyFont="1" applyFill="1" applyBorder="1"/>
    <xf numFmtId="0" fontId="0" fillId="11" borderId="0" xfId="0" applyFill="1" applyBorder="1"/>
    <xf numFmtId="49" fontId="0" fillId="0" borderId="0" xfId="0" applyNumberFormat="1" applyFill="1" applyBorder="1"/>
    <xf numFmtId="0" fontId="17" fillId="36" borderId="0" xfId="0" applyFont="1" applyFill="1" applyBorder="1"/>
    <xf numFmtId="0" fontId="0" fillId="5" borderId="0" xfId="0" applyFill="1" applyBorder="1"/>
    <xf numFmtId="0" fontId="17" fillId="36" borderId="0" xfId="0" applyFont="1" applyFill="1" applyBorder="1" applyAlignment="1">
      <alignment wrapText="1"/>
    </xf>
    <xf numFmtId="0" fontId="0" fillId="26" borderId="0" xfId="0" applyFill="1" applyBorder="1" applyAlignment="1">
      <alignment wrapText="1"/>
    </xf>
    <xf numFmtId="49" fontId="0" fillId="0" borderId="0" xfId="0" applyNumberFormat="1" applyFill="1" applyBorder="1" applyAlignment="1">
      <alignment wrapText="1"/>
    </xf>
    <xf numFmtId="0" fontId="0" fillId="4" borderId="0" xfId="0" applyFill="1" applyBorder="1" applyAlignment="1">
      <alignment wrapText="1"/>
    </xf>
    <xf numFmtId="49" fontId="25" fillId="15" borderId="0" xfId="0" applyNumberFormat="1" applyFont="1" applyFill="1" applyBorder="1" applyAlignment="1">
      <alignment wrapText="1"/>
    </xf>
    <xf numFmtId="0" fontId="24" fillId="0" borderId="0" xfId="0" applyFont="1" applyBorder="1" applyAlignment="1">
      <alignment wrapText="1"/>
    </xf>
    <xf numFmtId="0" fontId="25" fillId="20" borderId="0" xfId="0" applyFont="1" applyFill="1" applyBorder="1"/>
    <xf numFmtId="0" fontId="25" fillId="32" borderId="0" xfId="0" applyFont="1" applyFill="1" applyBorder="1" applyAlignment="1"/>
    <xf numFmtId="0" fontId="25" fillId="0" borderId="0" xfId="0" applyFont="1" applyBorder="1" applyAlignment="1">
      <alignment wrapText="1"/>
    </xf>
    <xf numFmtId="0" fontId="33" fillId="0" borderId="0" xfId="0" applyFont="1" applyBorder="1"/>
    <xf numFmtId="0" fontId="0" fillId="0" borderId="0" xfId="0" applyFont="1" applyBorder="1" applyAlignment="1">
      <alignment wrapText="1"/>
    </xf>
    <xf numFmtId="49" fontId="0" fillId="0" borderId="0" xfId="0" applyNumberFormat="1" applyBorder="1" applyAlignment="1">
      <alignment wrapText="1"/>
    </xf>
    <xf numFmtId="0" fontId="20" fillId="0" borderId="0" xfId="0" applyFont="1" applyFill="1" applyBorder="1"/>
    <xf numFmtId="49" fontId="20" fillId="0" borderId="0" xfId="0" applyNumberFormat="1" applyFont="1" applyFill="1" applyBorder="1"/>
    <xf numFmtId="0" fontId="52" fillId="0" borderId="0" xfId="0" applyFont="1" applyFill="1" applyBorder="1"/>
    <xf numFmtId="49" fontId="53" fillId="0" borderId="0" xfId="0" applyNumberFormat="1" applyFont="1" applyFill="1" applyBorder="1"/>
    <xf numFmtId="0" fontId="53" fillId="0" borderId="0" xfId="0" applyFont="1" applyFill="1" applyBorder="1"/>
    <xf numFmtId="49" fontId="54" fillId="0" borderId="0" xfId="0" applyNumberFormat="1" applyFont="1" applyFill="1" applyBorder="1"/>
    <xf numFmtId="0" fontId="54" fillId="0" borderId="0" xfId="0" applyFont="1" applyFill="1" applyBorder="1"/>
    <xf numFmtId="0" fontId="2" fillId="5" borderId="0" xfId="0" applyFont="1" applyFill="1" applyBorder="1"/>
    <xf numFmtId="0" fontId="2" fillId="0" borderId="0" xfId="0" applyFont="1" applyFill="1" applyBorder="1" applyAlignment="1">
      <alignment wrapText="1"/>
    </xf>
    <xf numFmtId="0" fontId="13" fillId="15" borderId="0" xfId="0" applyFont="1" applyFill="1" applyBorder="1" applyAlignment="1">
      <alignment wrapText="1"/>
    </xf>
    <xf numFmtId="0" fontId="13" fillId="0" borderId="0" xfId="0" applyFont="1" applyFill="1" applyBorder="1" applyAlignment="1">
      <alignment wrapText="1"/>
    </xf>
    <xf numFmtId="0" fontId="0" fillId="32" borderId="0" xfId="0" applyFill="1" applyBorder="1" applyAlignment="1">
      <alignment wrapText="1"/>
    </xf>
    <xf numFmtId="0" fontId="0" fillId="15" borderId="0" xfId="0" applyFont="1" applyFill="1" applyBorder="1" applyAlignment="1">
      <alignment wrapText="1"/>
    </xf>
    <xf numFmtId="0" fontId="36" fillId="0" borderId="0" xfId="0" applyFont="1" applyFill="1" applyBorder="1" applyAlignment="1">
      <alignment wrapText="1"/>
    </xf>
    <xf numFmtId="0" fontId="0" fillId="10" borderId="0" xfId="0" applyFont="1" applyFill="1" applyBorder="1" applyAlignment="1">
      <alignment wrapText="1"/>
    </xf>
    <xf numFmtId="0" fontId="16" fillId="0" borderId="0" xfId="0" applyFont="1" applyBorder="1" applyAlignment="1">
      <alignment wrapText="1"/>
    </xf>
    <xf numFmtId="0" fontId="16" fillId="0" borderId="0" xfId="0" applyFont="1" applyFill="1" applyBorder="1" applyAlignment="1">
      <alignment wrapText="1"/>
    </xf>
    <xf numFmtId="0" fontId="0" fillId="17" borderId="0" xfId="0" applyFill="1" applyBorder="1" applyAlignment="1">
      <alignment wrapText="1"/>
    </xf>
    <xf numFmtId="0" fontId="41" fillId="20" borderId="0" xfId="0" applyFont="1" applyFill="1" applyBorder="1" applyAlignment="1">
      <alignment wrapText="1"/>
    </xf>
    <xf numFmtId="0" fontId="37" fillId="0" borderId="0" xfId="0" applyFont="1" applyFill="1" applyBorder="1" applyAlignment="1">
      <alignment wrapText="1"/>
    </xf>
    <xf numFmtId="0" fontId="9" fillId="15" borderId="0" xfId="0" applyFont="1" applyFill="1" applyBorder="1" applyAlignment="1">
      <alignment wrapText="1"/>
    </xf>
    <xf numFmtId="0" fontId="0" fillId="22" borderId="0" xfId="0" applyFont="1" applyFill="1" applyBorder="1" applyAlignment="1">
      <alignment wrapText="1"/>
    </xf>
    <xf numFmtId="0" fontId="25" fillId="15" borderId="0" xfId="0" applyFont="1" applyFill="1" applyBorder="1" applyAlignment="1">
      <alignment wrapText="1"/>
    </xf>
    <xf numFmtId="0" fontId="25" fillId="5" borderId="0" xfId="0" applyFont="1" applyFill="1" applyBorder="1" applyAlignment="1">
      <alignment wrapText="1"/>
    </xf>
    <xf numFmtId="0" fontId="0" fillId="5" borderId="0" xfId="0" applyFont="1" applyFill="1" applyBorder="1" applyAlignment="1">
      <alignment wrapText="1"/>
    </xf>
    <xf numFmtId="0" fontId="0" fillId="19" borderId="0" xfId="0" applyFill="1" applyBorder="1"/>
    <xf numFmtId="0" fontId="20" fillId="0" borderId="0" xfId="0" applyFont="1" applyBorder="1"/>
    <xf numFmtId="49" fontId="35" fillId="0" borderId="0" xfId="0" applyNumberFormat="1" applyFont="1" applyBorder="1"/>
    <xf numFmtId="0" fontId="35" fillId="0" borderId="0" xfId="0" applyFont="1" applyBorder="1"/>
    <xf numFmtId="0" fontId="35" fillId="0" borderId="0" xfId="0" applyFont="1" applyBorder="1" applyAlignment="1">
      <alignment wrapText="1"/>
    </xf>
    <xf numFmtId="0" fontId="35" fillId="15" borderId="0" xfId="0" applyFont="1" applyFill="1" applyBorder="1"/>
    <xf numFmtId="0" fontId="0" fillId="23" borderId="0" xfId="0" applyFill="1" applyBorder="1" applyAlignment="1">
      <alignment wrapText="1"/>
    </xf>
    <xf numFmtId="0" fontId="2" fillId="4" borderId="0" xfId="0" applyFont="1" applyFill="1" applyBorder="1"/>
    <xf numFmtId="0" fontId="0" fillId="29" borderId="0" xfId="0" applyFill="1" applyBorder="1" applyAlignment="1">
      <alignment horizontal="left" wrapText="1"/>
    </xf>
    <xf numFmtId="0" fontId="0" fillId="32" borderId="0" xfId="0" applyFill="1" applyBorder="1" applyAlignment="1">
      <alignment horizontal="left" wrapText="1"/>
    </xf>
    <xf numFmtId="0" fontId="0" fillId="27" borderId="0" xfId="0" applyFill="1" applyBorder="1" applyAlignment="1">
      <alignment horizontal="left" wrapText="1"/>
    </xf>
    <xf numFmtId="0" fontId="0" fillId="22" borderId="0" xfId="0" applyFill="1" applyBorder="1" applyAlignment="1">
      <alignment horizontal="left" wrapText="1"/>
    </xf>
    <xf numFmtId="0" fontId="48" fillId="11" borderId="0" xfId="3" applyFill="1" applyAlignment="1">
      <alignment horizontal="right"/>
    </xf>
    <xf numFmtId="0" fontId="48" fillId="37" borderId="0" xfId="3" applyFill="1"/>
    <xf numFmtId="49" fontId="48" fillId="37" borderId="0" xfId="3" applyNumberFormat="1" applyFill="1"/>
    <xf numFmtId="0" fontId="48" fillId="0" borderId="0" xfId="3" applyFill="1"/>
    <xf numFmtId="49" fontId="48" fillId="0" borderId="0" xfId="3" applyNumberFormat="1" applyFill="1"/>
    <xf numFmtId="49" fontId="56" fillId="0" borderId="0" xfId="3" applyNumberFormat="1" applyFont="1" applyFill="1"/>
    <xf numFmtId="49" fontId="56" fillId="37" borderId="0" xfId="3" applyNumberFormat="1" applyFont="1" applyFill="1"/>
    <xf numFmtId="0" fontId="23" fillId="0" borderId="0" xfId="0" applyFont="1" applyFill="1" applyBorder="1" applyAlignment="1">
      <alignment wrapText="1"/>
    </xf>
    <xf numFmtId="0" fontId="57" fillId="0" borderId="0" xfId="0" applyFont="1" applyBorder="1"/>
    <xf numFmtId="0" fontId="20" fillId="0" borderId="0" xfId="0" applyFont="1" applyFill="1" applyBorder="1" applyAlignment="1">
      <alignment wrapText="1"/>
    </xf>
    <xf numFmtId="0" fontId="49" fillId="4" borderId="0" xfId="3" applyFont="1" applyFill="1"/>
    <xf numFmtId="0" fontId="0" fillId="0" borderId="6" xfId="0" applyBorder="1" applyAlignment="1">
      <alignment horizontal="center"/>
    </xf>
    <xf numFmtId="0" fontId="0" fillId="0" borderId="7" xfId="0" applyBorder="1" applyAlignment="1">
      <alignment horizontal="center"/>
    </xf>
    <xf numFmtId="0" fontId="2" fillId="0" borderId="25" xfId="0" applyFont="1" applyBorder="1" applyAlignment="1">
      <alignment horizontal="center"/>
    </xf>
    <xf numFmtId="0" fontId="2" fillId="0" borderId="26" xfId="0" applyFont="1" applyBorder="1" applyAlignment="1">
      <alignment horizontal="center"/>
    </xf>
    <xf numFmtId="0" fontId="0" fillId="0" borderId="28" xfId="0" applyBorder="1" applyAlignment="1">
      <alignment horizontal="center" vertical="center"/>
    </xf>
    <xf numFmtId="0" fontId="0" fillId="0" borderId="29" xfId="0" applyBorder="1" applyAlignment="1">
      <alignment horizontal="center" vertical="center"/>
    </xf>
    <xf numFmtId="0" fontId="0" fillId="0" borderId="30" xfId="0" applyBorder="1" applyAlignment="1">
      <alignment horizontal="center" vertical="center"/>
    </xf>
    <xf numFmtId="0" fontId="0" fillId="0" borderId="31" xfId="0" applyBorder="1" applyAlignment="1">
      <alignment horizontal="center" vertical="center"/>
    </xf>
    <xf numFmtId="0" fontId="0" fillId="0" borderId="32" xfId="0" applyBorder="1" applyAlignment="1">
      <alignment horizontal="center" vertical="center" wrapText="1"/>
    </xf>
    <xf numFmtId="0" fontId="0" fillId="0" borderId="9" xfId="0" applyBorder="1" applyAlignment="1">
      <alignment horizontal="center" vertical="center" wrapText="1"/>
    </xf>
    <xf numFmtId="0" fontId="0" fillId="0" borderId="33" xfId="0" applyBorder="1" applyAlignment="1">
      <alignment horizontal="center" vertical="center" wrapText="1"/>
    </xf>
    <xf numFmtId="0" fontId="12" fillId="4" borderId="5" xfId="0" applyFont="1" applyFill="1" applyBorder="1" applyAlignment="1">
      <alignment horizontal="left" wrapText="1"/>
    </xf>
    <xf numFmtId="0" fontId="0" fillId="20" borderId="4" xfId="0" applyFill="1" applyBorder="1" applyAlignment="1">
      <alignment horizontal="left" vertical="center" wrapText="1"/>
    </xf>
    <xf numFmtId="0" fontId="0" fillId="20" borderId="2" xfId="0" applyFill="1" applyBorder="1" applyAlignment="1">
      <alignment horizontal="left" vertical="center" wrapText="1"/>
    </xf>
    <xf numFmtId="0" fontId="11" fillId="4" borderId="5" xfId="0" applyFont="1" applyFill="1" applyBorder="1" applyAlignment="1">
      <alignment horizontal="center" wrapText="1"/>
    </xf>
    <xf numFmtId="0" fontId="0" fillId="0" borderId="12" xfId="0" applyBorder="1" applyAlignment="1">
      <alignment horizontal="left" wrapText="1"/>
    </xf>
    <xf numFmtId="0" fontId="0" fillId="0" borderId="0" xfId="0" applyAlignment="1">
      <alignment horizontal="left" wrapText="1"/>
    </xf>
    <xf numFmtId="0" fontId="0" fillId="0" borderId="14" xfId="0" applyBorder="1" applyAlignment="1">
      <alignment horizontal="left" wrapText="1"/>
    </xf>
    <xf numFmtId="0" fontId="0" fillId="4" borderId="6" xfId="0" applyFill="1" applyBorder="1" applyAlignment="1">
      <alignment horizontal="left" wrapText="1"/>
    </xf>
    <xf numFmtId="0" fontId="0" fillId="4" borderId="7" xfId="0" applyFill="1" applyBorder="1" applyAlignment="1">
      <alignment horizontal="left" wrapText="1"/>
    </xf>
    <xf numFmtId="0" fontId="0" fillId="20" borderId="12" xfId="0" applyFill="1" applyBorder="1" applyAlignment="1">
      <alignment horizontal="left" wrapText="1"/>
    </xf>
    <xf numFmtId="0" fontId="0" fillId="0" borderId="0" xfId="0" applyBorder="1" applyAlignment="1">
      <alignment horizontal="left" wrapText="1"/>
    </xf>
    <xf numFmtId="0" fontId="0" fillId="4" borderId="39" xfId="0" applyFill="1" applyBorder="1" applyAlignment="1">
      <alignment horizontal="left" wrapText="1"/>
    </xf>
    <xf numFmtId="0" fontId="0" fillId="4" borderId="40" xfId="0" applyFill="1" applyBorder="1" applyAlignment="1">
      <alignment horizontal="left" wrapText="1"/>
    </xf>
    <xf numFmtId="0" fontId="0" fillId="20" borderId="42" xfId="0" applyFill="1" applyBorder="1" applyAlignment="1">
      <alignment horizontal="left" vertical="center" wrapText="1"/>
    </xf>
    <xf numFmtId="0" fontId="0" fillId="20" borderId="0" xfId="0" applyFill="1" applyBorder="1" applyAlignment="1">
      <alignment horizontal="left" vertical="center" wrapText="1"/>
    </xf>
    <xf numFmtId="0" fontId="0" fillId="0" borderId="42" xfId="0" applyBorder="1" applyAlignment="1">
      <alignment horizontal="left" vertical="center" wrapText="1"/>
    </xf>
    <xf numFmtId="0" fontId="0" fillId="0" borderId="0" xfId="0" applyBorder="1" applyAlignment="1">
      <alignment horizontal="left" vertical="center" wrapText="1"/>
    </xf>
    <xf numFmtId="0" fontId="33" fillId="0" borderId="46" xfId="0" applyFont="1" applyBorder="1" applyAlignment="1">
      <alignment horizontal="left" wrapText="1"/>
    </xf>
    <xf numFmtId="0" fontId="0" fillId="20" borderId="0" xfId="0" applyFill="1" applyAlignment="1">
      <alignment horizontal="left"/>
    </xf>
    <xf numFmtId="0" fontId="5" fillId="11" borderId="6" xfId="0" applyFont="1" applyFill="1" applyBorder="1" applyAlignment="1">
      <alignment horizontal="left" vertical="center" wrapText="1"/>
    </xf>
    <xf numFmtId="0" fontId="5" fillId="11" borderId="11" xfId="0" applyFont="1" applyFill="1" applyBorder="1" applyAlignment="1">
      <alignment horizontal="left" vertical="center" wrapText="1"/>
    </xf>
    <xf numFmtId="0" fontId="5" fillId="11" borderId="7" xfId="0" applyFont="1" applyFill="1" applyBorder="1" applyAlignment="1">
      <alignment horizontal="left" vertical="center" wrapText="1"/>
    </xf>
    <xf numFmtId="0" fontId="0" fillId="19" borderId="14" xfId="0" applyFill="1" applyBorder="1" applyAlignment="1">
      <alignment horizontal="center" vertical="center" wrapText="1"/>
    </xf>
    <xf numFmtId="0" fontId="0" fillId="13" borderId="5" xfId="0" applyFill="1" applyBorder="1" applyAlignment="1">
      <alignment horizontal="center" vertical="center"/>
    </xf>
    <xf numFmtId="0" fontId="0" fillId="10" borderId="5" xfId="0" applyFill="1" applyBorder="1" applyAlignment="1">
      <alignment horizontal="center" vertical="center"/>
    </xf>
    <xf numFmtId="0" fontId="2" fillId="4" borderId="0" xfId="0" applyFont="1" applyFill="1" applyAlignment="1">
      <alignment horizontal="center"/>
    </xf>
    <xf numFmtId="0" fontId="2" fillId="17" borderId="0" xfId="0" applyFont="1" applyFill="1" applyAlignment="1">
      <alignment horizontal="center"/>
    </xf>
    <xf numFmtId="0" fontId="0" fillId="4" borderId="6" xfId="0" applyFill="1" applyBorder="1" applyAlignment="1">
      <alignment horizontal="center" vertical="center"/>
    </xf>
    <xf numFmtId="0" fontId="0" fillId="4" borderId="7" xfId="0" applyFill="1" applyBorder="1" applyAlignment="1">
      <alignment horizontal="center" vertical="center"/>
    </xf>
    <xf numFmtId="0" fontId="2" fillId="0" borderId="4" xfId="0" applyFont="1" applyBorder="1" applyAlignment="1">
      <alignment horizontal="center" vertical="center"/>
    </xf>
    <xf numFmtId="0" fontId="2" fillId="0" borderId="3" xfId="0" applyFont="1" applyBorder="1" applyAlignment="1">
      <alignment horizontal="center" vertical="center"/>
    </xf>
    <xf numFmtId="0" fontId="2" fillId="0" borderId="2" xfId="0" applyFont="1" applyBorder="1" applyAlignment="1">
      <alignment horizontal="center" vertical="center"/>
    </xf>
    <xf numFmtId="0" fontId="5" fillId="11" borderId="6" xfId="0" quotePrefix="1" applyFont="1" applyFill="1" applyBorder="1" applyAlignment="1">
      <alignment horizontal="left" vertical="center" wrapText="1"/>
    </xf>
    <xf numFmtId="0" fontId="3" fillId="12" borderId="5" xfId="0" applyFont="1" applyFill="1" applyBorder="1" applyAlignment="1">
      <alignment horizontal="center" vertical="center"/>
    </xf>
    <xf numFmtId="0" fontId="4" fillId="8" borderId="6" xfId="0" applyFont="1" applyFill="1" applyBorder="1" applyAlignment="1">
      <alignment horizontal="justify" vertical="center"/>
    </xf>
    <xf numFmtId="0" fontId="4" fillId="8" borderId="11" xfId="0" applyFont="1" applyFill="1" applyBorder="1" applyAlignment="1">
      <alignment horizontal="justify" vertical="center"/>
    </xf>
    <xf numFmtId="0" fontId="4" fillId="8" borderId="7" xfId="0" applyFont="1" applyFill="1" applyBorder="1" applyAlignment="1">
      <alignment horizontal="justify" vertical="center"/>
    </xf>
    <xf numFmtId="0" fontId="5" fillId="8" borderId="6" xfId="0" quotePrefix="1" applyFont="1" applyFill="1" applyBorder="1" applyAlignment="1">
      <alignment horizontal="left" vertical="center" wrapText="1"/>
    </xf>
    <xf numFmtId="0" fontId="5" fillId="8" borderId="7" xfId="0" applyFont="1" applyFill="1" applyBorder="1" applyAlignment="1">
      <alignment horizontal="left" vertical="center" wrapText="1"/>
    </xf>
    <xf numFmtId="0" fontId="2" fillId="4" borderId="47" xfId="0" applyFont="1" applyFill="1" applyBorder="1" applyAlignment="1">
      <alignment horizontal="center"/>
    </xf>
    <xf numFmtId="0" fontId="2" fillId="3" borderId="0" xfId="0" applyFont="1" applyFill="1" applyAlignment="1">
      <alignment horizontal="center"/>
    </xf>
    <xf numFmtId="0" fontId="2" fillId="6" borderId="35" xfId="0" applyFont="1" applyFill="1" applyBorder="1"/>
    <xf numFmtId="0" fontId="5" fillId="8" borderId="6" xfId="0" applyFont="1" applyFill="1" applyBorder="1" applyAlignment="1">
      <alignment horizontal="left" vertical="center" wrapText="1"/>
    </xf>
    <xf numFmtId="0" fontId="5" fillId="8" borderId="11" xfId="0" applyFont="1" applyFill="1" applyBorder="1" applyAlignment="1">
      <alignment horizontal="left" vertical="center" wrapText="1"/>
    </xf>
    <xf numFmtId="0" fontId="2" fillId="20" borderId="0" xfId="0" applyFont="1" applyFill="1" applyAlignment="1">
      <alignment horizontal="left" wrapText="1"/>
    </xf>
    <xf numFmtId="0" fontId="2" fillId="16" borderId="4" xfId="0" applyFont="1" applyFill="1" applyBorder="1" applyAlignment="1">
      <alignment horizontal="left" wrapText="1"/>
    </xf>
    <xf numFmtId="0" fontId="2" fillId="16" borderId="3" xfId="0" applyFont="1" applyFill="1" applyBorder="1" applyAlignment="1">
      <alignment horizontal="left" wrapText="1"/>
    </xf>
    <xf numFmtId="0" fontId="2" fillId="16" borderId="2" xfId="0" applyFont="1" applyFill="1" applyBorder="1" applyAlignment="1">
      <alignment horizontal="left" wrapText="1"/>
    </xf>
    <xf numFmtId="0" fontId="2" fillId="6" borderId="35" xfId="0" applyFont="1" applyFill="1" applyBorder="1" applyAlignment="1">
      <alignment wrapText="1"/>
    </xf>
    <xf numFmtId="0" fontId="2" fillId="20" borderId="6" xfId="0" applyFont="1" applyFill="1" applyBorder="1" applyAlignment="1">
      <alignment horizontal="left" wrapText="1"/>
    </xf>
    <xf numFmtId="0" fontId="2" fillId="20" borderId="11" xfId="0" applyFont="1" applyFill="1" applyBorder="1" applyAlignment="1">
      <alignment horizontal="left" wrapText="1"/>
    </xf>
    <xf numFmtId="0" fontId="2" fillId="20" borderId="7" xfId="0" applyFont="1" applyFill="1" applyBorder="1" applyAlignment="1">
      <alignment horizontal="left" wrapText="1"/>
    </xf>
    <xf numFmtId="0" fontId="0" fillId="16" borderId="6" xfId="0" applyFill="1" applyBorder="1" applyAlignment="1">
      <alignment horizontal="left" wrapText="1"/>
    </xf>
    <xf numFmtId="0" fontId="0" fillId="16" borderId="11" xfId="0" applyFill="1" applyBorder="1" applyAlignment="1">
      <alignment horizontal="left" wrapText="1"/>
    </xf>
    <xf numFmtId="0" fontId="0" fillId="16" borderId="7" xfId="0" applyFill="1" applyBorder="1" applyAlignment="1">
      <alignment horizontal="left" wrapText="1"/>
    </xf>
    <xf numFmtId="0" fontId="2" fillId="6" borderId="0" xfId="0" applyFont="1" applyFill="1" applyAlignment="1">
      <alignment wrapText="1"/>
    </xf>
    <xf numFmtId="0" fontId="2" fillId="20" borderId="12" xfId="0" applyFont="1" applyFill="1" applyBorder="1" applyAlignment="1">
      <alignment horizontal="left" wrapText="1"/>
    </xf>
    <xf numFmtId="0" fontId="2" fillId="20" borderId="0" xfId="0" applyFont="1" applyFill="1" applyBorder="1" applyAlignment="1">
      <alignment horizontal="left" wrapText="1"/>
    </xf>
    <xf numFmtId="0" fontId="4" fillId="8" borderId="6" xfId="0" applyFont="1" applyFill="1" applyBorder="1" applyAlignment="1">
      <alignment horizontal="left" vertical="center" wrapText="1"/>
    </xf>
    <xf numFmtId="0" fontId="4" fillId="8" borderId="11" xfId="0" applyFont="1" applyFill="1" applyBorder="1" applyAlignment="1">
      <alignment horizontal="left" vertical="center" wrapText="1"/>
    </xf>
    <xf numFmtId="0" fontId="4" fillId="8" borderId="7" xfId="0" applyFont="1" applyFill="1" applyBorder="1" applyAlignment="1">
      <alignment horizontal="left" vertical="center" wrapText="1"/>
    </xf>
    <xf numFmtId="0" fontId="2" fillId="20" borderId="47" xfId="0" applyFont="1" applyFill="1" applyBorder="1" applyAlignment="1">
      <alignment horizontal="center"/>
    </xf>
    <xf numFmtId="0" fontId="8" fillId="16" borderId="5" xfId="0" applyFont="1" applyFill="1" applyBorder="1" applyAlignment="1">
      <alignment horizontal="left" wrapText="1"/>
    </xf>
    <xf numFmtId="0" fontId="0" fillId="16" borderId="5" xfId="0" applyFill="1" applyBorder="1" applyAlignment="1">
      <alignment horizontal="left" wrapText="1"/>
    </xf>
    <xf numFmtId="0" fontId="4" fillId="11" borderId="6" xfId="0" applyFont="1" applyFill="1" applyBorder="1" applyAlignment="1">
      <alignment horizontal="left" vertical="center" wrapText="1"/>
    </xf>
    <xf numFmtId="0" fontId="4" fillId="11" borderId="11" xfId="0" applyFont="1" applyFill="1" applyBorder="1" applyAlignment="1">
      <alignment horizontal="left" vertical="center" wrapText="1"/>
    </xf>
    <xf numFmtId="0" fontId="4" fillId="11" borderId="7" xfId="0" applyFont="1" applyFill="1" applyBorder="1" applyAlignment="1">
      <alignment horizontal="left" vertical="center" wrapText="1"/>
    </xf>
    <xf numFmtId="0" fontId="55" fillId="0" borderId="0" xfId="0" applyFont="1" applyFill="1" applyBorder="1" applyAlignment="1">
      <alignment horizontal="center" vertical="center" wrapText="1"/>
    </xf>
    <xf numFmtId="0" fontId="32" fillId="4" borderId="0" xfId="0" applyFont="1" applyFill="1" applyBorder="1" applyAlignment="1">
      <alignment horizontal="center" vertical="center" wrapText="1"/>
    </xf>
    <xf numFmtId="0" fontId="0" fillId="0" borderId="0" xfId="0" applyBorder="1" applyAlignment="1">
      <alignment wrapText="1"/>
    </xf>
    <xf numFmtId="0" fontId="0" fillId="0" borderId="0" xfId="0" applyBorder="1" applyAlignment="1">
      <alignment horizontal="center"/>
    </xf>
    <xf numFmtId="0" fontId="0" fillId="4" borderId="0" xfId="0" applyFont="1" applyFill="1" applyBorder="1" applyAlignment="1">
      <alignment horizontal="center" wrapText="1"/>
    </xf>
    <xf numFmtId="0" fontId="48" fillId="4" borderId="0" xfId="3" applyFill="1" applyAlignment="1">
      <alignment horizontal="center" vertical="center" wrapText="1"/>
    </xf>
  </cellXfs>
  <cellStyles count="4">
    <cellStyle name="Comma" xfId="1" builtinId="3"/>
    <cellStyle name="Normal" xfId="0" builtinId="0" customBuiltin="1"/>
    <cellStyle name="Standard 2" xfId="2"/>
    <cellStyle name="Standard 3" xfId="3"/>
  </cellStyles>
  <dxfs count="121">
    <dxf>
      <font>
        <color rgb="FF006100"/>
      </font>
      <fill>
        <patternFill>
          <bgColor rgb="FFC6EFCE"/>
        </patternFill>
      </fill>
    </dxf>
    <dxf>
      <font>
        <color auto="1"/>
      </font>
      <fill>
        <patternFill>
          <bgColor rgb="FF00B050"/>
        </patternFill>
      </fill>
    </dxf>
    <dxf>
      <fill>
        <patternFill>
          <bgColor rgb="FFFFC000"/>
        </patternFill>
      </fill>
    </dxf>
    <dxf>
      <fill>
        <patternFill>
          <bgColor rgb="FFFF0000"/>
        </patternFill>
      </fill>
    </dxf>
    <dxf>
      <font>
        <color auto="1"/>
      </font>
      <fill>
        <patternFill>
          <bgColor rgb="FF00B050"/>
        </patternFill>
      </fill>
    </dxf>
    <dxf>
      <fill>
        <patternFill>
          <bgColor rgb="FFFFC000"/>
        </patternFill>
      </fill>
    </dxf>
    <dxf>
      <fill>
        <patternFill>
          <bgColor rgb="FFFF0000"/>
        </patternFill>
      </fill>
    </dxf>
    <dxf>
      <font>
        <color auto="1"/>
      </font>
      <fill>
        <patternFill>
          <bgColor rgb="FF00B050"/>
        </patternFill>
      </fill>
    </dxf>
    <dxf>
      <fill>
        <patternFill>
          <bgColor rgb="FFFFC000"/>
        </patternFill>
      </fill>
    </dxf>
    <dxf>
      <fill>
        <patternFill>
          <bgColor rgb="FFFF0000"/>
        </patternFill>
      </fill>
    </dxf>
    <dxf>
      <font>
        <color auto="1"/>
      </font>
      <fill>
        <patternFill>
          <bgColor rgb="FF00B050"/>
        </patternFill>
      </fill>
    </dxf>
    <dxf>
      <fill>
        <patternFill>
          <bgColor rgb="FFFFC000"/>
        </patternFill>
      </fill>
    </dxf>
    <dxf>
      <fill>
        <patternFill>
          <bgColor rgb="FFFF0000"/>
        </patternFill>
      </fill>
    </dxf>
    <dxf>
      <font>
        <color auto="1"/>
      </font>
      <fill>
        <patternFill>
          <bgColor rgb="FF00B050"/>
        </patternFill>
      </fill>
    </dxf>
    <dxf>
      <fill>
        <patternFill>
          <bgColor rgb="FFFFC000"/>
        </patternFill>
      </fill>
    </dxf>
    <dxf>
      <fill>
        <patternFill>
          <bgColor rgb="FFFF0000"/>
        </patternFill>
      </fill>
    </dxf>
    <dxf>
      <font>
        <color auto="1"/>
      </font>
      <fill>
        <patternFill>
          <bgColor rgb="FF00B050"/>
        </patternFill>
      </fill>
    </dxf>
    <dxf>
      <fill>
        <patternFill>
          <bgColor rgb="FFFFC000"/>
        </patternFill>
      </fill>
    </dxf>
    <dxf>
      <fill>
        <patternFill>
          <bgColor rgb="FFFF0000"/>
        </patternFill>
      </fill>
    </dxf>
    <dxf>
      <font>
        <color auto="1"/>
      </font>
      <fill>
        <patternFill>
          <bgColor rgb="FF00B050"/>
        </patternFill>
      </fill>
    </dxf>
    <dxf>
      <fill>
        <patternFill>
          <bgColor rgb="FFFFC000"/>
        </patternFill>
      </fill>
    </dxf>
    <dxf>
      <fill>
        <patternFill>
          <bgColor rgb="FFFF0000"/>
        </patternFill>
      </fill>
    </dxf>
    <dxf>
      <font>
        <color auto="1"/>
      </font>
      <fill>
        <patternFill>
          <bgColor rgb="FF00B050"/>
        </patternFill>
      </fill>
    </dxf>
    <dxf>
      <fill>
        <patternFill>
          <bgColor rgb="FFFFC000"/>
        </patternFill>
      </fill>
    </dxf>
    <dxf>
      <fill>
        <patternFill>
          <bgColor rgb="FFFF0000"/>
        </patternFill>
      </fill>
    </dxf>
    <dxf>
      <font>
        <color auto="1"/>
      </font>
      <fill>
        <patternFill>
          <bgColor rgb="FF00B050"/>
        </patternFill>
      </fill>
    </dxf>
    <dxf>
      <fill>
        <patternFill>
          <bgColor rgb="FFFFC000"/>
        </patternFill>
      </fill>
    </dxf>
    <dxf>
      <fill>
        <patternFill>
          <bgColor rgb="FFFF0000"/>
        </patternFill>
      </fill>
    </dxf>
    <dxf>
      <font>
        <color auto="1"/>
      </font>
      <fill>
        <patternFill>
          <bgColor rgb="FF00B050"/>
        </patternFill>
      </fill>
    </dxf>
    <dxf>
      <fill>
        <patternFill>
          <bgColor rgb="FFFFC000"/>
        </patternFill>
      </fill>
    </dxf>
    <dxf>
      <fill>
        <patternFill>
          <bgColor rgb="FFFF0000"/>
        </patternFill>
      </fill>
    </dxf>
    <dxf>
      <font>
        <color auto="1"/>
      </font>
      <fill>
        <patternFill>
          <bgColor rgb="FF00B050"/>
        </patternFill>
      </fill>
    </dxf>
    <dxf>
      <fill>
        <patternFill>
          <bgColor rgb="FFFFC000"/>
        </patternFill>
      </fill>
    </dxf>
    <dxf>
      <fill>
        <patternFill>
          <bgColor rgb="FFFF0000"/>
        </patternFill>
      </fill>
    </dxf>
    <dxf>
      <font>
        <color rgb="FF006100"/>
      </font>
      <fill>
        <patternFill>
          <bgColor rgb="FFC6EFCE"/>
        </patternFill>
      </fill>
    </dxf>
    <dxf>
      <font>
        <color auto="1"/>
      </font>
      <fill>
        <patternFill>
          <bgColor rgb="FF00B050"/>
        </patternFill>
      </fill>
    </dxf>
    <dxf>
      <fill>
        <patternFill>
          <bgColor rgb="FFFFC0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FF00FF"/>
      <color rgb="FF00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2:D24"/>
  <sheetViews>
    <sheetView topLeftCell="C1" workbookViewId="0">
      <selection activeCell="D5" sqref="D5"/>
    </sheetView>
  </sheetViews>
  <sheetFormatPr defaultColWidth="11.5546875" defaultRowHeight="13.2"/>
  <cols>
    <col min="2" max="2" width="14.88671875" bestFit="1" customWidth="1"/>
    <col min="3" max="3" width="15.44140625" bestFit="1" customWidth="1"/>
    <col min="4" max="4" width="83.109375" customWidth="1"/>
  </cols>
  <sheetData>
    <row r="2" spans="1:4">
      <c r="A2" s="3" t="s">
        <v>1170</v>
      </c>
      <c r="B2" s="3" t="s">
        <v>1182</v>
      </c>
      <c r="C2" s="338" t="s">
        <v>482</v>
      </c>
      <c r="D2" s="339"/>
    </row>
    <row r="3" spans="1:4">
      <c r="A3" s="239">
        <v>41922</v>
      </c>
      <c r="B3" s="3" t="s">
        <v>1183</v>
      </c>
      <c r="C3" s="3" t="s">
        <v>1171</v>
      </c>
      <c r="D3" s="3"/>
    </row>
    <row r="4" spans="1:4">
      <c r="A4" s="239">
        <v>41936</v>
      </c>
      <c r="B4" s="3" t="s">
        <v>1183</v>
      </c>
      <c r="C4" s="3" t="s">
        <v>1172</v>
      </c>
      <c r="D4" s="3" t="s">
        <v>1180</v>
      </c>
    </row>
    <row r="5" spans="1:4">
      <c r="A5" s="3"/>
      <c r="B5" s="3" t="s">
        <v>1183</v>
      </c>
      <c r="C5" s="3" t="s">
        <v>1172</v>
      </c>
      <c r="D5" s="3" t="s">
        <v>1173</v>
      </c>
    </row>
    <row r="6" spans="1:4">
      <c r="A6" s="3"/>
      <c r="B6" s="3" t="s">
        <v>1183</v>
      </c>
      <c r="C6" s="3" t="s">
        <v>1174</v>
      </c>
      <c r="D6" s="3" t="s">
        <v>1196</v>
      </c>
    </row>
    <row r="7" spans="1:4">
      <c r="A7" s="3"/>
      <c r="B7" s="3" t="s">
        <v>1183</v>
      </c>
      <c r="C7" s="3" t="s">
        <v>1174</v>
      </c>
      <c r="D7" s="3" t="s">
        <v>1175</v>
      </c>
    </row>
    <row r="8" spans="1:4">
      <c r="A8" s="3"/>
      <c r="B8" s="3" t="s">
        <v>1183</v>
      </c>
      <c r="C8" s="3" t="s">
        <v>1176</v>
      </c>
      <c r="D8" s="3" t="s">
        <v>1177</v>
      </c>
    </row>
    <row r="9" spans="1:4">
      <c r="A9" s="3"/>
      <c r="B9" s="3" t="s">
        <v>1183</v>
      </c>
      <c r="C9" s="3" t="s">
        <v>1178</v>
      </c>
      <c r="D9" s="3" t="s">
        <v>1177</v>
      </c>
    </row>
    <row r="10" spans="1:4">
      <c r="A10" s="3"/>
      <c r="B10" s="3" t="s">
        <v>1183</v>
      </c>
      <c r="C10" s="3" t="s">
        <v>1178</v>
      </c>
      <c r="D10" s="3" t="s">
        <v>1179</v>
      </c>
    </row>
    <row r="11" spans="1:4">
      <c r="A11" s="3"/>
      <c r="B11" s="3" t="s">
        <v>1183</v>
      </c>
      <c r="C11" s="3" t="s">
        <v>1181</v>
      </c>
      <c r="D11" s="3" t="s">
        <v>1203</v>
      </c>
    </row>
    <row r="12" spans="1:4">
      <c r="A12" s="239">
        <v>41670</v>
      </c>
      <c r="B12" s="3" t="s">
        <v>1212</v>
      </c>
      <c r="C12" s="3" t="s">
        <v>1331</v>
      </c>
      <c r="D12" s="3" t="s">
        <v>1332</v>
      </c>
    </row>
    <row r="13" spans="1:4">
      <c r="A13" s="239">
        <v>41946</v>
      </c>
      <c r="B13" s="3" t="s">
        <v>1183</v>
      </c>
      <c r="C13" s="3" t="s">
        <v>1176</v>
      </c>
      <c r="D13" s="3" t="s">
        <v>1230</v>
      </c>
    </row>
    <row r="14" spans="1:4">
      <c r="A14" s="3"/>
      <c r="B14" s="3"/>
      <c r="C14" s="3" t="s">
        <v>1176</v>
      </c>
      <c r="D14" s="98" t="s">
        <v>1332</v>
      </c>
    </row>
    <row r="15" spans="1:4">
      <c r="A15" s="239">
        <v>41948</v>
      </c>
      <c r="B15" s="3" t="s">
        <v>1212</v>
      </c>
      <c r="C15" s="3" t="s">
        <v>1331</v>
      </c>
      <c r="D15" s="3" t="s">
        <v>1333</v>
      </c>
    </row>
    <row r="16" spans="1:4">
      <c r="A16" s="239">
        <v>41949</v>
      </c>
      <c r="B16" s="3" t="s">
        <v>1183</v>
      </c>
      <c r="C16" s="3" t="s">
        <v>1331</v>
      </c>
      <c r="D16" s="3" t="s">
        <v>1334</v>
      </c>
    </row>
    <row r="17" spans="1:4">
      <c r="A17" s="239">
        <v>41956</v>
      </c>
      <c r="B17" s="3" t="s">
        <v>1183</v>
      </c>
      <c r="C17" s="3" t="s">
        <v>1339</v>
      </c>
      <c r="D17" s="3" t="s">
        <v>1338</v>
      </c>
    </row>
    <row r="18" spans="1:4">
      <c r="A18" s="239"/>
      <c r="B18" s="3"/>
      <c r="C18" s="3" t="s">
        <v>1336</v>
      </c>
      <c r="D18" s="3" t="s">
        <v>1337</v>
      </c>
    </row>
    <row r="19" spans="1:4">
      <c r="A19" s="239"/>
      <c r="B19" s="3"/>
      <c r="C19" s="3" t="s">
        <v>1344</v>
      </c>
      <c r="D19" s="3" t="s">
        <v>1345</v>
      </c>
    </row>
    <row r="20" spans="1:4">
      <c r="A20" s="239"/>
      <c r="B20" s="3"/>
      <c r="C20" s="3" t="s">
        <v>1178</v>
      </c>
      <c r="D20" s="3" t="s">
        <v>1349</v>
      </c>
    </row>
    <row r="21" spans="1:4">
      <c r="A21" s="239">
        <v>41957</v>
      </c>
      <c r="B21" s="3" t="s">
        <v>1183</v>
      </c>
      <c r="C21" s="3" t="s">
        <v>1357</v>
      </c>
      <c r="D21" s="3" t="s">
        <v>1364</v>
      </c>
    </row>
    <row r="22" spans="1:4">
      <c r="A22" s="239"/>
      <c r="B22" s="3"/>
      <c r="C22" s="3" t="s">
        <v>1178</v>
      </c>
      <c r="D22" s="3" t="s">
        <v>1358</v>
      </c>
    </row>
    <row r="23" spans="1:4">
      <c r="A23" s="239"/>
      <c r="B23" s="3"/>
      <c r="C23" s="3"/>
      <c r="D23" s="3"/>
    </row>
    <row r="24" spans="1:4">
      <c r="A24" s="239"/>
      <c r="B24" s="3"/>
      <c r="C24" s="3"/>
      <c r="D24" s="3"/>
    </row>
  </sheetData>
  <mergeCells count="1">
    <mergeCell ref="C2:D2"/>
  </mergeCells>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sheetPr>
    <tabColor theme="3" tint="0.39997558519241921"/>
  </sheetPr>
  <dimension ref="A1:X82"/>
  <sheetViews>
    <sheetView topLeftCell="B10" zoomScale="70" zoomScaleNormal="70" workbookViewId="0">
      <selection activeCell="F29" sqref="F29"/>
    </sheetView>
  </sheetViews>
  <sheetFormatPr defaultColWidth="11.5546875" defaultRowHeight="13.2" outlineLevelCol="1"/>
  <cols>
    <col min="1" max="1" width="30.5546875" customWidth="1"/>
    <col min="2" max="2" width="11.44140625" customWidth="1"/>
    <col min="3" max="3" width="6.6640625" customWidth="1"/>
    <col min="4" max="4" width="8.6640625" customWidth="1"/>
    <col min="5" max="5" width="55.44140625" customWidth="1"/>
    <col min="6" max="6" width="38" customWidth="1"/>
    <col min="7" max="7" width="24.109375" customWidth="1"/>
    <col min="8" max="8" width="30.109375" customWidth="1"/>
    <col min="9" max="9" width="18.5546875" customWidth="1"/>
    <col min="10" max="10" width="23.109375" customWidth="1" outlineLevel="1"/>
    <col min="11" max="11" width="16.44140625" customWidth="1" outlineLevel="1"/>
    <col min="12" max="12" width="23.88671875" customWidth="1" outlineLevel="1"/>
    <col min="13" max="18" width="25.5546875" customWidth="1"/>
    <col min="19" max="20" width="16.44140625" customWidth="1"/>
    <col min="21" max="21" width="25.44140625" customWidth="1"/>
    <col min="22" max="22" width="16.44140625" customWidth="1"/>
    <col min="23" max="23" width="13.33203125" customWidth="1"/>
    <col min="24" max="24" width="21.109375" customWidth="1"/>
  </cols>
  <sheetData>
    <row r="1" spans="1:24" s="2" customFormat="1" ht="14.4">
      <c r="A1" s="37" t="s">
        <v>317</v>
      </c>
      <c r="B1" s="37" t="s">
        <v>319</v>
      </c>
      <c r="C1" s="37"/>
      <c r="D1" s="37"/>
      <c r="E1" s="55" t="s">
        <v>7</v>
      </c>
      <c r="M1" s="374" t="s">
        <v>331</v>
      </c>
      <c r="N1" s="374"/>
      <c r="O1" s="374"/>
      <c r="P1" s="374"/>
      <c r="Q1" s="374"/>
      <c r="R1" s="374"/>
    </row>
    <row r="2" spans="1:24" s="2" customFormat="1" ht="14.4">
      <c r="A2" s="37" t="s">
        <v>318</v>
      </c>
      <c r="B2" s="37"/>
      <c r="C2" s="37"/>
      <c r="D2" s="37"/>
      <c r="J2" s="29"/>
      <c r="K2" s="29"/>
      <c r="L2" s="29"/>
      <c r="M2" s="375" t="s">
        <v>78</v>
      </c>
      <c r="N2" s="375"/>
      <c r="O2" s="375"/>
      <c r="P2" s="375"/>
      <c r="Q2" s="375"/>
      <c r="R2" s="375"/>
      <c r="S2" s="410" t="s">
        <v>1140</v>
      </c>
      <c r="T2" s="410"/>
      <c r="U2" s="410"/>
      <c r="V2" s="410"/>
      <c r="W2" s="388" t="s">
        <v>1137</v>
      </c>
      <c r="X2" s="388"/>
    </row>
    <row r="3" spans="1:24" s="2" customFormat="1" ht="81.75" customHeight="1">
      <c r="A3" s="405" t="s">
        <v>1138</v>
      </c>
      <c r="B3" s="406"/>
      <c r="C3" s="406"/>
      <c r="D3" s="406"/>
      <c r="E3" s="406"/>
      <c r="F3" s="406"/>
      <c r="J3" s="29"/>
      <c r="K3" s="29"/>
      <c r="L3" s="29"/>
      <c r="M3" s="40">
        <v>1430</v>
      </c>
      <c r="N3" s="40"/>
      <c r="O3" s="40">
        <v>3921.6</v>
      </c>
      <c r="P3" s="40">
        <v>7390</v>
      </c>
      <c r="Q3" s="40"/>
      <c r="R3" s="40">
        <v>22800</v>
      </c>
      <c r="S3" s="81" t="s">
        <v>349</v>
      </c>
      <c r="T3" s="81" t="s">
        <v>350</v>
      </c>
      <c r="U3" s="81" t="s">
        <v>351</v>
      </c>
      <c r="V3" s="81"/>
      <c r="W3" s="81" t="s">
        <v>352</v>
      </c>
    </row>
    <row r="4" spans="1:24" ht="65.25" customHeight="1" thickBot="1">
      <c r="A4" s="405" t="s">
        <v>1139</v>
      </c>
      <c r="B4" s="406"/>
      <c r="C4" s="406"/>
      <c r="D4" s="406"/>
      <c r="E4" s="406"/>
      <c r="F4" s="406"/>
      <c r="H4" s="376" t="s">
        <v>162</v>
      </c>
      <c r="I4" s="377"/>
      <c r="J4" s="32" t="s">
        <v>63</v>
      </c>
      <c r="K4" s="102" t="s">
        <v>338</v>
      </c>
      <c r="M4" s="90" t="s">
        <v>75</v>
      </c>
      <c r="N4" s="91" t="s">
        <v>77</v>
      </c>
      <c r="O4" s="90" t="s">
        <v>76</v>
      </c>
      <c r="P4" s="90" t="s">
        <v>159</v>
      </c>
      <c r="Q4" s="91" t="s">
        <v>77</v>
      </c>
      <c r="R4" s="90" t="s">
        <v>160</v>
      </c>
      <c r="S4" s="96" t="s">
        <v>339</v>
      </c>
      <c r="W4" s="96" t="s">
        <v>79</v>
      </c>
      <c r="X4" s="46" t="s">
        <v>81</v>
      </c>
    </row>
    <row r="5" spans="1:24" ht="66.599999999999994" thickBot="1">
      <c r="A5" s="33" t="s">
        <v>58</v>
      </c>
      <c r="B5" s="378" t="s">
        <v>57</v>
      </c>
      <c r="C5" s="379"/>
      <c r="D5" s="379"/>
      <c r="E5" s="380"/>
      <c r="F5" s="1" t="s">
        <v>154</v>
      </c>
      <c r="G5" s="67" t="s">
        <v>161</v>
      </c>
      <c r="H5" s="68" t="s">
        <v>65</v>
      </c>
      <c r="I5" s="69" t="s">
        <v>163</v>
      </c>
      <c r="J5" s="1" t="s">
        <v>348</v>
      </c>
      <c r="K5" s="48" t="s">
        <v>333</v>
      </c>
      <c r="L5" s="92" t="s">
        <v>334</v>
      </c>
      <c r="M5" s="48" t="s">
        <v>347</v>
      </c>
      <c r="N5" s="45" t="s">
        <v>347</v>
      </c>
      <c r="O5" s="48" t="s">
        <v>347</v>
      </c>
      <c r="P5" s="48" t="s">
        <v>347</v>
      </c>
      <c r="Q5" s="45" t="s">
        <v>347</v>
      </c>
      <c r="R5" s="48" t="s">
        <v>347</v>
      </c>
      <c r="S5" s="39" t="s">
        <v>73</v>
      </c>
      <c r="T5" s="39" t="s">
        <v>853</v>
      </c>
      <c r="U5" s="97" t="s">
        <v>340</v>
      </c>
      <c r="V5" s="232" t="s">
        <v>1063</v>
      </c>
      <c r="W5" s="39" t="s">
        <v>80</v>
      </c>
      <c r="X5" s="46" t="s">
        <v>80</v>
      </c>
    </row>
    <row r="6" spans="1:24" ht="79.5" customHeight="1">
      <c r="A6" s="397" t="s">
        <v>1055</v>
      </c>
      <c r="B6" s="397"/>
      <c r="C6" s="397"/>
      <c r="D6" s="397"/>
      <c r="E6" t="s">
        <v>1056</v>
      </c>
    </row>
    <row r="7" spans="1:24">
      <c r="A7" t="s">
        <v>900</v>
      </c>
    </row>
    <row r="8" spans="1:24" ht="14.4">
      <c r="A8" s="2" t="s">
        <v>899</v>
      </c>
    </row>
    <row r="9" spans="1:24">
      <c r="A9" t="s">
        <v>902</v>
      </c>
    </row>
    <row r="10" spans="1:24">
      <c r="A10" t="s">
        <v>903</v>
      </c>
    </row>
    <row r="11" spans="1:24">
      <c r="A11" t="s">
        <v>904</v>
      </c>
    </row>
    <row r="12" spans="1:24">
      <c r="A12" t="s">
        <v>188</v>
      </c>
    </row>
    <row r="13" spans="1:24">
      <c r="A13" t="s">
        <v>901</v>
      </c>
    </row>
    <row r="14" spans="1:24" ht="69">
      <c r="B14" s="12" t="s">
        <v>189</v>
      </c>
      <c r="C14" s="86" t="s">
        <v>190</v>
      </c>
      <c r="D14" s="85"/>
      <c r="E14" s="6"/>
      <c r="F14" s="6"/>
      <c r="G14" s="11" t="s">
        <v>320</v>
      </c>
      <c r="H14" s="3"/>
      <c r="I14" s="3" t="s">
        <v>67</v>
      </c>
      <c r="K14" s="94">
        <f>SUM(K15:K28)</f>
        <v>0</v>
      </c>
      <c r="L14" s="3" t="s">
        <v>332</v>
      </c>
      <c r="M14" s="42">
        <f>SUM(M15:M28)</f>
        <v>0</v>
      </c>
      <c r="N14" s="42">
        <f t="shared" ref="N14:R14" si="0">SUM(N15:N28)</f>
        <v>0</v>
      </c>
      <c r="O14" s="42">
        <f t="shared" si="0"/>
        <v>0</v>
      </c>
      <c r="P14" s="42">
        <f t="shared" si="0"/>
        <v>0</v>
      </c>
      <c r="Q14" s="42">
        <f t="shared" si="0"/>
        <v>0</v>
      </c>
      <c r="R14" s="42">
        <f t="shared" si="0"/>
        <v>0</v>
      </c>
    </row>
    <row r="15" spans="1:24" ht="32.25" customHeight="1">
      <c r="B15" s="8"/>
      <c r="C15" s="8" t="s">
        <v>191</v>
      </c>
      <c r="D15" s="368" t="s">
        <v>192</v>
      </c>
      <c r="E15" s="370"/>
      <c r="F15" s="3"/>
      <c r="G15" s="3"/>
      <c r="H15" s="103" t="s">
        <v>346</v>
      </c>
      <c r="I15" s="3" t="s">
        <v>67</v>
      </c>
      <c r="K15" s="93"/>
      <c r="L15" s="3" t="s">
        <v>332</v>
      </c>
      <c r="M15" s="43"/>
      <c r="N15" s="43"/>
      <c r="O15" s="43"/>
      <c r="P15" s="43"/>
      <c r="Q15" s="43"/>
      <c r="R15" s="43"/>
      <c r="S15" s="42">
        <f>SUM(M15:R15)</f>
        <v>0</v>
      </c>
      <c r="T15" s="99" t="str">
        <f>IF(K15=0,"-",S15/K15*1000)</f>
        <v>-</v>
      </c>
      <c r="U15" s="98" t="s">
        <v>341</v>
      </c>
      <c r="V15" s="230"/>
    </row>
    <row r="16" spans="1:24" ht="32.25" customHeight="1">
      <c r="B16" s="8"/>
      <c r="C16" s="8" t="s">
        <v>193</v>
      </c>
      <c r="D16" s="368" t="s">
        <v>194</v>
      </c>
      <c r="E16" s="370"/>
      <c r="F16" s="3"/>
      <c r="G16" s="3"/>
      <c r="H16" s="103" t="s">
        <v>346</v>
      </c>
      <c r="I16" s="3" t="s">
        <v>67</v>
      </c>
      <c r="K16" s="93"/>
      <c r="L16" s="3" t="s">
        <v>332</v>
      </c>
      <c r="M16" s="43"/>
      <c r="N16" s="43"/>
      <c r="O16" s="43"/>
      <c r="P16" s="43"/>
      <c r="Q16" s="43"/>
      <c r="R16" s="43"/>
      <c r="S16" s="42">
        <f t="shared" ref="S16:S78" si="1">SUM(M16:R16)</f>
        <v>0</v>
      </c>
      <c r="T16" s="99" t="str">
        <f t="shared" ref="T16:T28" si="2">IF(K16=0,"-",S16/K16*1000)</f>
        <v>-</v>
      </c>
      <c r="U16" s="98" t="s">
        <v>341</v>
      </c>
      <c r="V16" s="230"/>
    </row>
    <row r="17" spans="2:22" ht="44.25" customHeight="1">
      <c r="B17" s="8"/>
      <c r="C17" s="8" t="s">
        <v>195</v>
      </c>
      <c r="D17" s="368" t="s">
        <v>196</v>
      </c>
      <c r="E17" s="370" t="s">
        <v>197</v>
      </c>
      <c r="F17" s="13" t="s">
        <v>197</v>
      </c>
      <c r="G17" s="3"/>
      <c r="H17" s="103" t="s">
        <v>346</v>
      </c>
      <c r="I17" s="3" t="s">
        <v>67</v>
      </c>
      <c r="J17" s="62" t="s">
        <v>353</v>
      </c>
      <c r="K17" s="93"/>
      <c r="L17" s="3" t="s">
        <v>332</v>
      </c>
      <c r="M17" s="43"/>
      <c r="N17" s="43"/>
      <c r="O17" s="43"/>
      <c r="P17" s="43"/>
      <c r="Q17" s="43"/>
      <c r="R17" s="43"/>
      <c r="S17" s="42">
        <f t="shared" si="1"/>
        <v>0</v>
      </c>
      <c r="T17" s="99" t="str">
        <f t="shared" si="2"/>
        <v>-</v>
      </c>
      <c r="U17" s="98" t="s">
        <v>341</v>
      </c>
      <c r="V17" s="230"/>
    </row>
    <row r="18" spans="2:22" ht="32.25" customHeight="1">
      <c r="B18" s="8"/>
      <c r="C18" s="8" t="s">
        <v>198</v>
      </c>
      <c r="D18" s="368" t="s">
        <v>199</v>
      </c>
      <c r="E18" s="370"/>
      <c r="F18" s="3"/>
      <c r="G18" s="3"/>
      <c r="H18" s="103" t="s">
        <v>346</v>
      </c>
      <c r="I18" s="3" t="s">
        <v>67</v>
      </c>
      <c r="K18" s="93"/>
      <c r="L18" s="3" t="s">
        <v>332</v>
      </c>
      <c r="M18" s="43"/>
      <c r="N18" s="43"/>
      <c r="O18" s="43"/>
      <c r="P18" s="43"/>
      <c r="Q18" s="43"/>
      <c r="R18" s="43"/>
      <c r="S18" s="42">
        <f t="shared" si="1"/>
        <v>0</v>
      </c>
      <c r="T18" s="99" t="str">
        <f t="shared" si="2"/>
        <v>-</v>
      </c>
      <c r="U18" s="98" t="s">
        <v>341</v>
      </c>
      <c r="V18" s="230"/>
    </row>
    <row r="19" spans="2:22" ht="32.25" customHeight="1">
      <c r="B19" s="8"/>
      <c r="C19" s="8" t="s">
        <v>200</v>
      </c>
      <c r="D19" s="368" t="s">
        <v>201</v>
      </c>
      <c r="E19" s="370"/>
      <c r="F19" s="3"/>
      <c r="G19" s="3"/>
      <c r="H19" s="103" t="s">
        <v>346</v>
      </c>
      <c r="I19" s="3" t="s">
        <v>67</v>
      </c>
      <c r="K19" s="93"/>
      <c r="L19" s="3" t="s">
        <v>332</v>
      </c>
      <c r="M19" s="43"/>
      <c r="N19" s="43"/>
      <c r="O19" s="43"/>
      <c r="P19" s="43"/>
      <c r="Q19" s="43"/>
      <c r="R19" s="43"/>
      <c r="S19" s="42">
        <f t="shared" si="1"/>
        <v>0</v>
      </c>
      <c r="T19" s="99" t="str">
        <f t="shared" si="2"/>
        <v>-</v>
      </c>
      <c r="U19" s="98" t="s">
        <v>341</v>
      </c>
      <c r="V19" s="230"/>
    </row>
    <row r="20" spans="2:22" ht="32.25" customHeight="1">
      <c r="B20" s="8"/>
      <c r="C20" s="8" t="s">
        <v>202</v>
      </c>
      <c r="D20" s="368" t="s">
        <v>203</v>
      </c>
      <c r="E20" s="370"/>
      <c r="F20" s="3"/>
      <c r="G20" s="3"/>
      <c r="H20" s="103" t="s">
        <v>346</v>
      </c>
      <c r="I20" s="3" t="s">
        <v>67</v>
      </c>
      <c r="K20" s="93"/>
      <c r="L20" s="3" t="s">
        <v>332</v>
      </c>
      <c r="M20" s="43"/>
      <c r="N20" s="43"/>
      <c r="O20" s="43"/>
      <c r="P20" s="43"/>
      <c r="Q20" s="43"/>
      <c r="R20" s="43"/>
      <c r="S20" s="42">
        <f t="shared" si="1"/>
        <v>0</v>
      </c>
      <c r="T20" s="99" t="str">
        <f t="shared" si="2"/>
        <v>-</v>
      </c>
      <c r="U20" s="98" t="s">
        <v>341</v>
      </c>
      <c r="V20" s="230"/>
    </row>
    <row r="21" spans="2:22" ht="32.25" customHeight="1">
      <c r="B21" s="8"/>
      <c r="C21" s="8" t="s">
        <v>204</v>
      </c>
      <c r="D21" s="368" t="s">
        <v>205</v>
      </c>
      <c r="E21" s="370"/>
      <c r="F21" s="3"/>
      <c r="G21" s="3"/>
      <c r="H21" s="103" t="s">
        <v>346</v>
      </c>
      <c r="I21" s="3" t="s">
        <v>67</v>
      </c>
      <c r="K21" s="93"/>
      <c r="L21" s="3" t="s">
        <v>332</v>
      </c>
      <c r="M21" s="43"/>
      <c r="N21" s="43"/>
      <c r="O21" s="43"/>
      <c r="P21" s="43"/>
      <c r="Q21" s="43"/>
      <c r="R21" s="43"/>
      <c r="S21" s="42">
        <f t="shared" si="1"/>
        <v>0</v>
      </c>
      <c r="T21" s="99" t="str">
        <f t="shared" si="2"/>
        <v>-</v>
      </c>
      <c r="U21" s="98" t="s">
        <v>341</v>
      </c>
      <c r="V21" s="230"/>
    </row>
    <row r="22" spans="2:22" ht="32.25" customHeight="1">
      <c r="B22" s="8"/>
      <c r="C22" s="8" t="s">
        <v>206</v>
      </c>
      <c r="D22" s="368" t="s">
        <v>207</v>
      </c>
      <c r="E22" s="370"/>
      <c r="F22" s="3"/>
      <c r="G22" s="3"/>
      <c r="H22" s="103" t="s">
        <v>346</v>
      </c>
      <c r="I22" s="3" t="s">
        <v>67</v>
      </c>
      <c r="K22" s="93"/>
      <c r="L22" s="3" t="s">
        <v>332</v>
      </c>
      <c r="M22" s="43"/>
      <c r="N22" s="43"/>
      <c r="O22" s="43"/>
      <c r="P22" s="43"/>
      <c r="Q22" s="43"/>
      <c r="R22" s="43"/>
      <c r="S22" s="42">
        <f t="shared" si="1"/>
        <v>0</v>
      </c>
      <c r="T22" s="99" t="str">
        <f t="shared" si="2"/>
        <v>-</v>
      </c>
      <c r="U22" s="98" t="s">
        <v>341</v>
      </c>
      <c r="V22" s="230"/>
    </row>
    <row r="23" spans="2:22" ht="44.25" customHeight="1">
      <c r="B23" s="8"/>
      <c r="C23" s="8" t="s">
        <v>208</v>
      </c>
      <c r="D23" s="368" t="s">
        <v>209</v>
      </c>
      <c r="E23" s="370" t="s">
        <v>210</v>
      </c>
      <c r="F23" s="13" t="s">
        <v>210</v>
      </c>
      <c r="G23" s="3"/>
      <c r="H23" s="103" t="s">
        <v>346</v>
      </c>
      <c r="I23" s="3" t="s">
        <v>67</v>
      </c>
      <c r="J23" s="62" t="s">
        <v>353</v>
      </c>
      <c r="K23" s="93"/>
      <c r="L23" s="3" t="s">
        <v>332</v>
      </c>
      <c r="M23" s="43"/>
      <c r="N23" s="43"/>
      <c r="O23" s="43"/>
      <c r="P23" s="43"/>
      <c r="Q23" s="43"/>
      <c r="R23" s="43"/>
      <c r="S23" s="42">
        <f t="shared" si="1"/>
        <v>0</v>
      </c>
      <c r="T23" s="99" t="str">
        <f t="shared" si="2"/>
        <v>-</v>
      </c>
      <c r="U23" s="98" t="s">
        <v>341</v>
      </c>
      <c r="V23" s="230"/>
    </row>
    <row r="24" spans="2:22" ht="32.25" customHeight="1">
      <c r="B24" s="8"/>
      <c r="C24" s="8" t="s">
        <v>211</v>
      </c>
      <c r="D24" s="368" t="s">
        <v>212</v>
      </c>
      <c r="E24" s="370"/>
      <c r="F24" s="3"/>
      <c r="G24" s="3"/>
      <c r="H24" s="103" t="s">
        <v>346</v>
      </c>
      <c r="I24" s="3" t="s">
        <v>67</v>
      </c>
      <c r="K24" s="93"/>
      <c r="L24" s="3" t="s">
        <v>332</v>
      </c>
      <c r="M24" s="43"/>
      <c r="N24" s="43"/>
      <c r="O24" s="43"/>
      <c r="P24" s="43"/>
      <c r="Q24" s="43"/>
      <c r="R24" s="43"/>
      <c r="S24" s="42">
        <f t="shared" si="1"/>
        <v>0</v>
      </c>
      <c r="T24" s="99" t="str">
        <f t="shared" si="2"/>
        <v>-</v>
      </c>
      <c r="U24" s="98" t="s">
        <v>341</v>
      </c>
      <c r="V24" s="230"/>
    </row>
    <row r="25" spans="2:22" ht="32.25" customHeight="1">
      <c r="B25" s="8"/>
      <c r="C25" s="8" t="s">
        <v>213</v>
      </c>
      <c r="D25" s="368" t="s">
        <v>214</v>
      </c>
      <c r="E25" s="370"/>
      <c r="F25" s="3"/>
      <c r="G25" s="3"/>
      <c r="H25" s="103" t="s">
        <v>346</v>
      </c>
      <c r="I25" s="3" t="s">
        <v>67</v>
      </c>
      <c r="K25" s="93"/>
      <c r="L25" s="3" t="s">
        <v>332</v>
      </c>
      <c r="M25" s="43"/>
      <c r="N25" s="43"/>
      <c r="O25" s="43"/>
      <c r="P25" s="43"/>
      <c r="Q25" s="43"/>
      <c r="R25" s="43"/>
      <c r="S25" s="42">
        <f t="shared" si="1"/>
        <v>0</v>
      </c>
      <c r="T25" s="99" t="str">
        <f t="shared" si="2"/>
        <v>-</v>
      </c>
      <c r="U25" s="98" t="s">
        <v>341</v>
      </c>
      <c r="V25" s="230"/>
    </row>
    <row r="26" spans="2:22" ht="44.25" customHeight="1">
      <c r="B26" s="8"/>
      <c r="C26" s="8" t="s">
        <v>215</v>
      </c>
      <c r="D26" s="368" t="s">
        <v>216</v>
      </c>
      <c r="E26" s="370" t="s">
        <v>210</v>
      </c>
      <c r="F26" s="13" t="s">
        <v>210</v>
      </c>
      <c r="G26" s="3"/>
      <c r="H26" s="103" t="s">
        <v>346</v>
      </c>
      <c r="I26" s="3" t="s">
        <v>67</v>
      </c>
      <c r="J26" s="62" t="s">
        <v>353</v>
      </c>
      <c r="K26" s="93"/>
      <c r="L26" s="3" t="s">
        <v>332</v>
      </c>
      <c r="M26" s="43"/>
      <c r="N26" s="43"/>
      <c r="O26" s="43"/>
      <c r="P26" s="43"/>
      <c r="Q26" s="43"/>
      <c r="R26" s="43"/>
      <c r="S26" s="42">
        <f t="shared" si="1"/>
        <v>0</v>
      </c>
      <c r="T26" s="99" t="str">
        <f t="shared" si="2"/>
        <v>-</v>
      </c>
      <c r="U26" s="98" t="s">
        <v>341</v>
      </c>
      <c r="V26" s="230"/>
    </row>
    <row r="27" spans="2:22" ht="32.25" customHeight="1">
      <c r="B27" s="8"/>
      <c r="C27" s="8" t="s">
        <v>217</v>
      </c>
      <c r="D27" s="368" t="s">
        <v>218</v>
      </c>
      <c r="E27" s="370"/>
      <c r="F27" s="3"/>
      <c r="G27" s="3"/>
      <c r="H27" s="103" t="s">
        <v>346</v>
      </c>
      <c r="I27" s="3" t="s">
        <v>67</v>
      </c>
      <c r="K27" s="93"/>
      <c r="L27" s="3" t="s">
        <v>332</v>
      </c>
      <c r="M27" s="43"/>
      <c r="N27" s="43"/>
      <c r="O27" s="43"/>
      <c r="P27" s="43"/>
      <c r="Q27" s="43"/>
      <c r="R27" s="43"/>
      <c r="S27" s="42">
        <f t="shared" si="1"/>
        <v>0</v>
      </c>
      <c r="T27" s="99" t="str">
        <f t="shared" si="2"/>
        <v>-</v>
      </c>
      <c r="U27" s="98" t="s">
        <v>341</v>
      </c>
      <c r="V27" s="230"/>
    </row>
    <row r="28" spans="2:22" ht="32.25" customHeight="1">
      <c r="B28" s="8"/>
      <c r="C28" s="8" t="s">
        <v>219</v>
      </c>
      <c r="D28" s="368" t="s">
        <v>220</v>
      </c>
      <c r="E28" s="370"/>
      <c r="F28" s="3"/>
      <c r="G28" s="3"/>
      <c r="H28" s="103" t="s">
        <v>346</v>
      </c>
      <c r="I28" s="3" t="s">
        <v>67</v>
      </c>
      <c r="K28" s="93"/>
      <c r="L28" s="3" t="s">
        <v>332</v>
      </c>
      <c r="M28" s="43"/>
      <c r="N28" s="43"/>
      <c r="O28" s="43"/>
      <c r="P28" s="43"/>
      <c r="Q28" s="43"/>
      <c r="R28" s="43"/>
      <c r="S28" s="42">
        <f t="shared" si="1"/>
        <v>0</v>
      </c>
      <c r="T28" s="99" t="str">
        <f t="shared" si="2"/>
        <v>-</v>
      </c>
      <c r="U28" s="98" t="s">
        <v>341</v>
      </c>
      <c r="V28" s="230"/>
    </row>
    <row r="29" spans="2:22" ht="69">
      <c r="B29" s="12" t="s">
        <v>221</v>
      </c>
      <c r="C29" s="86" t="s">
        <v>222</v>
      </c>
      <c r="D29" s="85"/>
      <c r="E29" s="6"/>
      <c r="F29" s="6"/>
      <c r="G29" s="11" t="s">
        <v>321</v>
      </c>
      <c r="H29" s="3"/>
      <c r="I29" s="3" t="s">
        <v>67</v>
      </c>
      <c r="K29" s="94">
        <f>SUM(K30:K43)</f>
        <v>0</v>
      </c>
      <c r="L29" s="3" t="s">
        <v>332</v>
      </c>
      <c r="M29" s="42">
        <f>SUM(M30:M43)</f>
        <v>0</v>
      </c>
      <c r="N29" s="42">
        <f t="shared" ref="N29" si="3">SUM(N30:N43)</f>
        <v>0</v>
      </c>
      <c r="O29" s="42">
        <f t="shared" ref="O29" si="4">SUM(O30:O43)</f>
        <v>0</v>
      </c>
      <c r="P29" s="42">
        <f t="shared" ref="P29" si="5">SUM(P30:P43)</f>
        <v>0</v>
      </c>
      <c r="Q29" s="42">
        <f t="shared" ref="Q29" si="6">SUM(Q30:Q43)</f>
        <v>0</v>
      </c>
      <c r="R29" s="42">
        <f t="shared" ref="R29" si="7">SUM(R30:R43)</f>
        <v>0</v>
      </c>
    </row>
    <row r="30" spans="2:22" ht="30.75" customHeight="1">
      <c r="B30" s="8"/>
      <c r="C30" s="8" t="s">
        <v>223</v>
      </c>
      <c r="D30" s="368" t="s">
        <v>224</v>
      </c>
      <c r="E30" s="370"/>
      <c r="F30" s="3"/>
      <c r="G30" s="3"/>
      <c r="H30" s="103" t="s">
        <v>346</v>
      </c>
      <c r="I30" s="3" t="s">
        <v>67</v>
      </c>
      <c r="K30" s="93"/>
      <c r="L30" s="3" t="s">
        <v>332</v>
      </c>
      <c r="M30" s="43"/>
      <c r="N30" s="43"/>
      <c r="O30" s="43"/>
      <c r="P30" s="43"/>
      <c r="Q30" s="43"/>
      <c r="R30" s="43"/>
      <c r="S30" s="42">
        <f t="shared" si="1"/>
        <v>0</v>
      </c>
      <c r="T30" s="99" t="str">
        <f t="shared" ref="T30:T44" si="8">IF(K30=0,"-",S30/K30*1000)</f>
        <v>-</v>
      </c>
      <c r="U30" s="98" t="s">
        <v>341</v>
      </c>
      <c r="V30" s="230"/>
    </row>
    <row r="31" spans="2:22" ht="30.75" customHeight="1">
      <c r="B31" s="8"/>
      <c r="C31" s="8" t="s">
        <v>225</v>
      </c>
      <c r="D31" s="368" t="s">
        <v>226</v>
      </c>
      <c r="E31" s="370"/>
      <c r="F31" s="3"/>
      <c r="G31" s="3"/>
      <c r="H31" s="103" t="s">
        <v>346</v>
      </c>
      <c r="I31" s="3" t="s">
        <v>67</v>
      </c>
      <c r="K31" s="93"/>
      <c r="L31" s="3" t="s">
        <v>332</v>
      </c>
      <c r="M31" s="43"/>
      <c r="N31" s="43"/>
      <c r="O31" s="43"/>
      <c r="P31" s="43"/>
      <c r="Q31" s="43"/>
      <c r="R31" s="43"/>
      <c r="S31" s="42">
        <f t="shared" si="1"/>
        <v>0</v>
      </c>
      <c r="T31" s="99" t="str">
        <f t="shared" si="8"/>
        <v>-</v>
      </c>
      <c r="U31" s="98" t="s">
        <v>341</v>
      </c>
      <c r="V31" s="230"/>
    </row>
    <row r="32" spans="2:22" ht="45.75" customHeight="1">
      <c r="B32" s="8"/>
      <c r="C32" s="8" t="s">
        <v>227</v>
      </c>
      <c r="D32" s="368" t="s">
        <v>228</v>
      </c>
      <c r="E32" s="370" t="s">
        <v>210</v>
      </c>
      <c r="F32" s="13" t="s">
        <v>210</v>
      </c>
      <c r="G32" s="3"/>
      <c r="H32" s="103" t="s">
        <v>346</v>
      </c>
      <c r="I32" s="3" t="s">
        <v>67</v>
      </c>
      <c r="J32" s="62" t="s">
        <v>353</v>
      </c>
      <c r="K32" s="93"/>
      <c r="L32" s="3" t="s">
        <v>332</v>
      </c>
      <c r="M32" s="43"/>
      <c r="N32" s="43"/>
      <c r="O32" s="43"/>
      <c r="P32" s="43"/>
      <c r="Q32" s="43"/>
      <c r="R32" s="43"/>
      <c r="S32" s="42">
        <f t="shared" si="1"/>
        <v>0</v>
      </c>
      <c r="T32" s="99" t="str">
        <f t="shared" si="8"/>
        <v>-</v>
      </c>
      <c r="U32" s="98" t="s">
        <v>341</v>
      </c>
      <c r="V32" s="230"/>
    </row>
    <row r="33" spans="2:22" ht="30.75" customHeight="1">
      <c r="B33" s="8"/>
      <c r="C33" s="8" t="s">
        <v>229</v>
      </c>
      <c r="D33" s="368" t="s">
        <v>230</v>
      </c>
      <c r="E33" s="370"/>
      <c r="F33" s="3"/>
      <c r="G33" s="3"/>
      <c r="H33" s="103" t="s">
        <v>346</v>
      </c>
      <c r="I33" s="3" t="s">
        <v>67</v>
      </c>
      <c r="K33" s="93"/>
      <c r="L33" s="3" t="s">
        <v>332</v>
      </c>
      <c r="M33" s="43"/>
      <c r="N33" s="43"/>
      <c r="O33" s="43"/>
      <c r="P33" s="43"/>
      <c r="Q33" s="43"/>
      <c r="R33" s="43"/>
      <c r="S33" s="42">
        <f t="shared" si="1"/>
        <v>0</v>
      </c>
      <c r="T33" s="99" t="str">
        <f t="shared" si="8"/>
        <v>-</v>
      </c>
      <c r="U33" s="98" t="s">
        <v>341</v>
      </c>
      <c r="V33" s="230"/>
    </row>
    <row r="34" spans="2:22" ht="45.75" customHeight="1">
      <c r="B34" s="8"/>
      <c r="C34" s="8" t="s">
        <v>231</v>
      </c>
      <c r="D34" s="368" t="s">
        <v>232</v>
      </c>
      <c r="E34" s="370" t="s">
        <v>210</v>
      </c>
      <c r="F34" s="13" t="s">
        <v>210</v>
      </c>
      <c r="G34" s="3"/>
      <c r="H34" s="103" t="s">
        <v>346</v>
      </c>
      <c r="I34" s="3" t="s">
        <v>67</v>
      </c>
      <c r="J34" s="62" t="s">
        <v>353</v>
      </c>
      <c r="K34" s="93"/>
      <c r="L34" s="3" t="s">
        <v>332</v>
      </c>
      <c r="M34" s="43"/>
      <c r="N34" s="43"/>
      <c r="O34" s="43"/>
      <c r="P34" s="43"/>
      <c r="Q34" s="43"/>
      <c r="R34" s="43"/>
      <c r="S34" s="42">
        <f t="shared" si="1"/>
        <v>0</v>
      </c>
      <c r="T34" s="99" t="str">
        <f t="shared" si="8"/>
        <v>-</v>
      </c>
      <c r="U34" s="98" t="s">
        <v>341</v>
      </c>
      <c r="V34" s="230"/>
    </row>
    <row r="35" spans="2:22" ht="30.75" customHeight="1">
      <c r="B35" s="8"/>
      <c r="C35" s="8" t="s">
        <v>233</v>
      </c>
      <c r="D35" s="368" t="s">
        <v>234</v>
      </c>
      <c r="E35" s="370"/>
      <c r="F35" s="3"/>
      <c r="G35" s="3"/>
      <c r="H35" s="103" t="s">
        <v>346</v>
      </c>
      <c r="I35" s="3" t="s">
        <v>67</v>
      </c>
      <c r="K35" s="93"/>
      <c r="L35" s="3" t="s">
        <v>332</v>
      </c>
      <c r="M35" s="43"/>
      <c r="N35" s="43"/>
      <c r="O35" s="43"/>
      <c r="P35" s="43"/>
      <c r="Q35" s="43"/>
      <c r="R35" s="43"/>
      <c r="S35" s="42">
        <f t="shared" si="1"/>
        <v>0</v>
      </c>
      <c r="T35" s="99" t="str">
        <f t="shared" si="8"/>
        <v>-</v>
      </c>
      <c r="U35" s="98" t="s">
        <v>341</v>
      </c>
      <c r="V35" s="230"/>
    </row>
    <row r="36" spans="2:22" ht="45.75" customHeight="1">
      <c r="B36" s="8"/>
      <c r="C36" s="8" t="s">
        <v>235</v>
      </c>
      <c r="D36" s="368" t="s">
        <v>236</v>
      </c>
      <c r="E36" s="370" t="s">
        <v>210</v>
      </c>
      <c r="F36" s="13" t="s">
        <v>210</v>
      </c>
      <c r="G36" s="3"/>
      <c r="H36" s="103" t="s">
        <v>346</v>
      </c>
      <c r="I36" s="3" t="s">
        <v>67</v>
      </c>
      <c r="J36" s="62" t="s">
        <v>353</v>
      </c>
      <c r="K36" s="93"/>
      <c r="L36" s="3" t="s">
        <v>332</v>
      </c>
      <c r="M36" s="43"/>
      <c r="N36" s="43"/>
      <c r="O36" s="43"/>
      <c r="P36" s="43"/>
      <c r="Q36" s="43"/>
      <c r="R36" s="43"/>
      <c r="S36" s="42">
        <f t="shared" si="1"/>
        <v>0</v>
      </c>
      <c r="T36" s="99" t="str">
        <f t="shared" si="8"/>
        <v>-</v>
      </c>
      <c r="U36" s="98" t="s">
        <v>341</v>
      </c>
      <c r="V36" s="230"/>
    </row>
    <row r="37" spans="2:22" ht="30.75" customHeight="1">
      <c r="B37" s="8"/>
      <c r="C37" s="8" t="s">
        <v>237</v>
      </c>
      <c r="D37" s="368" t="s">
        <v>238</v>
      </c>
      <c r="E37" s="370"/>
      <c r="F37" s="3"/>
      <c r="G37" s="3"/>
      <c r="H37" s="103" t="s">
        <v>346</v>
      </c>
      <c r="I37" s="3" t="s">
        <v>67</v>
      </c>
      <c r="K37" s="93"/>
      <c r="L37" s="3" t="s">
        <v>332</v>
      </c>
      <c r="M37" s="43"/>
      <c r="N37" s="43"/>
      <c r="O37" s="43"/>
      <c r="P37" s="43"/>
      <c r="Q37" s="43"/>
      <c r="R37" s="43"/>
      <c r="S37" s="42">
        <f t="shared" si="1"/>
        <v>0</v>
      </c>
      <c r="T37" s="99" t="str">
        <f t="shared" si="8"/>
        <v>-</v>
      </c>
      <c r="U37" s="98" t="s">
        <v>341</v>
      </c>
      <c r="V37" s="230"/>
    </row>
    <row r="38" spans="2:22" ht="45.75" customHeight="1">
      <c r="B38" s="8"/>
      <c r="C38" s="8" t="s">
        <v>239</v>
      </c>
      <c r="D38" s="368" t="s">
        <v>240</v>
      </c>
      <c r="E38" s="370" t="s">
        <v>210</v>
      </c>
      <c r="F38" s="13" t="s">
        <v>210</v>
      </c>
      <c r="G38" s="3"/>
      <c r="H38" s="103" t="s">
        <v>346</v>
      </c>
      <c r="I38" s="3" t="s">
        <v>67</v>
      </c>
      <c r="J38" s="62" t="s">
        <v>353</v>
      </c>
      <c r="K38" s="93"/>
      <c r="L38" s="3" t="s">
        <v>332</v>
      </c>
      <c r="M38" s="43"/>
      <c r="N38" s="43"/>
      <c r="O38" s="43"/>
      <c r="P38" s="43"/>
      <c r="Q38" s="43"/>
      <c r="R38" s="43"/>
      <c r="S38" s="42">
        <f t="shared" si="1"/>
        <v>0</v>
      </c>
      <c r="T38" s="99" t="str">
        <f t="shared" si="8"/>
        <v>-</v>
      </c>
      <c r="U38" s="98" t="s">
        <v>341</v>
      </c>
      <c r="V38" s="230"/>
    </row>
    <row r="39" spans="2:22" ht="30.75" customHeight="1">
      <c r="B39" s="8"/>
      <c r="C39" s="8" t="s">
        <v>241</v>
      </c>
      <c r="D39" s="368" t="s">
        <v>242</v>
      </c>
      <c r="E39" s="370"/>
      <c r="F39" s="3"/>
      <c r="G39" s="3"/>
      <c r="H39" s="103" t="s">
        <v>346</v>
      </c>
      <c r="I39" s="3" t="s">
        <v>67</v>
      </c>
      <c r="K39" s="93"/>
      <c r="L39" s="3" t="s">
        <v>332</v>
      </c>
      <c r="M39" s="43"/>
      <c r="N39" s="43"/>
      <c r="O39" s="43"/>
      <c r="P39" s="43"/>
      <c r="Q39" s="43"/>
      <c r="R39" s="43"/>
      <c r="S39" s="42">
        <f t="shared" si="1"/>
        <v>0</v>
      </c>
      <c r="T39" s="99" t="str">
        <f t="shared" si="8"/>
        <v>-</v>
      </c>
      <c r="U39" s="98" t="s">
        <v>341</v>
      </c>
      <c r="V39" s="230"/>
    </row>
    <row r="40" spans="2:22" ht="30.75" customHeight="1">
      <c r="B40" s="8"/>
      <c r="C40" s="8" t="s">
        <v>243</v>
      </c>
      <c r="D40" s="368" t="s">
        <v>244</v>
      </c>
      <c r="E40" s="370"/>
      <c r="F40" s="3"/>
      <c r="G40" s="3"/>
      <c r="H40" s="103" t="s">
        <v>346</v>
      </c>
      <c r="I40" s="3" t="s">
        <v>67</v>
      </c>
      <c r="K40" s="93"/>
      <c r="L40" s="3" t="s">
        <v>332</v>
      </c>
      <c r="M40" s="43"/>
      <c r="N40" s="43"/>
      <c r="O40" s="43"/>
      <c r="P40" s="43"/>
      <c r="Q40" s="43"/>
      <c r="R40" s="43"/>
      <c r="S40" s="42">
        <f t="shared" si="1"/>
        <v>0</v>
      </c>
      <c r="T40" s="99" t="str">
        <f t="shared" si="8"/>
        <v>-</v>
      </c>
      <c r="U40" s="98" t="s">
        <v>341</v>
      </c>
      <c r="V40" s="230"/>
    </row>
    <row r="41" spans="2:22" ht="30.75" customHeight="1">
      <c r="B41" s="8"/>
      <c r="C41" s="8" t="s">
        <v>245</v>
      </c>
      <c r="D41" s="368" t="s">
        <v>246</v>
      </c>
      <c r="E41" s="370"/>
      <c r="F41" s="3"/>
      <c r="G41" s="3"/>
      <c r="H41" s="103" t="s">
        <v>346</v>
      </c>
      <c r="I41" s="3" t="s">
        <v>67</v>
      </c>
      <c r="K41" s="93"/>
      <c r="L41" s="3" t="s">
        <v>332</v>
      </c>
      <c r="M41" s="43"/>
      <c r="N41" s="43"/>
      <c r="O41" s="43"/>
      <c r="P41" s="43"/>
      <c r="Q41" s="43"/>
      <c r="R41" s="43"/>
      <c r="S41" s="42">
        <f t="shared" si="1"/>
        <v>0</v>
      </c>
      <c r="T41" s="99" t="str">
        <f t="shared" si="8"/>
        <v>-</v>
      </c>
      <c r="U41" s="98" t="s">
        <v>341</v>
      </c>
      <c r="V41" s="230"/>
    </row>
    <row r="42" spans="2:22" ht="30.75" customHeight="1">
      <c r="B42" s="8"/>
      <c r="C42" s="8" t="s">
        <v>247</v>
      </c>
      <c r="D42" s="368" t="s">
        <v>248</v>
      </c>
      <c r="E42" s="370"/>
      <c r="F42" s="3"/>
      <c r="G42" s="3"/>
      <c r="H42" s="103" t="s">
        <v>346</v>
      </c>
      <c r="I42" s="3" t="s">
        <v>67</v>
      </c>
      <c r="K42" s="93"/>
      <c r="L42" s="3" t="s">
        <v>332</v>
      </c>
      <c r="M42" s="43"/>
      <c r="N42" s="43"/>
      <c r="O42" s="43"/>
      <c r="P42" s="43"/>
      <c r="Q42" s="43"/>
      <c r="R42" s="43"/>
      <c r="S42" s="42">
        <f t="shared" si="1"/>
        <v>0</v>
      </c>
      <c r="T42" s="99" t="str">
        <f t="shared" si="8"/>
        <v>-</v>
      </c>
      <c r="U42" s="98" t="s">
        <v>341</v>
      </c>
      <c r="V42" s="230"/>
    </row>
    <row r="43" spans="2:22" ht="30.75" customHeight="1">
      <c r="B43" s="8"/>
      <c r="C43" s="8" t="s">
        <v>249</v>
      </c>
      <c r="D43" s="368" t="s">
        <v>250</v>
      </c>
      <c r="E43" s="370"/>
      <c r="F43" s="3"/>
      <c r="G43" s="3"/>
      <c r="H43" s="103" t="s">
        <v>346</v>
      </c>
      <c r="I43" s="3" t="s">
        <v>67</v>
      </c>
      <c r="K43" s="93"/>
      <c r="L43" s="3" t="s">
        <v>332</v>
      </c>
      <c r="M43" s="43"/>
      <c r="N43" s="43"/>
      <c r="O43" s="43"/>
      <c r="P43" s="43"/>
      <c r="Q43" s="43"/>
      <c r="R43" s="43"/>
      <c r="S43" s="42">
        <f t="shared" si="1"/>
        <v>0</v>
      </c>
      <c r="T43" s="99" t="str">
        <f t="shared" si="8"/>
        <v>-</v>
      </c>
      <c r="U43" s="98" t="s">
        <v>341</v>
      </c>
      <c r="V43" s="230"/>
    </row>
    <row r="44" spans="2:22" ht="15" customHeight="1">
      <c r="B44" s="8" t="s">
        <v>251</v>
      </c>
      <c r="C44" s="87" t="s">
        <v>252</v>
      </c>
      <c r="D44" s="58"/>
      <c r="E44" s="59"/>
      <c r="F44" s="3"/>
      <c r="G44" s="3"/>
      <c r="H44" s="103" t="s">
        <v>346</v>
      </c>
      <c r="I44" s="3" t="s">
        <v>67</v>
      </c>
      <c r="K44" s="93"/>
      <c r="L44" s="3" t="s">
        <v>332</v>
      </c>
      <c r="M44" s="43"/>
      <c r="N44" s="43"/>
      <c r="O44" s="43"/>
      <c r="P44" s="43"/>
      <c r="Q44" s="43"/>
      <c r="R44" s="43"/>
      <c r="S44" s="42">
        <f t="shared" si="1"/>
        <v>0</v>
      </c>
      <c r="T44" s="99" t="str">
        <f t="shared" si="8"/>
        <v>-</v>
      </c>
      <c r="U44" s="98" t="s">
        <v>341</v>
      </c>
      <c r="V44" s="230"/>
    </row>
    <row r="45" spans="2:22" ht="27.6">
      <c r="B45" s="12" t="s">
        <v>253</v>
      </c>
      <c r="C45" s="407" t="s">
        <v>254</v>
      </c>
      <c r="D45" s="408"/>
      <c r="E45" s="409"/>
      <c r="F45" s="3"/>
      <c r="G45" s="11" t="s">
        <v>255</v>
      </c>
      <c r="H45" s="3"/>
      <c r="I45" s="3" t="s">
        <v>67</v>
      </c>
      <c r="K45" s="94">
        <f>SUM(K46:K48)</f>
        <v>0</v>
      </c>
      <c r="L45" s="3" t="s">
        <v>332</v>
      </c>
      <c r="M45" s="42">
        <f>SUM(M46:M48)</f>
        <v>0</v>
      </c>
      <c r="N45" s="42">
        <f t="shared" ref="N45:R45" si="9">SUM(N46:N48)</f>
        <v>0</v>
      </c>
      <c r="O45" s="42">
        <f t="shared" si="9"/>
        <v>0</v>
      </c>
      <c r="P45" s="42">
        <f t="shared" si="9"/>
        <v>0</v>
      </c>
      <c r="Q45" s="42">
        <f t="shared" si="9"/>
        <v>0</v>
      </c>
      <c r="R45" s="42">
        <f t="shared" si="9"/>
        <v>0</v>
      </c>
    </row>
    <row r="46" spans="2:22" ht="28.8">
      <c r="B46" s="8"/>
      <c r="C46" s="8" t="s">
        <v>256</v>
      </c>
      <c r="D46" s="368" t="s">
        <v>257</v>
      </c>
      <c r="E46" s="370"/>
      <c r="F46" s="13" t="s">
        <v>258</v>
      </c>
      <c r="G46" s="3"/>
      <c r="H46" s="103" t="s">
        <v>346</v>
      </c>
      <c r="I46" s="3" t="s">
        <v>67</v>
      </c>
      <c r="J46" s="62" t="s">
        <v>353</v>
      </c>
      <c r="K46" s="93"/>
      <c r="L46" s="3" t="s">
        <v>332</v>
      </c>
      <c r="M46" s="43"/>
      <c r="N46" s="43"/>
      <c r="O46" s="43"/>
      <c r="P46" s="43"/>
      <c r="Q46" s="43"/>
      <c r="R46" s="43"/>
      <c r="S46" s="42">
        <f t="shared" si="1"/>
        <v>0</v>
      </c>
      <c r="T46" s="99" t="str">
        <f t="shared" ref="T46:T48" si="10">IF(K46=0,"-",S46/K46*1000)</f>
        <v>-</v>
      </c>
      <c r="U46" s="98" t="s">
        <v>341</v>
      </c>
      <c r="V46" s="230"/>
    </row>
    <row r="47" spans="2:22" ht="28.8">
      <c r="B47" s="8"/>
      <c r="C47" s="8" t="s">
        <v>259</v>
      </c>
      <c r="D47" s="368" t="s">
        <v>260</v>
      </c>
      <c r="E47" s="370"/>
      <c r="F47" s="13" t="s">
        <v>258</v>
      </c>
      <c r="G47" s="3"/>
      <c r="H47" s="103" t="s">
        <v>346</v>
      </c>
      <c r="I47" s="3" t="s">
        <v>67</v>
      </c>
      <c r="J47" s="62" t="s">
        <v>353</v>
      </c>
      <c r="K47" s="93"/>
      <c r="L47" s="3" t="s">
        <v>332</v>
      </c>
      <c r="M47" s="43"/>
      <c r="N47" s="43"/>
      <c r="O47" s="43"/>
      <c r="P47" s="43"/>
      <c r="Q47" s="43"/>
      <c r="R47" s="43"/>
      <c r="S47" s="42">
        <f t="shared" si="1"/>
        <v>0</v>
      </c>
      <c r="T47" s="99" t="str">
        <f t="shared" si="10"/>
        <v>-</v>
      </c>
      <c r="U47" s="98" t="s">
        <v>341</v>
      </c>
      <c r="V47" s="230"/>
    </row>
    <row r="48" spans="2:22" ht="109.5" customHeight="1">
      <c r="B48" s="8"/>
      <c r="C48" s="8" t="s">
        <v>261</v>
      </c>
      <c r="D48" s="368" t="s">
        <v>262</v>
      </c>
      <c r="E48" s="370"/>
      <c r="F48" s="13" t="s">
        <v>258</v>
      </c>
      <c r="G48" s="3"/>
      <c r="H48" s="103" t="s">
        <v>346</v>
      </c>
      <c r="I48" s="3" t="s">
        <v>67</v>
      </c>
      <c r="J48" s="62" t="s">
        <v>353</v>
      </c>
      <c r="K48" s="93"/>
      <c r="L48" s="3" t="s">
        <v>332</v>
      </c>
      <c r="M48" s="43"/>
      <c r="N48" s="43"/>
      <c r="O48" s="43"/>
      <c r="P48" s="43"/>
      <c r="Q48" s="43"/>
      <c r="R48" s="43"/>
      <c r="S48" s="42">
        <f t="shared" si="1"/>
        <v>0</v>
      </c>
      <c r="T48" s="99" t="str">
        <f t="shared" si="10"/>
        <v>-</v>
      </c>
      <c r="U48" s="98" t="s">
        <v>341</v>
      </c>
      <c r="V48" s="230"/>
    </row>
    <row r="49" spans="2:23" ht="30" customHeight="1">
      <c r="B49" s="12" t="s">
        <v>263</v>
      </c>
      <c r="C49" s="86" t="s">
        <v>264</v>
      </c>
      <c r="D49" s="88"/>
      <c r="E49" s="85"/>
      <c r="F49" s="3"/>
      <c r="G49" s="11" t="s">
        <v>326</v>
      </c>
      <c r="H49" s="3"/>
      <c r="I49" s="3" t="s">
        <v>67</v>
      </c>
      <c r="K49" s="94">
        <f>SUM(K50:K53)</f>
        <v>0</v>
      </c>
      <c r="L49" s="3" t="s">
        <v>332</v>
      </c>
      <c r="M49" s="42">
        <f>SUM(M50:M53)</f>
        <v>0</v>
      </c>
      <c r="N49" s="42">
        <f t="shared" ref="N49:R49" si="11">SUM(N50:N53)</f>
        <v>0</v>
      </c>
      <c r="O49" s="42">
        <f t="shared" si="11"/>
        <v>0</v>
      </c>
      <c r="P49" s="42">
        <f t="shared" si="11"/>
        <v>0</v>
      </c>
      <c r="Q49" s="42">
        <f t="shared" si="11"/>
        <v>0</v>
      </c>
      <c r="R49" s="42">
        <f t="shared" si="11"/>
        <v>0</v>
      </c>
    </row>
    <row r="50" spans="2:23" ht="30" customHeight="1">
      <c r="B50" s="8"/>
      <c r="C50" s="8" t="s">
        <v>322</v>
      </c>
      <c r="D50" s="368" t="s">
        <v>265</v>
      </c>
      <c r="E50" s="370"/>
      <c r="F50" s="3"/>
      <c r="G50" s="3"/>
      <c r="H50" s="103" t="s">
        <v>346</v>
      </c>
      <c r="I50" s="3" t="s">
        <v>67</v>
      </c>
      <c r="K50" s="93"/>
      <c r="L50" s="3" t="s">
        <v>332</v>
      </c>
      <c r="M50" s="43"/>
      <c r="N50" s="43"/>
      <c r="O50" s="43"/>
      <c r="P50" s="43"/>
      <c r="Q50" s="43"/>
      <c r="R50" s="43"/>
      <c r="S50" s="42">
        <f t="shared" si="1"/>
        <v>0</v>
      </c>
      <c r="T50" s="99" t="str">
        <f t="shared" ref="T50:T53" si="12">IF(K50=0,"-",S50/K50*1000)</f>
        <v>-</v>
      </c>
      <c r="U50" s="98" t="s">
        <v>341</v>
      </c>
      <c r="V50" s="230"/>
    </row>
    <row r="51" spans="2:23" ht="26.4">
      <c r="B51" s="8"/>
      <c r="C51" s="8" t="s">
        <v>323</v>
      </c>
      <c r="D51" s="368" t="s">
        <v>266</v>
      </c>
      <c r="E51" s="370"/>
      <c r="F51" s="3"/>
      <c r="G51" s="3"/>
      <c r="H51" s="103" t="s">
        <v>346</v>
      </c>
      <c r="I51" s="3" t="s">
        <v>67</v>
      </c>
      <c r="K51" s="93"/>
      <c r="L51" s="3" t="s">
        <v>332</v>
      </c>
      <c r="M51" s="43"/>
      <c r="N51" s="43"/>
      <c r="O51" s="43"/>
      <c r="P51" s="43"/>
      <c r="Q51" s="43"/>
      <c r="R51" s="43"/>
      <c r="S51" s="42">
        <f t="shared" si="1"/>
        <v>0</v>
      </c>
      <c r="T51" s="99" t="str">
        <f t="shared" si="12"/>
        <v>-</v>
      </c>
      <c r="U51" s="98" t="s">
        <v>341</v>
      </c>
      <c r="V51" s="230"/>
    </row>
    <row r="52" spans="2:23" ht="26.4">
      <c r="B52" s="8"/>
      <c r="C52" s="8" t="s">
        <v>324</v>
      </c>
      <c r="D52" s="368" t="s">
        <v>267</v>
      </c>
      <c r="E52" s="370"/>
      <c r="F52" s="3"/>
      <c r="G52" s="3"/>
      <c r="H52" s="103" t="s">
        <v>346</v>
      </c>
      <c r="I52" s="3" t="s">
        <v>67</v>
      </c>
      <c r="K52" s="93"/>
      <c r="L52" s="3" t="s">
        <v>332</v>
      </c>
      <c r="M52" s="43"/>
      <c r="N52" s="43"/>
      <c r="O52" s="43"/>
      <c r="P52" s="43"/>
      <c r="Q52" s="43"/>
      <c r="R52" s="43"/>
      <c r="S52" s="42">
        <f t="shared" si="1"/>
        <v>0</v>
      </c>
      <c r="T52" s="99" t="str">
        <f t="shared" si="12"/>
        <v>-</v>
      </c>
      <c r="U52" s="98" t="s">
        <v>341</v>
      </c>
      <c r="V52" s="230"/>
    </row>
    <row r="53" spans="2:23" ht="28.8">
      <c r="B53" s="8"/>
      <c r="C53" s="8" t="s">
        <v>325</v>
      </c>
      <c r="D53" s="368" t="s">
        <v>268</v>
      </c>
      <c r="E53" s="370"/>
      <c r="F53" s="13" t="s">
        <v>197</v>
      </c>
      <c r="G53" s="3"/>
      <c r="H53" s="103" t="s">
        <v>346</v>
      </c>
      <c r="I53" s="3" t="s">
        <v>67</v>
      </c>
      <c r="J53" s="62" t="s">
        <v>353</v>
      </c>
      <c r="K53" s="93"/>
      <c r="L53" s="3" t="s">
        <v>332</v>
      </c>
      <c r="M53" s="43"/>
      <c r="N53" s="43"/>
      <c r="O53" s="43"/>
      <c r="P53" s="43"/>
      <c r="Q53" s="43"/>
      <c r="R53" s="43"/>
      <c r="S53" s="42">
        <f t="shared" si="1"/>
        <v>0</v>
      </c>
      <c r="T53" s="99" t="str">
        <f t="shared" si="12"/>
        <v>-</v>
      </c>
      <c r="U53" s="98" t="s">
        <v>341</v>
      </c>
      <c r="V53" s="230"/>
    </row>
    <row r="54" spans="2:23" ht="45" customHeight="1">
      <c r="B54" s="12" t="s">
        <v>269</v>
      </c>
      <c r="C54" s="86" t="s">
        <v>270</v>
      </c>
      <c r="D54" s="88"/>
      <c r="E54" s="85"/>
      <c r="F54" s="3"/>
      <c r="G54" s="11" t="s">
        <v>327</v>
      </c>
      <c r="H54" s="3"/>
      <c r="I54" s="3" t="s">
        <v>67</v>
      </c>
      <c r="K54" s="94">
        <f>SUM(K55:K63)</f>
        <v>0</v>
      </c>
      <c r="L54" s="3" t="s">
        <v>332</v>
      </c>
      <c r="M54" s="42">
        <f>SUM(M55:M63)</f>
        <v>0</v>
      </c>
      <c r="N54" s="42">
        <f t="shared" ref="N54:R54" si="13">SUM(N55:N63)</f>
        <v>0</v>
      </c>
      <c r="O54" s="42">
        <f t="shared" si="13"/>
        <v>0</v>
      </c>
      <c r="P54" s="42">
        <f t="shared" si="13"/>
        <v>0</v>
      </c>
      <c r="Q54" s="42">
        <f t="shared" si="13"/>
        <v>0</v>
      </c>
      <c r="R54" s="42">
        <f t="shared" si="13"/>
        <v>0</v>
      </c>
    </row>
    <row r="55" spans="2:23" ht="15" customHeight="1">
      <c r="B55" s="8"/>
      <c r="C55" s="8" t="s">
        <v>271</v>
      </c>
      <c r="D55" s="368" t="s">
        <v>272</v>
      </c>
      <c r="E55" s="370"/>
      <c r="F55" s="3"/>
      <c r="G55" s="3"/>
      <c r="H55" s="103" t="s">
        <v>346</v>
      </c>
      <c r="I55" s="3" t="s">
        <v>67</v>
      </c>
      <c r="K55" s="93"/>
      <c r="L55" s="3" t="s">
        <v>332</v>
      </c>
      <c r="M55" s="43"/>
      <c r="N55" s="43"/>
      <c r="O55" s="43"/>
      <c r="P55" s="43"/>
      <c r="Q55" s="43"/>
      <c r="R55" s="43"/>
      <c r="S55" s="42">
        <f t="shared" si="1"/>
        <v>0</v>
      </c>
      <c r="T55" s="99" t="str">
        <f t="shared" ref="T55:T63" si="14">IF(K55=0,"-",S55/K55*1000)</f>
        <v>-</v>
      </c>
      <c r="U55" s="98" t="s">
        <v>341</v>
      </c>
      <c r="V55" s="230"/>
    </row>
    <row r="56" spans="2:23" ht="15" customHeight="1">
      <c r="B56" s="8"/>
      <c r="C56" s="8" t="s">
        <v>273</v>
      </c>
      <c r="D56" s="368" t="s">
        <v>274</v>
      </c>
      <c r="E56" s="370"/>
      <c r="F56" s="3"/>
      <c r="G56" s="3"/>
      <c r="H56" s="103" t="s">
        <v>346</v>
      </c>
      <c r="I56" s="3" t="s">
        <v>67</v>
      </c>
      <c r="K56" s="93"/>
      <c r="L56" s="3" t="s">
        <v>332</v>
      </c>
      <c r="M56" s="43"/>
      <c r="N56" s="43"/>
      <c r="O56" s="43"/>
      <c r="P56" s="43"/>
      <c r="Q56" s="43"/>
      <c r="R56" s="43"/>
      <c r="S56" s="42">
        <f t="shared" si="1"/>
        <v>0</v>
      </c>
      <c r="T56" s="99" t="str">
        <f t="shared" si="14"/>
        <v>-</v>
      </c>
      <c r="U56" s="98" t="s">
        <v>341</v>
      </c>
      <c r="V56" s="230"/>
    </row>
    <row r="57" spans="2:23" ht="15" customHeight="1">
      <c r="B57" s="8"/>
      <c r="C57" s="8" t="s">
        <v>275</v>
      </c>
      <c r="D57" s="368" t="s">
        <v>276</v>
      </c>
      <c r="E57" s="370"/>
      <c r="F57" s="3"/>
      <c r="G57" s="3"/>
      <c r="H57" s="103" t="s">
        <v>346</v>
      </c>
      <c r="I57" s="3" t="s">
        <v>67</v>
      </c>
      <c r="K57" s="93"/>
      <c r="L57" s="3" t="s">
        <v>332</v>
      </c>
      <c r="M57" s="43"/>
      <c r="N57" s="43"/>
      <c r="O57" s="43"/>
      <c r="P57" s="43"/>
      <c r="Q57" s="43"/>
      <c r="R57" s="43"/>
      <c r="S57" s="42">
        <f t="shared" si="1"/>
        <v>0</v>
      </c>
      <c r="T57" s="99" t="str">
        <f t="shared" si="14"/>
        <v>-</v>
      </c>
      <c r="U57" s="98" t="s">
        <v>341</v>
      </c>
      <c r="V57" s="230"/>
    </row>
    <row r="58" spans="2:23" ht="30.75" customHeight="1">
      <c r="B58" s="8"/>
      <c r="C58" s="8" t="s">
        <v>277</v>
      </c>
      <c r="D58" s="368" t="s">
        <v>278</v>
      </c>
      <c r="E58" s="370"/>
      <c r="F58" s="3"/>
      <c r="G58" s="3"/>
      <c r="H58" s="103" t="s">
        <v>346</v>
      </c>
      <c r="I58" s="3" t="s">
        <v>67</v>
      </c>
      <c r="K58" s="93"/>
      <c r="L58" s="3" t="s">
        <v>332</v>
      </c>
      <c r="M58" s="43"/>
      <c r="N58" s="43"/>
      <c r="O58" s="43"/>
      <c r="P58" s="43"/>
      <c r="Q58" s="43"/>
      <c r="R58" s="43"/>
      <c r="S58" s="42">
        <f t="shared" si="1"/>
        <v>0</v>
      </c>
      <c r="T58" s="99" t="str">
        <f t="shared" si="14"/>
        <v>-</v>
      </c>
      <c r="U58" s="98" t="s">
        <v>341</v>
      </c>
      <c r="V58" s="230"/>
    </row>
    <row r="59" spans="2:23" ht="30" customHeight="1">
      <c r="B59" s="8"/>
      <c r="C59" s="8" t="s">
        <v>279</v>
      </c>
      <c r="D59" s="368" t="s">
        <v>280</v>
      </c>
      <c r="E59" s="370"/>
      <c r="F59" s="3"/>
      <c r="G59" s="3"/>
      <c r="H59" s="103" t="s">
        <v>346</v>
      </c>
      <c r="I59" s="3" t="s">
        <v>67</v>
      </c>
      <c r="K59" s="93"/>
      <c r="L59" s="3" t="s">
        <v>332</v>
      </c>
      <c r="M59" s="43"/>
      <c r="N59" s="43"/>
      <c r="O59" s="43"/>
      <c r="P59" s="43"/>
      <c r="Q59" s="43"/>
      <c r="R59" s="43"/>
      <c r="S59" s="42">
        <f t="shared" si="1"/>
        <v>0</v>
      </c>
      <c r="T59" s="99" t="str">
        <f t="shared" si="14"/>
        <v>-</v>
      </c>
      <c r="U59" s="98" t="s">
        <v>341</v>
      </c>
      <c r="V59" s="230"/>
    </row>
    <row r="60" spans="2:23" ht="15" customHeight="1">
      <c r="B60" s="8"/>
      <c r="C60" s="8" t="s">
        <v>281</v>
      </c>
      <c r="D60" s="368" t="s">
        <v>282</v>
      </c>
      <c r="E60" s="370"/>
      <c r="F60" s="3"/>
      <c r="G60" s="3"/>
      <c r="H60" s="103" t="s">
        <v>346</v>
      </c>
      <c r="I60" s="3" t="s">
        <v>67</v>
      </c>
      <c r="K60" s="93"/>
      <c r="L60" s="3" t="s">
        <v>332</v>
      </c>
      <c r="M60" s="43"/>
      <c r="N60" s="43"/>
      <c r="O60" s="43"/>
      <c r="P60" s="43"/>
      <c r="Q60" s="43"/>
      <c r="R60" s="43"/>
      <c r="S60" s="42">
        <f t="shared" si="1"/>
        <v>0</v>
      </c>
      <c r="T60" s="99" t="str">
        <f t="shared" si="14"/>
        <v>-</v>
      </c>
      <c r="U60" s="98" t="s">
        <v>341</v>
      </c>
      <c r="V60" s="230"/>
    </row>
    <row r="61" spans="2:23" ht="15" customHeight="1">
      <c r="B61" s="8"/>
      <c r="C61" s="8" t="s">
        <v>283</v>
      </c>
      <c r="D61" s="368" t="s">
        <v>284</v>
      </c>
      <c r="E61" s="370"/>
      <c r="F61" s="3"/>
      <c r="G61" s="3"/>
      <c r="H61" s="103" t="s">
        <v>346</v>
      </c>
      <c r="I61" s="3" t="s">
        <v>67</v>
      </c>
      <c r="K61" s="93"/>
      <c r="L61" s="3" t="s">
        <v>332</v>
      </c>
      <c r="M61" s="43"/>
      <c r="N61" s="43"/>
      <c r="O61" s="43"/>
      <c r="P61" s="43"/>
      <c r="Q61" s="43"/>
      <c r="R61" s="43"/>
      <c r="S61" s="42">
        <f t="shared" si="1"/>
        <v>0</v>
      </c>
      <c r="T61" s="99" t="str">
        <f t="shared" si="14"/>
        <v>-</v>
      </c>
      <c r="U61" s="98" t="s">
        <v>341</v>
      </c>
      <c r="V61" s="230"/>
    </row>
    <row r="62" spans="2:23" ht="15" customHeight="1">
      <c r="B62" s="8"/>
      <c r="C62" s="8" t="s">
        <v>285</v>
      </c>
      <c r="D62" s="368" t="s">
        <v>286</v>
      </c>
      <c r="E62" s="370"/>
      <c r="F62" s="3"/>
      <c r="G62" s="3"/>
      <c r="H62" s="103" t="s">
        <v>346</v>
      </c>
      <c r="I62" s="3" t="s">
        <v>67</v>
      </c>
      <c r="K62" s="93"/>
      <c r="L62" s="3" t="s">
        <v>332</v>
      </c>
      <c r="M62" s="43"/>
      <c r="N62" s="43"/>
      <c r="O62" s="43"/>
      <c r="P62" s="43"/>
      <c r="Q62" s="43"/>
      <c r="R62" s="43"/>
      <c r="S62" s="42">
        <f t="shared" si="1"/>
        <v>0</v>
      </c>
      <c r="T62" s="99" t="str">
        <f t="shared" si="14"/>
        <v>-</v>
      </c>
      <c r="U62" s="98" t="s">
        <v>341</v>
      </c>
      <c r="V62" s="230"/>
    </row>
    <row r="63" spans="2:23" ht="123" customHeight="1">
      <c r="B63" s="8"/>
      <c r="C63" s="8" t="s">
        <v>287</v>
      </c>
      <c r="D63" s="368" t="s">
        <v>288</v>
      </c>
      <c r="E63" s="370"/>
      <c r="F63" s="13" t="s">
        <v>197</v>
      </c>
      <c r="G63" s="3"/>
      <c r="H63" s="103" t="s">
        <v>346</v>
      </c>
      <c r="I63" s="3" t="s">
        <v>67</v>
      </c>
      <c r="J63" s="62" t="s">
        <v>353</v>
      </c>
      <c r="K63" s="93"/>
      <c r="L63" s="3" t="s">
        <v>332</v>
      </c>
      <c r="M63" s="43"/>
      <c r="N63" s="43"/>
      <c r="O63" s="43"/>
      <c r="P63" s="43"/>
      <c r="Q63" s="43"/>
      <c r="R63" s="43"/>
      <c r="S63" s="42">
        <f t="shared" si="1"/>
        <v>0</v>
      </c>
      <c r="T63" s="99" t="str">
        <f t="shared" si="14"/>
        <v>-</v>
      </c>
      <c r="U63" s="98" t="s">
        <v>341</v>
      </c>
      <c r="V63" s="230"/>
    </row>
    <row r="64" spans="2:23" ht="27.6">
      <c r="B64" s="12" t="s">
        <v>289</v>
      </c>
      <c r="C64" s="86" t="s">
        <v>290</v>
      </c>
      <c r="D64" s="88"/>
      <c r="E64" s="85"/>
      <c r="F64" s="3"/>
      <c r="G64" s="11" t="s">
        <v>328</v>
      </c>
      <c r="H64" s="3"/>
      <c r="I64" s="3" t="s">
        <v>67</v>
      </c>
      <c r="K64" s="94">
        <f>K54+K49+K45+K44+K29+K14</f>
        <v>0</v>
      </c>
      <c r="L64" s="3" t="s">
        <v>332</v>
      </c>
      <c r="M64" s="42">
        <f>M54+M49+M45+M44+M29+M14</f>
        <v>0</v>
      </c>
      <c r="N64" s="42">
        <f t="shared" ref="N64:R64" si="15">N54+N49+N45+N44+N29+N14</f>
        <v>0</v>
      </c>
      <c r="O64" s="42">
        <f t="shared" si="15"/>
        <v>0</v>
      </c>
      <c r="P64" s="42">
        <f t="shared" si="15"/>
        <v>0</v>
      </c>
      <c r="Q64" s="42">
        <f t="shared" si="15"/>
        <v>0</v>
      </c>
      <c r="R64" s="42">
        <f t="shared" si="15"/>
        <v>0</v>
      </c>
      <c r="S64" s="42">
        <f t="shared" si="1"/>
        <v>0</v>
      </c>
      <c r="W64" s="51">
        <f>SUMPRODUCT($M64:$R64,$M$3:$R$3)</f>
        <v>0</v>
      </c>
    </row>
    <row r="65" spans="1:24" ht="27.6">
      <c r="B65" s="12" t="s">
        <v>291</v>
      </c>
      <c r="C65" s="86" t="s">
        <v>292</v>
      </c>
      <c r="D65" s="88"/>
      <c r="E65" s="85"/>
      <c r="F65" s="3"/>
      <c r="G65" s="11" t="s">
        <v>329</v>
      </c>
      <c r="H65" s="3"/>
      <c r="I65" s="3" t="s">
        <v>67</v>
      </c>
      <c r="M65" s="42">
        <f>SUM(M66:M69)</f>
        <v>0</v>
      </c>
      <c r="N65" s="42">
        <f t="shared" ref="N65:R65" si="16">SUM(N66:N69)</f>
        <v>0</v>
      </c>
      <c r="O65" s="42">
        <f t="shared" si="16"/>
        <v>0</v>
      </c>
      <c r="P65" s="42">
        <f t="shared" si="16"/>
        <v>0</v>
      </c>
      <c r="Q65" s="42">
        <f t="shared" si="16"/>
        <v>0</v>
      </c>
      <c r="R65" s="42">
        <f t="shared" si="16"/>
        <v>0</v>
      </c>
    </row>
    <row r="66" spans="1:24" ht="60" customHeight="1">
      <c r="B66" s="8"/>
      <c r="C66" s="8" t="s">
        <v>293</v>
      </c>
      <c r="D66" s="368" t="s">
        <v>920</v>
      </c>
      <c r="E66" s="370"/>
      <c r="F66" s="13" t="s">
        <v>294</v>
      </c>
      <c r="G66" s="3"/>
      <c r="H66" s="103" t="s">
        <v>346</v>
      </c>
      <c r="I66" s="3" t="s">
        <v>67</v>
      </c>
      <c r="K66" s="93"/>
      <c r="L66" s="3" t="s">
        <v>335</v>
      </c>
      <c r="M66" s="43"/>
      <c r="N66" s="43"/>
      <c r="O66" s="43"/>
      <c r="P66" s="43"/>
      <c r="Q66" s="43"/>
      <c r="R66" s="43"/>
      <c r="S66" s="42">
        <f t="shared" si="1"/>
        <v>0</v>
      </c>
      <c r="T66" s="99" t="str">
        <f t="shared" ref="T66" si="17">IF(K66=0,"-",S66/K66*1000)</f>
        <v>-</v>
      </c>
      <c r="U66" s="98" t="s">
        <v>345</v>
      </c>
      <c r="V66" s="230"/>
    </row>
    <row r="67" spans="1:24" ht="60" customHeight="1">
      <c r="B67" s="8"/>
      <c r="C67" s="8" t="s">
        <v>295</v>
      </c>
      <c r="D67" s="368" t="s">
        <v>921</v>
      </c>
      <c r="E67" s="370"/>
      <c r="F67" s="13" t="s">
        <v>296</v>
      </c>
      <c r="G67" s="3"/>
      <c r="H67" s="103" t="s">
        <v>346</v>
      </c>
      <c r="I67" s="3" t="s">
        <v>67</v>
      </c>
      <c r="K67" s="93"/>
      <c r="L67" s="3" t="s">
        <v>335</v>
      </c>
      <c r="M67" s="43"/>
      <c r="N67" s="43"/>
      <c r="O67" s="43"/>
      <c r="P67" s="43"/>
      <c r="Q67" s="43"/>
      <c r="R67" s="43"/>
      <c r="S67" s="42">
        <f t="shared" si="1"/>
        <v>0</v>
      </c>
      <c r="T67" s="99" t="str">
        <f t="shared" ref="T67" si="18">IF(K67=0,"-",S67/K67*1000)</f>
        <v>-</v>
      </c>
      <c r="U67" s="98" t="s">
        <v>345</v>
      </c>
      <c r="V67" s="230"/>
    </row>
    <row r="68" spans="1:24" ht="41.4">
      <c r="B68" s="8"/>
      <c r="C68" s="8" t="s">
        <v>297</v>
      </c>
      <c r="D68" s="368" t="s">
        <v>298</v>
      </c>
      <c r="E68" s="370"/>
      <c r="F68" s="13" t="s">
        <v>905</v>
      </c>
      <c r="G68" s="3"/>
      <c r="H68" s="103" t="s">
        <v>346</v>
      </c>
      <c r="I68" s="3" t="s">
        <v>67</v>
      </c>
      <c r="K68" s="93"/>
      <c r="L68" s="3" t="s">
        <v>336</v>
      </c>
      <c r="M68" s="43"/>
      <c r="N68" s="43"/>
      <c r="O68" s="43"/>
      <c r="P68" s="43"/>
      <c r="Q68" s="43"/>
      <c r="R68" s="43"/>
      <c r="S68" s="42">
        <f t="shared" si="1"/>
        <v>0</v>
      </c>
      <c r="T68" s="100" t="str">
        <f t="shared" ref="T68:T72" si="19">IF(K68=0,"-",S68/K68*1000)</f>
        <v>-</v>
      </c>
      <c r="U68" s="98" t="s">
        <v>342</v>
      </c>
      <c r="V68" s="231"/>
    </row>
    <row r="69" spans="1:24" ht="124.2">
      <c r="A69" s="84" t="s">
        <v>343</v>
      </c>
      <c r="B69" s="8"/>
      <c r="C69" s="8" t="s">
        <v>299</v>
      </c>
      <c r="D69" s="368" t="s">
        <v>300</v>
      </c>
      <c r="E69" s="370"/>
      <c r="F69" s="13" t="s">
        <v>906</v>
      </c>
      <c r="G69" s="3"/>
      <c r="H69" s="103" t="s">
        <v>346</v>
      </c>
      <c r="I69" s="3" t="s">
        <v>67</v>
      </c>
      <c r="J69" s="62" t="s">
        <v>353</v>
      </c>
      <c r="K69" s="93"/>
      <c r="L69" s="95" t="s">
        <v>337</v>
      </c>
      <c r="M69" s="43"/>
      <c r="N69" s="43"/>
      <c r="O69" s="43"/>
      <c r="P69" s="43"/>
      <c r="Q69" s="43"/>
      <c r="R69" s="43"/>
      <c r="S69" s="42">
        <f t="shared" si="1"/>
        <v>0</v>
      </c>
      <c r="T69" s="100" t="str">
        <f t="shared" si="19"/>
        <v>-</v>
      </c>
      <c r="U69" s="101" t="s">
        <v>344</v>
      </c>
      <c r="V69" s="231"/>
    </row>
    <row r="70" spans="1:24" ht="26.4">
      <c r="B70" s="8" t="s">
        <v>301</v>
      </c>
      <c r="C70" s="89" t="s">
        <v>302</v>
      </c>
      <c r="D70" s="58"/>
      <c r="E70" s="59"/>
      <c r="F70" s="3"/>
      <c r="G70" s="3"/>
      <c r="H70" s="103" t="s">
        <v>346</v>
      </c>
      <c r="I70" s="3" t="s">
        <v>67</v>
      </c>
      <c r="K70" s="93"/>
      <c r="L70" s="3" t="s">
        <v>332</v>
      </c>
      <c r="M70" s="43"/>
      <c r="N70" s="43"/>
      <c r="O70" s="43"/>
      <c r="P70" s="43"/>
      <c r="Q70" s="43"/>
      <c r="R70" s="43"/>
      <c r="S70" s="42">
        <f t="shared" si="1"/>
        <v>0</v>
      </c>
      <c r="T70" s="99" t="str">
        <f t="shared" si="19"/>
        <v>-</v>
      </c>
      <c r="U70" s="98" t="s">
        <v>341</v>
      </c>
      <c r="V70" s="230"/>
    </row>
    <row r="71" spans="1:24" ht="26.4">
      <c r="B71" s="8" t="s">
        <v>303</v>
      </c>
      <c r="C71" s="89" t="s">
        <v>304</v>
      </c>
      <c r="D71" s="58"/>
      <c r="E71" s="59"/>
      <c r="F71" s="3"/>
      <c r="G71" s="3"/>
      <c r="H71" s="103" t="s">
        <v>346</v>
      </c>
      <c r="I71" s="3" t="s">
        <v>67</v>
      </c>
      <c r="K71" s="93"/>
      <c r="L71" s="3" t="s">
        <v>336</v>
      </c>
      <c r="M71" s="43"/>
      <c r="N71" s="43"/>
      <c r="O71" s="43"/>
      <c r="P71" s="43"/>
      <c r="Q71" s="43"/>
      <c r="R71" s="43"/>
      <c r="S71" s="42">
        <f t="shared" si="1"/>
        <v>0</v>
      </c>
      <c r="T71" s="100" t="str">
        <f t="shared" si="19"/>
        <v>-</v>
      </c>
      <c r="U71" s="98" t="s">
        <v>342</v>
      </c>
      <c r="V71" s="231"/>
    </row>
    <row r="72" spans="1:24" ht="26.4">
      <c r="B72" s="8" t="s">
        <v>305</v>
      </c>
      <c r="C72" s="89" t="s">
        <v>306</v>
      </c>
      <c r="D72" s="58"/>
      <c r="E72" s="59"/>
      <c r="F72" s="3"/>
      <c r="G72" s="3"/>
      <c r="H72" s="103" t="s">
        <v>346</v>
      </c>
      <c r="I72" s="3" t="s">
        <v>67</v>
      </c>
      <c r="K72" s="93"/>
      <c r="L72" s="3" t="s">
        <v>336</v>
      </c>
      <c r="M72" s="43"/>
      <c r="N72" s="43"/>
      <c r="O72" s="43"/>
      <c r="P72" s="43"/>
      <c r="Q72" s="43"/>
      <c r="R72" s="43"/>
      <c r="S72" s="42">
        <f t="shared" si="1"/>
        <v>0</v>
      </c>
      <c r="T72" s="100" t="str">
        <f t="shared" si="19"/>
        <v>-</v>
      </c>
      <c r="U72" s="98" t="s">
        <v>342</v>
      </c>
      <c r="V72" s="231"/>
    </row>
    <row r="73" spans="1:24" ht="26.4">
      <c r="B73" s="8" t="s">
        <v>307</v>
      </c>
      <c r="C73" s="89" t="s">
        <v>308</v>
      </c>
      <c r="D73" s="58"/>
      <c r="E73" s="59"/>
      <c r="F73" s="3"/>
      <c r="G73" s="3"/>
      <c r="H73" s="103" t="s">
        <v>346</v>
      </c>
      <c r="I73" s="3" t="s">
        <v>67</v>
      </c>
      <c r="K73" s="93"/>
      <c r="L73" s="3" t="s">
        <v>332</v>
      </c>
      <c r="M73" s="43"/>
      <c r="N73" s="43"/>
      <c r="O73" s="43"/>
      <c r="P73" s="43"/>
      <c r="Q73" s="43"/>
      <c r="R73" s="43"/>
      <c r="S73" s="42">
        <f t="shared" si="1"/>
        <v>0</v>
      </c>
      <c r="T73" s="99" t="str">
        <f t="shared" ref="T73:T77" si="20">IF(K73=0,"-",S73/K73*1000)</f>
        <v>-</v>
      </c>
      <c r="U73" s="98" t="s">
        <v>341</v>
      </c>
      <c r="V73" s="230"/>
    </row>
    <row r="74" spans="1:24" ht="26.4">
      <c r="B74" s="8" t="s">
        <v>309</v>
      </c>
      <c r="C74" s="89" t="s">
        <v>310</v>
      </c>
      <c r="D74" s="58"/>
      <c r="E74" s="59"/>
      <c r="F74" s="3"/>
      <c r="G74" s="3"/>
      <c r="H74" s="103" t="s">
        <v>346</v>
      </c>
      <c r="I74" s="3" t="s">
        <v>67</v>
      </c>
      <c r="K74" s="93"/>
      <c r="L74" s="3" t="s">
        <v>332</v>
      </c>
      <c r="M74" s="43"/>
      <c r="N74" s="43"/>
      <c r="O74" s="43"/>
      <c r="P74" s="43"/>
      <c r="Q74" s="43"/>
      <c r="R74" s="43"/>
      <c r="S74" s="42">
        <f t="shared" si="1"/>
        <v>0</v>
      </c>
      <c r="T74" s="99" t="str">
        <f t="shared" si="20"/>
        <v>-</v>
      </c>
      <c r="U74" s="98" t="s">
        <v>341</v>
      </c>
      <c r="V74" s="230"/>
    </row>
    <row r="75" spans="1:24" ht="26.4">
      <c r="B75" s="8" t="s">
        <v>311</v>
      </c>
      <c r="C75" s="89" t="s">
        <v>312</v>
      </c>
      <c r="D75" s="58"/>
      <c r="E75" s="59"/>
      <c r="F75" s="3"/>
      <c r="G75" s="3"/>
      <c r="H75" s="103" t="s">
        <v>346</v>
      </c>
      <c r="I75" s="3" t="s">
        <v>67</v>
      </c>
      <c r="K75" s="93"/>
      <c r="L75" s="3" t="s">
        <v>332</v>
      </c>
      <c r="M75" s="43"/>
      <c r="N75" s="43"/>
      <c r="O75" s="43"/>
      <c r="P75" s="43"/>
      <c r="Q75" s="43"/>
      <c r="R75" s="43"/>
      <c r="S75" s="42">
        <f t="shared" si="1"/>
        <v>0</v>
      </c>
      <c r="T75" s="99" t="str">
        <f t="shared" si="20"/>
        <v>-</v>
      </c>
      <c r="U75" s="98" t="s">
        <v>341</v>
      </c>
      <c r="V75" s="230"/>
    </row>
    <row r="76" spans="1:24" ht="26.4">
      <c r="B76" s="8" t="s">
        <v>313</v>
      </c>
      <c r="C76" s="89" t="s">
        <v>314</v>
      </c>
      <c r="D76" s="58"/>
      <c r="E76" s="59"/>
      <c r="F76" s="3"/>
      <c r="G76" s="3"/>
      <c r="H76" s="103" t="s">
        <v>346</v>
      </c>
      <c r="I76" s="3" t="s">
        <v>67</v>
      </c>
      <c r="K76" s="93"/>
      <c r="L76" s="3" t="s">
        <v>332</v>
      </c>
      <c r="M76" s="43"/>
      <c r="N76" s="43"/>
      <c r="O76" s="43"/>
      <c r="P76" s="43"/>
      <c r="Q76" s="43"/>
      <c r="R76" s="43"/>
      <c r="S76" s="42">
        <f t="shared" si="1"/>
        <v>0</v>
      </c>
      <c r="T76" s="99" t="str">
        <f t="shared" si="20"/>
        <v>-</v>
      </c>
      <c r="U76" s="98" t="s">
        <v>341</v>
      </c>
      <c r="V76" s="230"/>
    </row>
    <row r="77" spans="1:24" ht="130.5" customHeight="1">
      <c r="A77" s="84" t="s">
        <v>343</v>
      </c>
      <c r="B77" s="8" t="s">
        <v>315</v>
      </c>
      <c r="C77" s="413" t="s">
        <v>908</v>
      </c>
      <c r="D77" s="414"/>
      <c r="E77" s="415"/>
      <c r="F77" s="13" t="s">
        <v>907</v>
      </c>
      <c r="G77" s="3"/>
      <c r="H77" s="103" t="s">
        <v>346</v>
      </c>
      <c r="I77" s="3" t="s">
        <v>67</v>
      </c>
      <c r="J77" s="62" t="s">
        <v>353</v>
      </c>
      <c r="K77" s="93"/>
      <c r="L77" s="95" t="s">
        <v>337</v>
      </c>
      <c r="M77" s="43"/>
      <c r="N77" s="43"/>
      <c r="O77" s="43"/>
      <c r="P77" s="43"/>
      <c r="Q77" s="43"/>
      <c r="R77" s="43"/>
      <c r="S77" s="42">
        <f t="shared" si="1"/>
        <v>0</v>
      </c>
      <c r="T77" s="100" t="str">
        <f t="shared" si="20"/>
        <v>-</v>
      </c>
      <c r="U77" s="101" t="s">
        <v>344</v>
      </c>
      <c r="V77" s="231"/>
    </row>
    <row r="78" spans="1:24" ht="41.4">
      <c r="B78" s="12" t="s">
        <v>316</v>
      </c>
      <c r="C78" s="407" t="s">
        <v>909</v>
      </c>
      <c r="D78" s="408"/>
      <c r="E78" s="409"/>
      <c r="F78" s="3"/>
      <c r="G78" s="11" t="s">
        <v>330</v>
      </c>
      <c r="H78" s="3"/>
      <c r="I78" s="3" t="s">
        <v>67</v>
      </c>
      <c r="M78" s="42">
        <f>SUM(M70:M77,M65,M64)</f>
        <v>0</v>
      </c>
      <c r="N78" s="42">
        <f t="shared" ref="N78:R78" si="21">SUM(N70:N77,N65,N64)</f>
        <v>0</v>
      </c>
      <c r="O78" s="42">
        <f t="shared" si="21"/>
        <v>0</v>
      </c>
      <c r="P78" s="42">
        <f t="shared" si="21"/>
        <v>0</v>
      </c>
      <c r="Q78" s="42">
        <f t="shared" si="21"/>
        <v>0</v>
      </c>
      <c r="R78" s="42">
        <f t="shared" si="21"/>
        <v>0</v>
      </c>
      <c r="S78" s="42">
        <f t="shared" si="1"/>
        <v>0</v>
      </c>
      <c r="W78" s="51">
        <f>SUMPRODUCT($M78:$R78,$M$3:$R$3)</f>
        <v>0</v>
      </c>
      <c r="X78" s="53">
        <v>500</v>
      </c>
    </row>
    <row r="81" spans="1:6" ht="79.8">
      <c r="A81" s="61" t="s">
        <v>104</v>
      </c>
      <c r="B81" s="103" t="s">
        <v>836</v>
      </c>
      <c r="C81" s="411" t="s">
        <v>837</v>
      </c>
      <c r="D81" s="412"/>
      <c r="E81" s="412"/>
      <c r="F81" s="73" t="s">
        <v>1371</v>
      </c>
    </row>
    <row r="82" spans="1:6">
      <c r="B82" s="205" t="s">
        <v>838</v>
      </c>
      <c r="C82" s="206"/>
      <c r="D82" s="206"/>
      <c r="E82" s="206"/>
    </row>
  </sheetData>
  <mergeCells count="61">
    <mergeCell ref="S2:V2"/>
    <mergeCell ref="W2:X2"/>
    <mergeCell ref="C78:E78"/>
    <mergeCell ref="C81:E81"/>
    <mergeCell ref="C77:E77"/>
    <mergeCell ref="D66:E66"/>
    <mergeCell ref="D67:E67"/>
    <mergeCell ref="D68:E68"/>
    <mergeCell ref="D69:E69"/>
    <mergeCell ref="D60:E60"/>
    <mergeCell ref="D61:E61"/>
    <mergeCell ref="D62:E62"/>
    <mergeCell ref="D63:E63"/>
    <mergeCell ref="D55:E55"/>
    <mergeCell ref="D56:E56"/>
    <mergeCell ref="D57:E57"/>
    <mergeCell ref="D58:E58"/>
    <mergeCell ref="D59:E59"/>
    <mergeCell ref="D48:E48"/>
    <mergeCell ref="D50:E50"/>
    <mergeCell ref="D51:E51"/>
    <mergeCell ref="D52:E52"/>
    <mergeCell ref="D53:E53"/>
    <mergeCell ref="D42:E42"/>
    <mergeCell ref="D43:E43"/>
    <mergeCell ref="C45:E45"/>
    <mergeCell ref="D46:E46"/>
    <mergeCell ref="D47:E47"/>
    <mergeCell ref="D41:E41"/>
    <mergeCell ref="D30:E30"/>
    <mergeCell ref="D31:E31"/>
    <mergeCell ref="D32:E32"/>
    <mergeCell ref="D33:E33"/>
    <mergeCell ref="D34:E34"/>
    <mergeCell ref="D35:E35"/>
    <mergeCell ref="D36:E36"/>
    <mergeCell ref="D37:E37"/>
    <mergeCell ref="D38:E38"/>
    <mergeCell ref="D39:E39"/>
    <mergeCell ref="D40:E40"/>
    <mergeCell ref="D28:E28"/>
    <mergeCell ref="D17:E17"/>
    <mergeCell ref="D18:E18"/>
    <mergeCell ref="D19:E19"/>
    <mergeCell ref="D20:E20"/>
    <mergeCell ref="D21:E21"/>
    <mergeCell ref="D22:E22"/>
    <mergeCell ref="D23:E23"/>
    <mergeCell ref="D24:E24"/>
    <mergeCell ref="D25:E25"/>
    <mergeCell ref="D26:E26"/>
    <mergeCell ref="D27:E27"/>
    <mergeCell ref="B5:E5"/>
    <mergeCell ref="D15:E15"/>
    <mergeCell ref="D16:E16"/>
    <mergeCell ref="M1:R1"/>
    <mergeCell ref="M2:R2"/>
    <mergeCell ref="H4:I4"/>
    <mergeCell ref="A6:D6"/>
    <mergeCell ref="A3:F3"/>
    <mergeCell ref="A4:F4"/>
  </mergeCells>
  <conditionalFormatting sqref="I14:I22 I24:I25 I27:I33 I35 I37 I39:I78">
    <cfRule type="cellIs" dxfId="56" priority="29" operator="equal">
      <formula>"yes"</formula>
    </cfRule>
    <cfRule type="cellIs" dxfId="55" priority="30" operator="equal">
      <formula>"no"</formula>
    </cfRule>
  </conditionalFormatting>
  <conditionalFormatting sqref="I23">
    <cfRule type="cellIs" dxfId="54" priority="9" operator="equal">
      <formula>"yes"</formula>
    </cfRule>
    <cfRule type="cellIs" dxfId="53" priority="10" operator="equal">
      <formula>"no"</formula>
    </cfRule>
  </conditionalFormatting>
  <conditionalFormatting sqref="I26">
    <cfRule type="cellIs" dxfId="52" priority="7" operator="equal">
      <formula>"yes"</formula>
    </cfRule>
    <cfRule type="cellIs" dxfId="51" priority="8" operator="equal">
      <formula>"no"</formula>
    </cfRule>
  </conditionalFormatting>
  <conditionalFormatting sqref="I34">
    <cfRule type="cellIs" dxfId="50" priority="5" operator="equal">
      <formula>"yes"</formula>
    </cfRule>
    <cfRule type="cellIs" dxfId="49" priority="6" operator="equal">
      <formula>"no"</formula>
    </cfRule>
  </conditionalFormatting>
  <conditionalFormatting sqref="I36">
    <cfRule type="cellIs" dxfId="48" priority="3" operator="equal">
      <formula>"yes"</formula>
    </cfRule>
    <cfRule type="cellIs" dxfId="47" priority="4" operator="equal">
      <formula>"no"</formula>
    </cfRule>
  </conditionalFormatting>
  <conditionalFormatting sqref="I38">
    <cfRule type="cellIs" dxfId="46" priority="1" operator="equal">
      <formula>"yes"</formula>
    </cfRule>
    <cfRule type="cellIs" dxfId="45" priority="2" operator="equal">
      <formula>"no"</formula>
    </cfRule>
  </conditionalFormatting>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sheetPr>
    <tabColor rgb="FF00B0F0"/>
  </sheetPr>
  <dimension ref="A1:V13"/>
  <sheetViews>
    <sheetView zoomScale="75" zoomScaleNormal="75" workbookViewId="0">
      <pane xSplit="4" ySplit="5" topLeftCell="Q6" activePane="bottomRight" state="frozen"/>
      <selection activeCell="T5" sqref="A1:V204"/>
      <selection pane="topRight" activeCell="T5" sqref="A1:V204"/>
      <selection pane="bottomLeft" activeCell="T5" sqref="A1:V204"/>
      <selection pane="bottomRight" activeCell="U5" sqref="U5"/>
    </sheetView>
  </sheetViews>
  <sheetFormatPr defaultColWidth="11.5546875" defaultRowHeight="13.2"/>
  <cols>
    <col min="1" max="1" width="35.33203125" customWidth="1"/>
    <col min="2" max="2" width="12.44140625" customWidth="1"/>
    <col min="3" max="3" width="6.6640625" customWidth="1"/>
    <col min="4" max="4" width="8.6640625" customWidth="1"/>
    <col min="5" max="5" width="55.44140625" customWidth="1"/>
    <col min="6" max="6" width="42.88671875" customWidth="1"/>
    <col min="7" max="7" width="22.88671875" customWidth="1"/>
    <col min="8" max="8" width="32.109375" customWidth="1"/>
    <col min="9" max="9" width="18.5546875" customWidth="1"/>
    <col min="10" max="10" width="20.33203125" customWidth="1"/>
    <col min="11" max="14" width="16.44140625" customWidth="1"/>
    <col min="15" max="16" width="23.88671875" customWidth="1"/>
    <col min="17" max="19" width="25.5546875" customWidth="1"/>
    <col min="20" max="20" width="31.109375" customWidth="1"/>
    <col min="21" max="21" width="21.44140625" customWidth="1"/>
    <col min="22" max="22" width="24.109375" customWidth="1"/>
    <col min="23" max="23" width="31.5546875" customWidth="1"/>
  </cols>
  <sheetData>
    <row r="1" spans="1:22" s="2" customFormat="1" ht="14.4">
      <c r="A1" s="37" t="s">
        <v>358</v>
      </c>
      <c r="B1" s="37" t="s">
        <v>357</v>
      </c>
      <c r="C1" s="37"/>
      <c r="D1" s="37"/>
      <c r="E1" s="104" t="s">
        <v>354</v>
      </c>
      <c r="F1" s="104"/>
      <c r="Q1" s="374" t="s">
        <v>74</v>
      </c>
      <c r="R1" s="374"/>
      <c r="S1" s="374"/>
    </row>
    <row r="2" spans="1:22" s="2" customFormat="1" ht="14.4">
      <c r="A2" s="37" t="s">
        <v>356</v>
      </c>
      <c r="B2" s="37"/>
      <c r="C2" s="37"/>
      <c r="D2" s="37"/>
      <c r="J2" s="29"/>
      <c r="K2" s="29"/>
      <c r="L2" s="29"/>
      <c r="M2" s="29"/>
      <c r="N2" s="29"/>
      <c r="O2" s="29"/>
      <c r="P2" s="29"/>
      <c r="Q2" s="389" t="s">
        <v>87</v>
      </c>
      <c r="R2" s="389"/>
      <c r="S2" s="389"/>
      <c r="T2" s="388" t="s">
        <v>1137</v>
      </c>
      <c r="U2" s="388"/>
    </row>
    <row r="3" spans="1:22" s="2" customFormat="1" ht="43.2">
      <c r="J3" s="382" t="s">
        <v>61</v>
      </c>
      <c r="K3" s="382"/>
      <c r="L3" s="382"/>
      <c r="M3" s="382"/>
      <c r="N3" s="382"/>
      <c r="O3" s="382"/>
      <c r="P3" s="29"/>
      <c r="Q3" s="40">
        <v>1430</v>
      </c>
      <c r="R3" s="77" t="s">
        <v>177</v>
      </c>
      <c r="S3" s="40">
        <v>3921.6</v>
      </c>
      <c r="T3" s="82" t="s">
        <v>185</v>
      </c>
      <c r="U3" s="82" t="s">
        <v>186</v>
      </c>
    </row>
    <row r="4" spans="1:22" ht="67.2" thickBot="1">
      <c r="H4" s="376" t="s">
        <v>162</v>
      </c>
      <c r="I4" s="377"/>
      <c r="J4" s="30" t="s">
        <v>62</v>
      </c>
      <c r="K4" s="30" t="s">
        <v>949</v>
      </c>
      <c r="L4" s="30" t="s">
        <v>955</v>
      </c>
      <c r="M4" s="30" t="s">
        <v>952</v>
      </c>
      <c r="N4" s="30" t="s">
        <v>950</v>
      </c>
      <c r="O4" s="30" t="s">
        <v>951</v>
      </c>
      <c r="P4" s="110" t="s">
        <v>359</v>
      </c>
      <c r="Q4" s="47" t="s">
        <v>75</v>
      </c>
      <c r="R4" s="44" t="s">
        <v>77</v>
      </c>
      <c r="S4" s="47" t="s">
        <v>76</v>
      </c>
      <c r="T4" s="372" t="s">
        <v>179</v>
      </c>
      <c r="U4" s="372"/>
      <c r="V4" s="2"/>
    </row>
    <row r="5" spans="1:22" ht="55.8" thickBot="1">
      <c r="A5" s="33" t="s">
        <v>58</v>
      </c>
      <c r="B5" s="378" t="s">
        <v>57</v>
      </c>
      <c r="C5" s="379"/>
      <c r="D5" s="379"/>
      <c r="E5" s="380"/>
      <c r="F5" s="1" t="s">
        <v>154</v>
      </c>
      <c r="G5" s="67" t="s">
        <v>161</v>
      </c>
      <c r="H5" s="68" t="s">
        <v>65</v>
      </c>
      <c r="I5" s="69" t="s">
        <v>163</v>
      </c>
      <c r="J5" s="32" t="s">
        <v>63</v>
      </c>
      <c r="K5" s="32"/>
      <c r="L5" s="32" t="s">
        <v>956</v>
      </c>
      <c r="M5" s="32"/>
      <c r="N5" s="32" t="s">
        <v>63</v>
      </c>
      <c r="O5" s="32"/>
      <c r="P5" s="38" t="s">
        <v>360</v>
      </c>
      <c r="Q5" s="48" t="s">
        <v>73</v>
      </c>
      <c r="R5" s="45" t="s">
        <v>73</v>
      </c>
      <c r="S5" s="50" t="s">
        <v>73</v>
      </c>
      <c r="T5" s="39" t="s">
        <v>73</v>
      </c>
      <c r="U5" s="39" t="s">
        <v>1335</v>
      </c>
      <c r="V5" s="2"/>
    </row>
    <row r="6" spans="1:22" ht="142.5" customHeight="1">
      <c r="A6" s="397" t="s">
        <v>1057</v>
      </c>
      <c r="B6" s="397"/>
      <c r="C6" s="397"/>
      <c r="D6" s="397"/>
      <c r="I6" t="s">
        <v>1058</v>
      </c>
      <c r="V6" s="2"/>
    </row>
    <row r="7" spans="1:22" ht="14.4">
      <c r="A7" t="s">
        <v>910</v>
      </c>
      <c r="V7" s="2"/>
    </row>
    <row r="8" spans="1:22" ht="15" thickBot="1">
      <c r="A8" t="s">
        <v>897</v>
      </c>
      <c r="V8" s="2"/>
    </row>
    <row r="9" spans="1:22" ht="132.75" customHeight="1" thickBot="1">
      <c r="A9" s="65" t="s">
        <v>367</v>
      </c>
      <c r="B9" s="8" t="s">
        <v>355</v>
      </c>
      <c r="C9" s="368" t="s">
        <v>911</v>
      </c>
      <c r="D9" s="369"/>
      <c r="E9" s="370"/>
      <c r="F9" s="13" t="s">
        <v>912</v>
      </c>
      <c r="G9" s="3"/>
      <c r="H9" s="3"/>
      <c r="I9" s="3" t="s">
        <v>67</v>
      </c>
      <c r="J9" s="31" t="s">
        <v>64</v>
      </c>
      <c r="K9" s="31"/>
      <c r="L9" s="41"/>
      <c r="M9" s="41"/>
      <c r="N9" s="41"/>
      <c r="O9" s="41"/>
      <c r="P9" s="112" t="s">
        <v>361</v>
      </c>
      <c r="Q9" s="111"/>
      <c r="R9" s="43"/>
      <c r="S9" s="43"/>
      <c r="T9" s="42">
        <f>SUM(Q9:S9)</f>
        <v>0</v>
      </c>
      <c r="U9" s="51">
        <f>SUMPRODUCT($Q9:$S9,$Q$3:$S$3)</f>
        <v>0</v>
      </c>
      <c r="V9" s="2"/>
    </row>
    <row r="10" spans="1:22" ht="72.75" customHeight="1">
      <c r="V10" s="2"/>
    </row>
    <row r="11" spans="1:22" ht="14.4">
      <c r="A11" s="61" t="s">
        <v>104</v>
      </c>
      <c r="B11" s="12" t="s">
        <v>370</v>
      </c>
      <c r="C11" s="407" t="s">
        <v>368</v>
      </c>
      <c r="D11" s="408"/>
      <c r="E11" s="409"/>
      <c r="G11" s="11" t="s">
        <v>369</v>
      </c>
      <c r="I11" s="3" t="s">
        <v>67</v>
      </c>
      <c r="Q11" s="42">
        <f>'VII - s11 equ import table'!M64</f>
        <v>0</v>
      </c>
      <c r="R11" s="42">
        <f>'VII - s11 equ import table'!N64</f>
        <v>0</v>
      </c>
      <c r="S11" s="42">
        <f>'VII - s11 equ import table'!O64</f>
        <v>0</v>
      </c>
      <c r="T11" s="42">
        <f>SUM(Q11:S11)</f>
        <v>0</v>
      </c>
      <c r="U11" s="51">
        <f>SUMPRODUCT($Q11:$S11,$Q$3:$S$3)</f>
        <v>0</v>
      </c>
      <c r="V11" s="2"/>
    </row>
    <row r="12" spans="1:22" ht="55.2">
      <c r="A12" s="61" t="s">
        <v>104</v>
      </c>
      <c r="B12" s="12" t="s">
        <v>372</v>
      </c>
      <c r="C12" s="407" t="s">
        <v>374</v>
      </c>
      <c r="D12" s="408"/>
      <c r="E12" s="409"/>
      <c r="G12" s="11" t="s">
        <v>383</v>
      </c>
      <c r="I12" s="3" t="s">
        <v>67</v>
      </c>
      <c r="Q12" s="42">
        <f>IF(SUM(Q9:Q9)&gt;=Q11,Q11,SUM(Q9:Q9))</f>
        <v>0</v>
      </c>
      <c r="R12" s="42">
        <f t="shared" ref="R12:S12" si="0">IF(SUM(R9:R9)&gt;=R11,R11,SUM(R9:R9))</f>
        <v>0</v>
      </c>
      <c r="S12" s="42">
        <f t="shared" si="0"/>
        <v>0</v>
      </c>
      <c r="T12" s="42">
        <f t="shared" ref="T12:T13" si="1">SUM(Q12:S12)</f>
        <v>0</v>
      </c>
      <c r="U12" s="51">
        <f t="shared" ref="U12:U13" si="2">SUMPRODUCT($Q12:$S12,$Q$3:$S$3)</f>
        <v>0</v>
      </c>
    </row>
    <row r="13" spans="1:22" ht="14.4">
      <c r="A13" s="61" t="s">
        <v>104</v>
      </c>
      <c r="B13" s="12" t="s">
        <v>371</v>
      </c>
      <c r="C13" s="407" t="s">
        <v>375</v>
      </c>
      <c r="D13" s="408"/>
      <c r="E13" s="409"/>
      <c r="G13" s="11" t="s">
        <v>373</v>
      </c>
      <c r="I13" s="3" t="s">
        <v>67</v>
      </c>
      <c r="Q13" s="42">
        <f>Q11-Q12</f>
        <v>0</v>
      </c>
      <c r="R13" s="42">
        <f t="shared" ref="R13:S13" si="3">R11-R12</f>
        <v>0</v>
      </c>
      <c r="S13" s="42">
        <f t="shared" si="3"/>
        <v>0</v>
      </c>
      <c r="T13" s="42">
        <f t="shared" si="1"/>
        <v>0</v>
      </c>
      <c r="U13" s="51">
        <f t="shared" si="2"/>
        <v>0</v>
      </c>
    </row>
  </sheetData>
  <mergeCells count="12">
    <mergeCell ref="T2:U2"/>
    <mergeCell ref="C13:E13"/>
    <mergeCell ref="Q1:S1"/>
    <mergeCell ref="Q2:S2"/>
    <mergeCell ref="J3:O3"/>
    <mergeCell ref="H4:I4"/>
    <mergeCell ref="T4:U4"/>
    <mergeCell ref="B5:E5"/>
    <mergeCell ref="C9:E9"/>
    <mergeCell ref="C11:E11"/>
    <mergeCell ref="C12:E12"/>
    <mergeCell ref="A6:D6"/>
  </mergeCells>
  <conditionalFormatting sqref="I9">
    <cfRule type="cellIs" dxfId="44" priority="3" operator="equal">
      <formula>"yes"</formula>
    </cfRule>
    <cfRule type="cellIs" dxfId="43" priority="4" operator="equal">
      <formula>"no"</formula>
    </cfRule>
  </conditionalFormatting>
  <conditionalFormatting sqref="I11:I13">
    <cfRule type="cellIs" dxfId="42" priority="1" operator="equal">
      <formula>"yes"</formula>
    </cfRule>
    <cfRule type="cellIs" dxfId="41" priority="2" operator="equal">
      <formula>"no"</formula>
    </cfRule>
  </conditionalFormatting>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sheetPr>
    <tabColor theme="9" tint="-0.499984740745262"/>
  </sheetPr>
  <dimension ref="A1:R16"/>
  <sheetViews>
    <sheetView zoomScale="80" zoomScaleNormal="80" workbookViewId="0">
      <pane xSplit="4" ySplit="5" topLeftCell="L6" activePane="bottomRight" state="frozen"/>
      <selection activeCell="T5" sqref="A1:V204"/>
      <selection pane="topRight" activeCell="T5" sqref="A1:V204"/>
      <selection pane="bottomLeft" activeCell="T5" sqref="A1:V204"/>
      <selection pane="bottomRight" activeCell="Q5" sqref="Q5"/>
    </sheetView>
  </sheetViews>
  <sheetFormatPr defaultColWidth="11.5546875" defaultRowHeight="13.2" outlineLevelCol="1"/>
  <cols>
    <col min="1" max="1" width="26.6640625" customWidth="1"/>
    <col min="2" max="2" width="7" customWidth="1"/>
    <col min="3" max="3" width="19.44140625" customWidth="1"/>
    <col min="4" max="4" width="24.88671875" customWidth="1"/>
    <col min="5" max="5" width="20.33203125" customWidth="1"/>
    <col min="6" max="6" width="31.44140625" customWidth="1"/>
    <col min="7" max="7" width="23.6640625" customWidth="1"/>
    <col min="8" max="8" width="21.88671875" customWidth="1" outlineLevel="1"/>
    <col min="9" max="9" width="18.5546875" customWidth="1" outlineLevel="1"/>
    <col min="10" max="10" width="20.33203125" customWidth="1"/>
    <col min="11" max="14" width="16.44140625" customWidth="1"/>
    <col min="15" max="16" width="23.88671875" customWidth="1"/>
    <col min="17" max="17" width="25.5546875" customWidth="1"/>
    <col min="18" max="18" width="31.109375" customWidth="1"/>
    <col min="19" max="19" width="21.44140625" customWidth="1"/>
    <col min="20" max="20" width="24.109375" customWidth="1"/>
    <col min="21" max="21" width="139.109375" bestFit="1" customWidth="1"/>
  </cols>
  <sheetData>
    <row r="1" spans="1:18" s="2" customFormat="1" ht="14.4">
      <c r="A1" s="37" t="s">
        <v>364</v>
      </c>
      <c r="B1" s="37" t="s">
        <v>387</v>
      </c>
      <c r="C1" s="37"/>
      <c r="D1" s="37"/>
      <c r="E1" s="104" t="s">
        <v>354</v>
      </c>
      <c r="F1" s="104"/>
      <c r="Q1" s="49" t="s">
        <v>171</v>
      </c>
    </row>
    <row r="2" spans="1:18" s="2" customFormat="1" ht="14.4">
      <c r="A2" s="37" t="s">
        <v>365</v>
      </c>
      <c r="B2" s="37"/>
      <c r="C2" s="37"/>
      <c r="D2" s="37"/>
      <c r="J2" s="29"/>
      <c r="K2" s="29"/>
      <c r="L2" s="29"/>
      <c r="M2" s="29"/>
      <c r="N2" s="29"/>
      <c r="O2" s="29"/>
      <c r="P2" s="29"/>
      <c r="Q2" s="54"/>
    </row>
    <row r="3" spans="1:18" s="2" customFormat="1" ht="14.4">
      <c r="J3" s="382" t="s">
        <v>61</v>
      </c>
      <c r="K3" s="382"/>
      <c r="L3" s="382"/>
      <c r="M3" s="382"/>
      <c r="N3" s="382"/>
      <c r="O3" s="382"/>
      <c r="Q3" s="40"/>
    </row>
    <row r="4" spans="1:18" ht="67.2" thickBot="1">
      <c r="H4" s="376" t="s">
        <v>162</v>
      </c>
      <c r="I4" s="377"/>
      <c r="J4" s="30" t="s">
        <v>62</v>
      </c>
      <c r="K4" s="30" t="s">
        <v>949</v>
      </c>
      <c r="L4" s="30" t="s">
        <v>955</v>
      </c>
      <c r="M4" s="30" t="s">
        <v>952</v>
      </c>
      <c r="N4" s="30" t="s">
        <v>950</v>
      </c>
      <c r="O4" s="30" t="s">
        <v>951</v>
      </c>
      <c r="P4" s="110" t="s">
        <v>359</v>
      </c>
      <c r="Q4" s="108" t="s">
        <v>1342</v>
      </c>
    </row>
    <row r="5" spans="1:18" ht="53.4" thickBot="1">
      <c r="A5" s="33" t="s">
        <v>58</v>
      </c>
      <c r="B5" s="378" t="s">
        <v>57</v>
      </c>
      <c r="C5" s="379"/>
      <c r="D5" s="379"/>
      <c r="E5" s="380"/>
      <c r="F5" s="1" t="s">
        <v>154</v>
      </c>
      <c r="G5" s="67" t="s">
        <v>161</v>
      </c>
      <c r="H5" s="68" t="s">
        <v>65</v>
      </c>
      <c r="I5" s="69"/>
      <c r="J5" s="32" t="s">
        <v>63</v>
      </c>
      <c r="K5" s="32"/>
      <c r="L5" s="32" t="s">
        <v>956</v>
      </c>
      <c r="M5" s="32"/>
      <c r="N5" s="32" t="s">
        <v>63</v>
      </c>
      <c r="O5" s="32"/>
      <c r="P5" s="38" t="s">
        <v>360</v>
      </c>
      <c r="Q5" s="109" t="s">
        <v>1343</v>
      </c>
      <c r="R5" s="1"/>
    </row>
    <row r="6" spans="1:18" ht="73.5" customHeight="1">
      <c r="A6" s="397" t="s">
        <v>1059</v>
      </c>
      <c r="B6" s="397"/>
      <c r="C6" s="397"/>
      <c r="D6" s="397"/>
      <c r="H6" t="s">
        <v>1060</v>
      </c>
    </row>
    <row r="7" spans="1:18">
      <c r="A7" t="s">
        <v>913</v>
      </c>
    </row>
    <row r="8" spans="1:18">
      <c r="A8" t="s">
        <v>915</v>
      </c>
    </row>
    <row r="9" spans="1:18" ht="13.8" thickBot="1">
      <c r="A9" t="s">
        <v>914</v>
      </c>
    </row>
    <row r="10" spans="1:18" ht="101.4" thickBot="1">
      <c r="A10" s="80" t="s">
        <v>172</v>
      </c>
      <c r="B10" s="79" t="s">
        <v>362</v>
      </c>
      <c r="C10" s="368" t="s">
        <v>916</v>
      </c>
      <c r="D10" s="369"/>
      <c r="E10" s="370"/>
      <c r="F10" s="13" t="s">
        <v>363</v>
      </c>
      <c r="G10" s="3"/>
      <c r="H10" s="3"/>
      <c r="I10" s="3"/>
      <c r="J10" s="31" t="s">
        <v>64</v>
      </c>
      <c r="K10" s="31"/>
      <c r="L10" s="41"/>
      <c r="M10" s="41"/>
      <c r="N10" s="41"/>
      <c r="O10" s="41"/>
      <c r="P10" s="113" t="s">
        <v>361</v>
      </c>
      <c r="Q10" s="93"/>
    </row>
    <row r="11" spans="1:18" ht="100.8">
      <c r="A11" s="80" t="s">
        <v>366</v>
      </c>
    </row>
    <row r="13" spans="1:18" ht="30.75" customHeight="1">
      <c r="A13" s="61" t="s">
        <v>104</v>
      </c>
      <c r="B13" s="12" t="s">
        <v>376</v>
      </c>
      <c r="C13" s="407" t="s">
        <v>368</v>
      </c>
      <c r="D13" s="408"/>
      <c r="E13" s="409"/>
      <c r="G13" s="11" t="s">
        <v>379</v>
      </c>
      <c r="Q13" s="51">
        <f>'VIII - s12 exp for precharging'!U11</f>
        <v>0</v>
      </c>
    </row>
    <row r="14" spans="1:18" ht="30.75" customHeight="1">
      <c r="A14" s="61" t="s">
        <v>104</v>
      </c>
      <c r="B14" s="12" t="s">
        <v>377</v>
      </c>
      <c r="C14" s="407" t="s">
        <v>374</v>
      </c>
      <c r="D14" s="408"/>
      <c r="E14" s="409"/>
      <c r="G14" s="11" t="s">
        <v>380</v>
      </c>
      <c r="Q14" s="51">
        <f>'VIII - s12 exp for precharging'!U12</f>
        <v>0</v>
      </c>
    </row>
    <row r="15" spans="1:18" ht="30.75" customHeight="1">
      <c r="A15" s="61" t="s">
        <v>104</v>
      </c>
      <c r="B15" s="12" t="s">
        <v>378</v>
      </c>
      <c r="C15" s="407" t="s">
        <v>375</v>
      </c>
      <c r="D15" s="408"/>
      <c r="E15" s="409"/>
      <c r="G15" s="11" t="s">
        <v>381</v>
      </c>
      <c r="Q15" s="51">
        <f>'VIII - s12 exp for precharging'!U13</f>
        <v>0</v>
      </c>
    </row>
    <row r="16" spans="1:18" ht="105.6">
      <c r="A16" s="61" t="s">
        <v>104</v>
      </c>
      <c r="B16" s="12" t="s">
        <v>382</v>
      </c>
      <c r="C16" s="407" t="s">
        <v>384</v>
      </c>
      <c r="D16" s="408"/>
      <c r="E16" s="409"/>
      <c r="G16" s="11" t="s">
        <v>385</v>
      </c>
      <c r="H16" s="83" t="s">
        <v>386</v>
      </c>
      <c r="Q16" s="51">
        <f>SUM(Q10:Q10)-Q15</f>
        <v>0</v>
      </c>
    </row>
  </sheetData>
  <mergeCells count="9">
    <mergeCell ref="C15:E15"/>
    <mergeCell ref="C16:E16"/>
    <mergeCell ref="J3:O3"/>
    <mergeCell ref="H4:I4"/>
    <mergeCell ref="B5:E5"/>
    <mergeCell ref="C10:E10"/>
    <mergeCell ref="C13:E13"/>
    <mergeCell ref="C14:E14"/>
    <mergeCell ref="A6:D6"/>
  </mergeCells>
  <conditionalFormatting sqref="I10">
    <cfRule type="cellIs" dxfId="40" priority="2" operator="equal">
      <formula>"yes"</formula>
    </cfRule>
    <cfRule type="cellIs" dxfId="39" priority="3" operator="equal">
      <formula>"no"</formula>
    </cfRule>
  </conditionalFormatting>
  <conditionalFormatting sqref="Q16">
    <cfRule type="cellIs" dxfId="38" priority="1" operator="lessThan">
      <formula>0</formula>
    </cfRule>
  </conditionalFormatting>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sheetPr filterMode="1">
    <tabColor rgb="FFFF00FF"/>
  </sheetPr>
  <dimension ref="A1:N114"/>
  <sheetViews>
    <sheetView zoomScale="70" zoomScaleNormal="70" workbookViewId="0">
      <pane xSplit="3" ySplit="3" topLeftCell="D71" activePane="bottomRight" state="frozen"/>
      <selection activeCell="T5" sqref="A1:V204"/>
      <selection pane="topRight" activeCell="T5" sqref="A1:V204"/>
      <selection pane="bottomLeft" activeCell="T5" sqref="A1:V204"/>
      <selection pane="bottomRight" activeCell="A78" sqref="A78:H93"/>
    </sheetView>
  </sheetViews>
  <sheetFormatPr defaultColWidth="11.5546875" defaultRowHeight="13.2"/>
  <cols>
    <col min="1" max="1" width="12" customWidth="1"/>
    <col min="2" max="2" width="21.109375" bestFit="1" customWidth="1"/>
    <col min="3" max="3" width="9.88671875" customWidth="1"/>
    <col min="4" max="4" width="18" style="227" customWidth="1"/>
    <col min="5" max="5" width="60.33203125" customWidth="1"/>
    <col min="6" max="6" width="56" customWidth="1"/>
    <col min="7" max="7" width="43.109375" customWidth="1"/>
    <col min="8" max="8" width="45.109375" style="151" customWidth="1"/>
    <col min="9" max="9" width="16.44140625" hidden="1" customWidth="1"/>
    <col min="10" max="10" width="18" hidden="1" customWidth="1"/>
    <col min="11" max="11" width="21" hidden="1" customWidth="1"/>
  </cols>
  <sheetData>
    <row r="1" spans="1:14" ht="14.4">
      <c r="A1" s="128"/>
      <c r="B1" s="128"/>
      <c r="C1" s="257" t="s">
        <v>1141</v>
      </c>
      <c r="D1" s="258" t="s">
        <v>743</v>
      </c>
      <c r="E1" s="128"/>
      <c r="F1" s="128"/>
      <c r="G1" s="128"/>
      <c r="H1" s="259"/>
      <c r="I1" s="128"/>
      <c r="J1" s="128"/>
      <c r="K1" s="128"/>
      <c r="L1" s="128"/>
      <c r="M1" s="128"/>
      <c r="N1" s="128"/>
    </row>
    <row r="2" spans="1:14" s="2" customFormat="1" ht="14.4">
      <c r="A2" s="222" t="s">
        <v>1366</v>
      </c>
      <c r="B2" s="222" t="s">
        <v>1466</v>
      </c>
      <c r="C2" s="222" t="s">
        <v>481</v>
      </c>
      <c r="D2" s="260" t="s">
        <v>483</v>
      </c>
      <c r="E2" s="222" t="s">
        <v>482</v>
      </c>
      <c r="F2" s="222" t="s">
        <v>493</v>
      </c>
      <c r="G2" s="222" t="s">
        <v>494</v>
      </c>
      <c r="H2" s="261" t="s">
        <v>409</v>
      </c>
      <c r="I2" s="222" t="s">
        <v>768</v>
      </c>
      <c r="J2" s="222" t="s">
        <v>799</v>
      </c>
      <c r="K2" s="222" t="s">
        <v>800</v>
      </c>
      <c r="L2" s="222" t="s">
        <v>1378</v>
      </c>
      <c r="M2" s="222"/>
      <c r="N2" s="222"/>
    </row>
    <row r="3" spans="1:14" s="2" customFormat="1" ht="14.4">
      <c r="A3" s="222"/>
      <c r="B3" s="222"/>
      <c r="C3" s="222" t="s">
        <v>976</v>
      </c>
      <c r="D3" s="260"/>
      <c r="E3" s="222"/>
      <c r="F3" s="222"/>
      <c r="G3" s="222"/>
      <c r="H3" s="261"/>
      <c r="I3" s="222"/>
      <c r="J3" s="222"/>
      <c r="K3" s="222"/>
      <c r="L3" s="222"/>
      <c r="M3" s="222"/>
      <c r="N3" s="222"/>
    </row>
    <row r="4" spans="1:14" ht="14.4">
      <c r="A4" s="128" t="s">
        <v>1367</v>
      </c>
      <c r="B4" s="128"/>
      <c r="C4" s="128">
        <v>1001</v>
      </c>
      <c r="D4" s="262" t="s">
        <v>485</v>
      </c>
      <c r="E4" s="128" t="s">
        <v>484</v>
      </c>
      <c r="F4" s="128" t="s">
        <v>495</v>
      </c>
      <c r="G4" s="263" t="s">
        <v>1213</v>
      </c>
      <c r="H4" s="259"/>
      <c r="I4" s="128">
        <v>1</v>
      </c>
      <c r="J4" s="128"/>
      <c r="K4" s="128"/>
      <c r="L4" s="222" t="s">
        <v>1379</v>
      </c>
      <c r="M4" s="128"/>
      <c r="N4" s="128"/>
    </row>
    <row r="5" spans="1:14" ht="27">
      <c r="A5" s="128" t="s">
        <v>1367</v>
      </c>
      <c r="B5" s="128"/>
      <c r="C5" s="128">
        <v>1002</v>
      </c>
      <c r="D5" s="262" t="s">
        <v>486</v>
      </c>
      <c r="E5" s="128" t="s">
        <v>487</v>
      </c>
      <c r="F5" s="128" t="s">
        <v>495</v>
      </c>
      <c r="G5" s="263" t="s">
        <v>1214</v>
      </c>
      <c r="H5" s="264" t="s">
        <v>1244</v>
      </c>
      <c r="I5" s="128">
        <v>1</v>
      </c>
      <c r="J5" s="128"/>
      <c r="K5" s="128"/>
      <c r="L5" s="222" t="s">
        <v>1379</v>
      </c>
      <c r="M5" s="128"/>
      <c r="N5" s="128"/>
    </row>
    <row r="6" spans="1:14" ht="14.4">
      <c r="A6" s="128" t="s">
        <v>1367</v>
      </c>
      <c r="B6" s="128"/>
      <c r="C6" s="128">
        <v>1003</v>
      </c>
      <c r="D6" s="262" t="s">
        <v>488</v>
      </c>
      <c r="E6" s="128" t="s">
        <v>489</v>
      </c>
      <c r="F6" s="128" t="s">
        <v>1205</v>
      </c>
      <c r="G6" s="263" t="s">
        <v>1231</v>
      </c>
      <c r="H6" s="259"/>
      <c r="I6" s="128">
        <v>1</v>
      </c>
      <c r="J6" s="128"/>
      <c r="K6" s="128"/>
      <c r="L6" s="222" t="s">
        <v>1379</v>
      </c>
      <c r="M6" s="128"/>
      <c r="N6" s="128"/>
    </row>
    <row r="7" spans="1:14" ht="14.4">
      <c r="A7" s="128" t="s">
        <v>1367</v>
      </c>
      <c r="B7" s="128"/>
      <c r="C7" s="128">
        <v>1004</v>
      </c>
      <c r="D7" s="262" t="s">
        <v>490</v>
      </c>
      <c r="E7" s="128" t="s">
        <v>491</v>
      </c>
      <c r="F7" s="128" t="s">
        <v>1206</v>
      </c>
      <c r="G7" s="263" t="s">
        <v>1232</v>
      </c>
      <c r="H7" s="259"/>
      <c r="I7" s="128">
        <v>1</v>
      </c>
      <c r="J7" s="128"/>
      <c r="K7" s="128"/>
      <c r="L7" s="222" t="s">
        <v>1426</v>
      </c>
      <c r="M7" s="128"/>
      <c r="N7" s="128"/>
    </row>
    <row r="8" spans="1:14" ht="14.4" hidden="1">
      <c r="A8" s="114" t="s">
        <v>772</v>
      </c>
      <c r="B8" s="128"/>
      <c r="C8" s="265">
        <v>1005</v>
      </c>
      <c r="D8" s="266" t="s">
        <v>496</v>
      </c>
      <c r="E8" s="265" t="s">
        <v>492</v>
      </c>
      <c r="F8" s="265" t="s">
        <v>495</v>
      </c>
      <c r="G8" s="267" t="s">
        <v>501</v>
      </c>
      <c r="H8" s="259"/>
      <c r="I8" s="128" t="s">
        <v>772</v>
      </c>
      <c r="J8" s="128">
        <v>1</v>
      </c>
      <c r="K8" s="128"/>
      <c r="L8" s="222"/>
      <c r="M8" s="128"/>
      <c r="N8" s="128"/>
    </row>
    <row r="9" spans="1:14" ht="14.4" hidden="1">
      <c r="A9" s="114" t="s">
        <v>772</v>
      </c>
      <c r="B9" s="128"/>
      <c r="C9" s="268">
        <v>1006</v>
      </c>
      <c r="D9" s="269" t="s">
        <v>499</v>
      </c>
      <c r="E9" s="268" t="s">
        <v>497</v>
      </c>
      <c r="F9" s="268" t="s">
        <v>498</v>
      </c>
      <c r="G9" s="268"/>
      <c r="H9" s="270"/>
      <c r="I9" s="128" t="s">
        <v>772</v>
      </c>
      <c r="J9" s="128"/>
      <c r="K9" s="271"/>
      <c r="L9" s="222"/>
      <c r="M9" s="128"/>
      <c r="N9" s="128"/>
    </row>
    <row r="10" spans="1:14" ht="14.4">
      <c r="A10" s="128" t="s">
        <v>1367</v>
      </c>
      <c r="B10" s="128"/>
      <c r="C10" s="128">
        <v>1007</v>
      </c>
      <c r="D10" s="262" t="s">
        <v>1083</v>
      </c>
      <c r="E10" s="128" t="s">
        <v>500</v>
      </c>
      <c r="F10" s="128" t="s">
        <v>495</v>
      </c>
      <c r="G10" s="263" t="s">
        <v>1233</v>
      </c>
      <c r="H10" s="196" t="s">
        <v>502</v>
      </c>
      <c r="I10" s="128">
        <v>1</v>
      </c>
      <c r="J10" s="128"/>
      <c r="K10" s="128"/>
      <c r="L10" s="222" t="s">
        <v>1383</v>
      </c>
      <c r="M10" s="128"/>
      <c r="N10" s="128"/>
    </row>
    <row r="11" spans="1:14" ht="27">
      <c r="A11" s="128" t="s">
        <v>1367</v>
      </c>
      <c r="B11" s="271" t="s">
        <v>1245</v>
      </c>
      <c r="C11" s="128">
        <v>1008</v>
      </c>
      <c r="D11" s="262" t="s">
        <v>503</v>
      </c>
      <c r="E11" s="128" t="s">
        <v>1215</v>
      </c>
      <c r="F11" s="128" t="s">
        <v>495</v>
      </c>
      <c r="G11" s="263" t="s">
        <v>1234</v>
      </c>
      <c r="H11" s="196" t="s">
        <v>504</v>
      </c>
      <c r="I11" s="128">
        <v>1</v>
      </c>
      <c r="J11" s="128">
        <v>1</v>
      </c>
      <c r="K11" s="271" t="s">
        <v>812</v>
      </c>
      <c r="L11" s="222" t="s">
        <v>1426</v>
      </c>
      <c r="M11" s="128"/>
      <c r="N11" s="128"/>
    </row>
    <row r="12" spans="1:14" ht="14.4">
      <c r="A12" s="128" t="s">
        <v>1368</v>
      </c>
      <c r="B12" s="128"/>
      <c r="C12" s="128">
        <v>1009</v>
      </c>
      <c r="D12" s="262" t="s">
        <v>505</v>
      </c>
      <c r="E12" s="128" t="s">
        <v>506</v>
      </c>
      <c r="F12" s="128" t="s">
        <v>495</v>
      </c>
      <c r="G12" s="272" t="str">
        <f t="shared" ref="G12" si="0">"yet to be delivered, dummy text No. "&amp;C12</f>
        <v>yet to be delivered, dummy text No. 1009</v>
      </c>
      <c r="H12" s="259"/>
      <c r="I12" s="128" t="s">
        <v>770</v>
      </c>
      <c r="J12" s="128"/>
      <c r="K12" s="128"/>
      <c r="L12" s="222"/>
      <c r="M12" s="128"/>
      <c r="N12" s="128"/>
    </row>
    <row r="13" spans="1:14" ht="14.4" hidden="1">
      <c r="A13" s="114" t="s">
        <v>772</v>
      </c>
      <c r="B13" s="128"/>
      <c r="C13" s="268">
        <v>1010</v>
      </c>
      <c r="D13" s="269" t="s">
        <v>509</v>
      </c>
      <c r="E13" s="268" t="s">
        <v>520</v>
      </c>
      <c r="F13" s="268" t="s">
        <v>527</v>
      </c>
      <c r="G13" s="273" t="s">
        <v>501</v>
      </c>
      <c r="H13" s="259" t="s">
        <v>764</v>
      </c>
      <c r="I13" s="128" t="s">
        <v>772</v>
      </c>
      <c r="J13" s="128"/>
      <c r="K13" s="128"/>
      <c r="L13" s="222"/>
      <c r="M13" s="128"/>
      <c r="N13" s="128"/>
    </row>
    <row r="14" spans="1:14" ht="14.4" hidden="1">
      <c r="A14" s="114" t="s">
        <v>772</v>
      </c>
      <c r="B14" s="128"/>
      <c r="C14" s="268">
        <v>1011</v>
      </c>
      <c r="D14" s="269" t="s">
        <v>510</v>
      </c>
      <c r="E14" s="268" t="s">
        <v>521</v>
      </c>
      <c r="F14" s="268" t="s">
        <v>527</v>
      </c>
      <c r="G14" s="273" t="s">
        <v>501</v>
      </c>
      <c r="H14" s="259" t="s">
        <v>765</v>
      </c>
      <c r="I14" s="128" t="s">
        <v>772</v>
      </c>
      <c r="J14" s="128"/>
      <c r="K14" s="128"/>
      <c r="L14" s="222"/>
      <c r="M14" s="128"/>
      <c r="N14" s="128"/>
    </row>
    <row r="15" spans="1:14" ht="14.4">
      <c r="A15" s="128" t="s">
        <v>1367</v>
      </c>
      <c r="B15" s="128"/>
      <c r="C15" s="128">
        <v>1012</v>
      </c>
      <c r="D15" s="262" t="s">
        <v>511</v>
      </c>
      <c r="E15" s="128" t="s">
        <v>522</v>
      </c>
      <c r="F15" s="128" t="s">
        <v>527</v>
      </c>
      <c r="G15" s="263" t="s">
        <v>1216</v>
      </c>
      <c r="H15" s="259"/>
      <c r="I15" s="128">
        <v>1</v>
      </c>
      <c r="J15" s="128"/>
      <c r="K15" s="128"/>
      <c r="L15" s="222" t="s">
        <v>1379</v>
      </c>
      <c r="M15" s="128"/>
      <c r="N15" s="128"/>
    </row>
    <row r="16" spans="1:14" ht="14.4">
      <c r="A16" s="128" t="s">
        <v>1367</v>
      </c>
      <c r="B16" s="128"/>
      <c r="C16" s="128">
        <v>1013</v>
      </c>
      <c r="D16" s="262" t="s">
        <v>538</v>
      </c>
      <c r="E16" s="128" t="s">
        <v>540</v>
      </c>
      <c r="F16" s="128" t="s">
        <v>527</v>
      </c>
      <c r="G16" s="263" t="s">
        <v>1217</v>
      </c>
      <c r="H16" s="259"/>
      <c r="I16" s="128">
        <v>1</v>
      </c>
      <c r="J16" s="128"/>
      <c r="K16" s="128"/>
      <c r="L16" s="222" t="s">
        <v>1379</v>
      </c>
      <c r="M16" s="128"/>
      <c r="N16" s="128"/>
    </row>
    <row r="17" spans="1:14" ht="14.4" hidden="1">
      <c r="A17" s="114" t="s">
        <v>772</v>
      </c>
      <c r="B17" s="128"/>
      <c r="C17" s="268">
        <v>1014</v>
      </c>
      <c r="D17" s="269" t="s">
        <v>541</v>
      </c>
      <c r="E17" s="268" t="s">
        <v>539</v>
      </c>
      <c r="F17" s="268" t="s">
        <v>527</v>
      </c>
      <c r="G17" s="274" t="s">
        <v>1218</v>
      </c>
      <c r="H17" s="259" t="s">
        <v>766</v>
      </c>
      <c r="I17" s="128" t="s">
        <v>772</v>
      </c>
      <c r="J17" s="128"/>
      <c r="K17" s="128"/>
      <c r="L17" s="222"/>
      <c r="M17" s="128"/>
      <c r="N17" s="128"/>
    </row>
    <row r="18" spans="1:14" ht="14.4">
      <c r="A18" s="128" t="s">
        <v>1367</v>
      </c>
      <c r="B18" s="128"/>
      <c r="C18" s="128">
        <v>1015</v>
      </c>
      <c r="D18" s="275" t="s">
        <v>542</v>
      </c>
      <c r="E18" s="128" t="s">
        <v>523</v>
      </c>
      <c r="F18" s="128" t="s">
        <v>527</v>
      </c>
      <c r="G18" s="263" t="s">
        <v>1219</v>
      </c>
      <c r="H18" s="259"/>
      <c r="I18" s="128">
        <v>1</v>
      </c>
      <c r="J18" s="128"/>
      <c r="K18" s="128"/>
      <c r="L18" s="222" t="s">
        <v>1379</v>
      </c>
      <c r="M18" s="128"/>
      <c r="N18" s="128"/>
    </row>
    <row r="19" spans="1:14" ht="14.4">
      <c r="A19" s="128" t="s">
        <v>1367</v>
      </c>
      <c r="B19" s="128"/>
      <c r="C19" s="128">
        <v>1016</v>
      </c>
      <c r="D19" s="262" t="s">
        <v>512</v>
      </c>
      <c r="E19" s="128" t="s">
        <v>524</v>
      </c>
      <c r="F19" s="128" t="s">
        <v>527</v>
      </c>
      <c r="G19" s="263" t="s">
        <v>1220</v>
      </c>
      <c r="H19" s="259"/>
      <c r="I19" s="128">
        <v>1</v>
      </c>
      <c r="J19" s="128"/>
      <c r="K19" s="128"/>
      <c r="L19" s="222" t="s">
        <v>1379</v>
      </c>
      <c r="M19" s="128"/>
      <c r="N19" s="128"/>
    </row>
    <row r="20" spans="1:14" ht="14.4">
      <c r="A20" s="128" t="s">
        <v>1367</v>
      </c>
      <c r="B20" s="128"/>
      <c r="C20" s="128">
        <v>1017</v>
      </c>
      <c r="D20" s="262" t="s">
        <v>88</v>
      </c>
      <c r="E20" s="128" t="s">
        <v>562</v>
      </c>
      <c r="F20" s="128" t="s">
        <v>527</v>
      </c>
      <c r="G20" s="263" t="s">
        <v>1217</v>
      </c>
      <c r="H20" s="259"/>
      <c r="I20" s="128">
        <v>1</v>
      </c>
      <c r="J20" s="128"/>
      <c r="K20" s="128"/>
      <c r="L20" s="222" t="s">
        <v>1379</v>
      </c>
      <c r="M20" s="128"/>
      <c r="N20" s="128"/>
    </row>
    <row r="21" spans="1:14" ht="14.4">
      <c r="A21" s="128" t="s">
        <v>1367</v>
      </c>
      <c r="B21" s="128"/>
      <c r="C21" s="128">
        <v>1018</v>
      </c>
      <c r="D21" s="262" t="s">
        <v>513</v>
      </c>
      <c r="E21" s="128" t="s">
        <v>525</v>
      </c>
      <c r="F21" s="128" t="s">
        <v>527</v>
      </c>
      <c r="G21" s="263" t="s">
        <v>1221</v>
      </c>
      <c r="H21" s="259"/>
      <c r="I21" s="128">
        <v>1</v>
      </c>
      <c r="J21" s="128"/>
      <c r="K21" s="128"/>
      <c r="L21" s="222" t="s">
        <v>1379</v>
      </c>
      <c r="M21" s="128"/>
      <c r="N21" s="128"/>
    </row>
    <row r="22" spans="1:14" ht="14.4">
      <c r="A22" s="128" t="s">
        <v>1367</v>
      </c>
      <c r="B22" s="128"/>
      <c r="C22" s="128">
        <v>1019</v>
      </c>
      <c r="D22" s="262" t="s">
        <v>514</v>
      </c>
      <c r="E22" s="128" t="s">
        <v>526</v>
      </c>
      <c r="F22" s="128" t="s">
        <v>527</v>
      </c>
      <c r="G22" s="263" t="s">
        <v>1222</v>
      </c>
      <c r="H22" s="259"/>
      <c r="I22" s="128">
        <v>1</v>
      </c>
      <c r="J22" s="128"/>
      <c r="K22" s="128"/>
      <c r="L22" s="222" t="s">
        <v>1379</v>
      </c>
      <c r="M22" s="128"/>
      <c r="N22" s="128"/>
    </row>
    <row r="23" spans="1:14">
      <c r="A23" s="128" t="s">
        <v>1367</v>
      </c>
      <c r="B23" s="128"/>
      <c r="C23" s="128">
        <v>1020</v>
      </c>
      <c r="D23" s="262" t="s">
        <v>515</v>
      </c>
      <c r="E23" s="128" t="s">
        <v>528</v>
      </c>
      <c r="F23" s="128" t="s">
        <v>527</v>
      </c>
      <c r="G23" s="263" t="s">
        <v>1222</v>
      </c>
      <c r="H23" s="259"/>
      <c r="I23" s="128">
        <v>1</v>
      </c>
      <c r="J23" s="128"/>
      <c r="K23" s="128"/>
      <c r="L23" s="128" t="s">
        <v>1379</v>
      </c>
      <c r="M23" s="128"/>
      <c r="N23" s="128"/>
    </row>
    <row r="24" spans="1:14" ht="14.4">
      <c r="A24" s="128" t="s">
        <v>1367</v>
      </c>
      <c r="B24" s="271" t="s">
        <v>1245</v>
      </c>
      <c r="C24" s="128">
        <v>1021</v>
      </c>
      <c r="D24" s="262" t="s">
        <v>170</v>
      </c>
      <c r="E24" s="128" t="s">
        <v>529</v>
      </c>
      <c r="F24" s="128" t="s">
        <v>527</v>
      </c>
      <c r="G24" s="263" t="s">
        <v>1247</v>
      </c>
      <c r="H24" s="259"/>
      <c r="I24" s="128">
        <v>1</v>
      </c>
      <c r="J24" s="128"/>
      <c r="K24" s="128"/>
      <c r="L24" s="222" t="s">
        <v>1425</v>
      </c>
      <c r="M24" s="128"/>
      <c r="N24" s="128"/>
    </row>
    <row r="25" spans="1:14" ht="14.4">
      <c r="A25" s="128"/>
      <c r="B25" s="128"/>
      <c r="C25" s="128">
        <v>1022</v>
      </c>
      <c r="D25" s="262" t="s">
        <v>516</v>
      </c>
      <c r="E25" s="128" t="s">
        <v>530</v>
      </c>
      <c r="F25" s="128" t="s">
        <v>527</v>
      </c>
      <c r="G25" s="272" t="str">
        <f t="shared" ref="G25" si="1">"yet to be delivered, dummy text No. "&amp;C25</f>
        <v>yet to be delivered, dummy text No. 1022</v>
      </c>
      <c r="H25" s="259"/>
      <c r="I25" s="128" t="s">
        <v>769</v>
      </c>
      <c r="J25" s="128"/>
      <c r="K25" s="128"/>
      <c r="L25" s="222"/>
      <c r="M25" s="128"/>
      <c r="N25" s="128"/>
    </row>
    <row r="26" spans="1:14" ht="14.4" hidden="1">
      <c r="A26" s="114" t="s">
        <v>772</v>
      </c>
      <c r="B26" s="128"/>
      <c r="C26" s="268">
        <v>1023</v>
      </c>
      <c r="D26" s="269" t="s">
        <v>517</v>
      </c>
      <c r="E26" s="268" t="s">
        <v>531</v>
      </c>
      <c r="F26" s="268" t="s">
        <v>527</v>
      </c>
      <c r="G26" s="273" t="s">
        <v>501</v>
      </c>
      <c r="H26" s="259" t="s">
        <v>767</v>
      </c>
      <c r="I26" s="128" t="s">
        <v>772</v>
      </c>
      <c r="J26" s="128"/>
      <c r="K26" s="128"/>
      <c r="L26" s="222"/>
      <c r="M26" s="128"/>
      <c r="N26" s="128"/>
    </row>
    <row r="27" spans="1:14" ht="14.4">
      <c r="A27" s="128"/>
      <c r="B27" s="271" t="s">
        <v>1156</v>
      </c>
      <c r="C27" s="128">
        <v>1024</v>
      </c>
      <c r="D27" s="262" t="s">
        <v>518</v>
      </c>
      <c r="E27" s="128" t="s">
        <v>1153</v>
      </c>
      <c r="F27" s="128" t="s">
        <v>527</v>
      </c>
      <c r="G27" s="272" t="str">
        <f t="shared" ref="G27:G28" si="2">"yet to be delivered, dummy text No. "&amp;C27</f>
        <v>yet to be delivered, dummy text No. 1024</v>
      </c>
      <c r="H27" s="259"/>
      <c r="I27" s="128" t="s">
        <v>770</v>
      </c>
      <c r="J27" s="128"/>
      <c r="K27" s="128"/>
      <c r="L27" s="222"/>
      <c r="M27" s="128"/>
      <c r="N27" s="128"/>
    </row>
    <row r="28" spans="1:14" ht="14.4">
      <c r="A28" s="128"/>
      <c r="B28" s="271" t="s">
        <v>1156</v>
      </c>
      <c r="C28" s="128">
        <v>1025</v>
      </c>
      <c r="D28" s="262" t="s">
        <v>519</v>
      </c>
      <c r="E28" s="128" t="s">
        <v>1153</v>
      </c>
      <c r="F28" s="128" t="s">
        <v>527</v>
      </c>
      <c r="G28" s="272" t="str">
        <f t="shared" si="2"/>
        <v>yet to be delivered, dummy text No. 1025</v>
      </c>
      <c r="H28" s="259"/>
      <c r="I28" s="128" t="s">
        <v>770</v>
      </c>
      <c r="J28" s="128"/>
      <c r="K28" s="128"/>
      <c r="L28" s="222"/>
      <c r="M28" s="128"/>
      <c r="N28" s="128"/>
    </row>
    <row r="29" spans="1:14" ht="14.4">
      <c r="A29" s="128" t="s">
        <v>1367</v>
      </c>
      <c r="B29" s="128"/>
      <c r="C29" s="128">
        <v>1026</v>
      </c>
      <c r="D29" s="262" t="s">
        <v>508</v>
      </c>
      <c r="E29" s="276" t="s">
        <v>507</v>
      </c>
      <c r="F29" s="259" t="s">
        <v>827</v>
      </c>
      <c r="G29" s="263" t="s">
        <v>1235</v>
      </c>
      <c r="H29" s="259"/>
      <c r="I29" s="128">
        <v>1</v>
      </c>
      <c r="J29" s="128">
        <v>1</v>
      </c>
      <c r="K29" s="277" t="s">
        <v>813</v>
      </c>
      <c r="L29" s="222" t="s">
        <v>1379</v>
      </c>
      <c r="M29" s="128"/>
      <c r="N29" s="128"/>
    </row>
    <row r="30" spans="1:14" ht="14.4">
      <c r="A30" s="128" t="s">
        <v>1367</v>
      </c>
      <c r="B30" s="128"/>
      <c r="C30" s="128">
        <v>1027</v>
      </c>
      <c r="D30" s="262" t="s">
        <v>543</v>
      </c>
      <c r="E30" s="276" t="s">
        <v>555</v>
      </c>
      <c r="F30" s="259" t="s">
        <v>827</v>
      </c>
      <c r="G30" s="263" t="s">
        <v>1236</v>
      </c>
      <c r="H30" s="259"/>
      <c r="I30" s="128">
        <v>1</v>
      </c>
      <c r="J30" s="128">
        <v>1</v>
      </c>
      <c r="K30" s="277" t="s">
        <v>813</v>
      </c>
      <c r="L30" s="222" t="s">
        <v>1379</v>
      </c>
      <c r="M30" s="128"/>
      <c r="N30" s="128"/>
    </row>
    <row r="31" spans="1:14" ht="14.4">
      <c r="A31" s="128" t="s">
        <v>1367</v>
      </c>
      <c r="B31" s="128"/>
      <c r="C31" s="128">
        <v>1028</v>
      </c>
      <c r="D31" s="262" t="s">
        <v>544</v>
      </c>
      <c r="E31" s="276" t="s">
        <v>555</v>
      </c>
      <c r="F31" s="259" t="s">
        <v>827</v>
      </c>
      <c r="G31" s="263" t="s">
        <v>1236</v>
      </c>
      <c r="H31" s="259"/>
      <c r="I31" s="128">
        <v>1</v>
      </c>
      <c r="J31" s="128">
        <v>1</v>
      </c>
      <c r="K31" s="277" t="s">
        <v>813</v>
      </c>
      <c r="L31" s="222" t="s">
        <v>1379</v>
      </c>
      <c r="M31" s="128"/>
      <c r="N31" s="128"/>
    </row>
    <row r="32" spans="1:14" ht="43.2">
      <c r="A32" s="128" t="s">
        <v>1367</v>
      </c>
      <c r="B32" s="128"/>
      <c r="C32" s="128">
        <v>1029</v>
      </c>
      <c r="D32" s="262" t="s">
        <v>545</v>
      </c>
      <c r="E32" s="278" t="s">
        <v>559</v>
      </c>
      <c r="F32" s="259" t="s">
        <v>827</v>
      </c>
      <c r="G32" s="263" t="s">
        <v>1236</v>
      </c>
      <c r="H32" s="259"/>
      <c r="I32" s="128">
        <v>1</v>
      </c>
      <c r="J32" s="128">
        <v>1</v>
      </c>
      <c r="K32" s="277" t="s">
        <v>813</v>
      </c>
      <c r="L32" s="222" t="s">
        <v>1379</v>
      </c>
      <c r="M32" s="128"/>
      <c r="N32" s="128"/>
    </row>
    <row r="33" spans="1:14" ht="43.2">
      <c r="A33" s="128" t="s">
        <v>1367</v>
      </c>
      <c r="B33" s="128"/>
      <c r="C33" s="128">
        <v>1030</v>
      </c>
      <c r="D33" s="262" t="s">
        <v>546</v>
      </c>
      <c r="E33" s="278" t="s">
        <v>559</v>
      </c>
      <c r="F33" s="259" t="s">
        <v>827</v>
      </c>
      <c r="G33" s="263" t="s">
        <v>1236</v>
      </c>
      <c r="H33" s="259"/>
      <c r="I33" s="128">
        <v>1</v>
      </c>
      <c r="J33" s="128">
        <v>1</v>
      </c>
      <c r="K33" s="277" t="s">
        <v>813</v>
      </c>
      <c r="L33" s="222" t="s">
        <v>1379</v>
      </c>
      <c r="M33" s="128"/>
      <c r="N33" s="128"/>
    </row>
    <row r="34" spans="1:14" ht="43.2">
      <c r="A34" s="128" t="s">
        <v>1367</v>
      </c>
      <c r="B34" s="128"/>
      <c r="C34" s="128">
        <v>1031</v>
      </c>
      <c r="D34" s="262" t="s">
        <v>547</v>
      </c>
      <c r="E34" s="278" t="s">
        <v>559</v>
      </c>
      <c r="F34" s="259" t="s">
        <v>827</v>
      </c>
      <c r="G34" s="263" t="s">
        <v>1236</v>
      </c>
      <c r="H34" s="259"/>
      <c r="I34" s="128">
        <v>1</v>
      </c>
      <c r="J34" s="128">
        <v>1</v>
      </c>
      <c r="K34" s="277" t="s">
        <v>813</v>
      </c>
      <c r="L34" s="222" t="s">
        <v>1379</v>
      </c>
      <c r="M34" s="128"/>
      <c r="N34" s="128"/>
    </row>
    <row r="35" spans="1:14" ht="14.4">
      <c r="A35" s="128" t="s">
        <v>1370</v>
      </c>
      <c r="B35" s="128"/>
      <c r="C35" s="128">
        <v>1032</v>
      </c>
      <c r="D35" s="262" t="s">
        <v>548</v>
      </c>
      <c r="E35" s="276" t="s">
        <v>555</v>
      </c>
      <c r="F35" s="259" t="s">
        <v>827</v>
      </c>
      <c r="G35" s="263" t="s">
        <v>1236</v>
      </c>
      <c r="H35" s="259"/>
      <c r="I35" s="128">
        <v>1</v>
      </c>
      <c r="J35" s="128">
        <v>1</v>
      </c>
      <c r="K35" s="277" t="s">
        <v>813</v>
      </c>
      <c r="L35" s="222" t="s">
        <v>1379</v>
      </c>
      <c r="M35" s="128"/>
      <c r="N35" s="128"/>
    </row>
    <row r="36" spans="1:14" ht="43.2">
      <c r="A36" s="128" t="s">
        <v>1367</v>
      </c>
      <c r="B36" s="128"/>
      <c r="C36" s="128">
        <v>1033</v>
      </c>
      <c r="D36" s="262" t="s">
        <v>549</v>
      </c>
      <c r="E36" s="278" t="s">
        <v>559</v>
      </c>
      <c r="F36" s="259" t="s">
        <v>827</v>
      </c>
      <c r="G36" s="263" t="s">
        <v>1236</v>
      </c>
      <c r="H36" s="259"/>
      <c r="I36" s="128">
        <v>1</v>
      </c>
      <c r="J36" s="128">
        <v>1</v>
      </c>
      <c r="K36" s="277" t="s">
        <v>813</v>
      </c>
      <c r="L36" s="222" t="s">
        <v>1379</v>
      </c>
      <c r="M36" s="128"/>
      <c r="N36" s="128"/>
    </row>
    <row r="37" spans="1:14" ht="121.5" hidden="1" customHeight="1">
      <c r="A37" s="114" t="s">
        <v>772</v>
      </c>
      <c r="B37" s="128"/>
      <c r="C37" s="268">
        <v>1034</v>
      </c>
      <c r="D37" s="269" t="s">
        <v>747</v>
      </c>
      <c r="E37" s="268" t="s">
        <v>748</v>
      </c>
      <c r="F37" s="268" t="s">
        <v>748</v>
      </c>
      <c r="G37" s="273" t="s">
        <v>748</v>
      </c>
      <c r="H37" s="279" t="s">
        <v>771</v>
      </c>
      <c r="I37" s="128" t="s">
        <v>772</v>
      </c>
      <c r="J37" s="128"/>
      <c r="K37" s="128"/>
      <c r="L37" s="222"/>
      <c r="M37" s="128"/>
      <c r="N37" s="128"/>
    </row>
    <row r="38" spans="1:14" ht="14.4">
      <c r="A38" s="128" t="s">
        <v>1367</v>
      </c>
      <c r="B38" s="128"/>
      <c r="C38" s="128">
        <v>1035</v>
      </c>
      <c r="D38" s="262" t="s">
        <v>550</v>
      </c>
      <c r="E38" s="276" t="s">
        <v>555</v>
      </c>
      <c r="F38" s="259" t="s">
        <v>827</v>
      </c>
      <c r="G38" s="263" t="s">
        <v>1236</v>
      </c>
      <c r="H38" s="259"/>
      <c r="I38" s="128">
        <v>1</v>
      </c>
      <c r="J38" s="128">
        <v>1</v>
      </c>
      <c r="K38" s="277" t="s">
        <v>1424</v>
      </c>
      <c r="L38" s="222"/>
      <c r="M38" s="128"/>
      <c r="N38" s="128"/>
    </row>
    <row r="39" spans="1:14" ht="14.4">
      <c r="A39" s="128" t="s">
        <v>1367</v>
      </c>
      <c r="B39" s="128"/>
      <c r="C39" s="128">
        <v>1036</v>
      </c>
      <c r="D39" s="262" t="s">
        <v>551</v>
      </c>
      <c r="E39" s="276" t="s">
        <v>555</v>
      </c>
      <c r="F39" s="259" t="s">
        <v>827</v>
      </c>
      <c r="G39" s="263" t="s">
        <v>1236</v>
      </c>
      <c r="H39" s="259"/>
      <c r="I39" s="128">
        <v>1</v>
      </c>
      <c r="J39" s="128">
        <v>1</v>
      </c>
      <c r="K39" s="277" t="s">
        <v>1424</v>
      </c>
      <c r="L39" s="222"/>
      <c r="M39" s="128"/>
      <c r="N39" s="128"/>
    </row>
    <row r="40" spans="1:14" ht="14.4">
      <c r="A40" s="128" t="s">
        <v>1367</v>
      </c>
      <c r="B40" s="271" t="s">
        <v>1245</v>
      </c>
      <c r="C40" s="128">
        <v>1037</v>
      </c>
      <c r="D40" s="275" t="s">
        <v>744</v>
      </c>
      <c r="E40" s="128" t="s">
        <v>745</v>
      </c>
      <c r="F40" s="128" t="s">
        <v>554</v>
      </c>
      <c r="G40" s="263" t="s">
        <v>1248</v>
      </c>
      <c r="H40" s="128" t="s">
        <v>746</v>
      </c>
      <c r="I40" s="128">
        <v>1</v>
      </c>
      <c r="J40" s="128"/>
      <c r="K40" s="128"/>
      <c r="L40" s="222" t="s">
        <v>1379</v>
      </c>
      <c r="M40" s="128"/>
      <c r="N40" s="128"/>
    </row>
    <row r="41" spans="1:14" s="78" customFormat="1" ht="14.4">
      <c r="A41" s="128" t="s">
        <v>1367</v>
      </c>
      <c r="B41" s="271" t="s">
        <v>1245</v>
      </c>
      <c r="C41" s="114">
        <v>1038</v>
      </c>
      <c r="D41" s="275" t="s">
        <v>740</v>
      </c>
      <c r="E41" s="114" t="s">
        <v>1246</v>
      </c>
      <c r="F41" s="114" t="s">
        <v>1207</v>
      </c>
      <c r="G41" s="263" t="s">
        <v>1330</v>
      </c>
      <c r="H41" s="129"/>
      <c r="I41" s="114">
        <v>1</v>
      </c>
      <c r="J41" s="271"/>
      <c r="K41" s="271"/>
      <c r="L41" s="222" t="s">
        <v>1426</v>
      </c>
      <c r="M41" s="271"/>
      <c r="N41" s="271"/>
    </row>
    <row r="42" spans="1:14" ht="14.4">
      <c r="A42" s="128"/>
      <c r="B42" s="128"/>
      <c r="C42" s="128">
        <v>1039</v>
      </c>
      <c r="D42" s="262" t="s">
        <v>741</v>
      </c>
      <c r="E42" s="276" t="s">
        <v>555</v>
      </c>
      <c r="F42" s="259" t="s">
        <v>827</v>
      </c>
      <c r="G42" s="272" t="str">
        <f t="shared" ref="G42:G43" si="3">"yet to be delivered, dummy text No. "&amp;C42</f>
        <v>yet to be delivered, dummy text No. 1039</v>
      </c>
      <c r="H42" s="259"/>
      <c r="I42" s="128" t="s">
        <v>769</v>
      </c>
      <c r="J42" s="128"/>
      <c r="K42" s="128"/>
      <c r="L42" s="222"/>
      <c r="M42" s="128"/>
      <c r="N42" s="128"/>
    </row>
    <row r="43" spans="1:14" ht="14.4">
      <c r="A43" s="128"/>
      <c r="B43" s="128"/>
      <c r="C43" s="128">
        <v>1040</v>
      </c>
      <c r="D43" s="262" t="s">
        <v>742</v>
      </c>
      <c r="E43" s="276" t="s">
        <v>555</v>
      </c>
      <c r="F43" s="259" t="s">
        <v>827</v>
      </c>
      <c r="G43" s="272" t="str">
        <f t="shared" si="3"/>
        <v>yet to be delivered, dummy text No. 1040</v>
      </c>
      <c r="H43" s="259"/>
      <c r="I43" s="128" t="s">
        <v>769</v>
      </c>
      <c r="J43" s="128"/>
      <c r="K43" s="128"/>
      <c r="L43" s="222"/>
      <c r="M43" s="128"/>
      <c r="N43" s="128"/>
    </row>
    <row r="44" spans="1:14" ht="14.4">
      <c r="A44" s="128" t="s">
        <v>1367</v>
      </c>
      <c r="B44" s="128"/>
      <c r="C44" s="128">
        <v>1041</v>
      </c>
      <c r="D44" s="262" t="s">
        <v>558</v>
      </c>
      <c r="E44" s="128" t="s">
        <v>561</v>
      </c>
      <c r="F44" s="128" t="s">
        <v>554</v>
      </c>
      <c r="G44" s="263" t="s">
        <v>1223</v>
      </c>
      <c r="H44" s="259"/>
      <c r="I44" s="128">
        <v>1</v>
      </c>
      <c r="J44" s="128"/>
      <c r="K44" s="128"/>
      <c r="L44" s="222" t="s">
        <v>1390</v>
      </c>
      <c r="M44" s="128"/>
      <c r="N44" s="128"/>
    </row>
    <row r="45" spans="1:14" s="78" customFormat="1" ht="14.4">
      <c r="A45" s="128" t="s">
        <v>1367</v>
      </c>
      <c r="B45" s="271" t="s">
        <v>1245</v>
      </c>
      <c r="C45" s="114">
        <v>1042</v>
      </c>
      <c r="D45" s="275" t="s">
        <v>1229</v>
      </c>
      <c r="E45" s="114"/>
      <c r="F45" s="114" t="s">
        <v>560</v>
      </c>
      <c r="G45" s="263" t="s">
        <v>1237</v>
      </c>
      <c r="H45" s="129"/>
      <c r="I45" s="114">
        <v>1</v>
      </c>
      <c r="J45" s="271"/>
      <c r="K45" s="271"/>
      <c r="L45" s="222" t="s">
        <v>1390</v>
      </c>
      <c r="M45" s="271"/>
      <c r="N45" s="271"/>
    </row>
    <row r="46" spans="1:14" ht="14.4">
      <c r="A46" s="128" t="s">
        <v>1367</v>
      </c>
      <c r="B46" s="271" t="s">
        <v>1156</v>
      </c>
      <c r="C46" s="128">
        <v>1043</v>
      </c>
      <c r="D46" s="262" t="s">
        <v>556</v>
      </c>
      <c r="E46" s="128" t="s">
        <v>1154</v>
      </c>
      <c r="F46" s="128" t="s">
        <v>557</v>
      </c>
      <c r="G46" s="263" t="s">
        <v>1224</v>
      </c>
      <c r="H46" s="259"/>
      <c r="I46" s="128">
        <v>1</v>
      </c>
      <c r="J46" s="128"/>
      <c r="K46" s="128"/>
      <c r="L46" s="222" t="s">
        <v>1390</v>
      </c>
      <c r="M46" s="128"/>
      <c r="N46" s="128"/>
    </row>
    <row r="47" spans="1:14" ht="14.4">
      <c r="A47" s="128" t="s">
        <v>1367</v>
      </c>
      <c r="B47" s="128"/>
      <c r="C47" s="128">
        <v>1044</v>
      </c>
      <c r="D47" s="262" t="s">
        <v>567</v>
      </c>
      <c r="E47" s="128"/>
      <c r="F47" s="128" t="s">
        <v>560</v>
      </c>
      <c r="G47" s="263" t="s">
        <v>1225</v>
      </c>
      <c r="H47" s="259" t="s">
        <v>570</v>
      </c>
      <c r="I47" s="128">
        <v>1</v>
      </c>
      <c r="J47" s="128">
        <v>1</v>
      </c>
      <c r="K47" s="236" t="s">
        <v>814</v>
      </c>
      <c r="L47" s="222" t="s">
        <v>1379</v>
      </c>
      <c r="M47" s="128"/>
      <c r="N47" s="128"/>
    </row>
    <row r="48" spans="1:14" ht="14.4">
      <c r="A48" s="128" t="s">
        <v>1367</v>
      </c>
      <c r="B48" s="128"/>
      <c r="C48" s="128">
        <v>1045</v>
      </c>
      <c r="D48" s="262" t="s">
        <v>568</v>
      </c>
      <c r="E48" s="128"/>
      <c r="F48" s="128" t="s">
        <v>560</v>
      </c>
      <c r="G48" s="263" t="s">
        <v>1226</v>
      </c>
      <c r="H48" s="259" t="s">
        <v>571</v>
      </c>
      <c r="I48" s="128">
        <v>1</v>
      </c>
      <c r="J48" s="128">
        <v>1</v>
      </c>
      <c r="K48" s="236" t="s">
        <v>814</v>
      </c>
      <c r="L48" s="222" t="s">
        <v>1379</v>
      </c>
      <c r="M48" s="128"/>
      <c r="N48" s="128"/>
    </row>
    <row r="49" spans="1:14" ht="14.4">
      <c r="A49" s="128" t="s">
        <v>1367</v>
      </c>
      <c r="B49" s="128"/>
      <c r="C49" s="128">
        <v>1046</v>
      </c>
      <c r="D49" s="262" t="s">
        <v>569</v>
      </c>
      <c r="E49" s="128"/>
      <c r="F49" s="128" t="s">
        <v>560</v>
      </c>
      <c r="G49" s="263" t="s">
        <v>1227</v>
      </c>
      <c r="H49" s="259" t="s">
        <v>572</v>
      </c>
      <c r="I49" s="128">
        <v>1</v>
      </c>
      <c r="J49" s="128">
        <v>1</v>
      </c>
      <c r="K49" s="236" t="s">
        <v>814</v>
      </c>
      <c r="L49" s="222" t="s">
        <v>1379</v>
      </c>
      <c r="M49" s="128"/>
      <c r="N49" s="128"/>
    </row>
    <row r="50" spans="1:14" ht="40.200000000000003">
      <c r="A50" s="128" t="s">
        <v>1367</v>
      </c>
      <c r="B50" s="128"/>
      <c r="C50" s="128">
        <v>1047</v>
      </c>
      <c r="D50" s="280" t="s">
        <v>829</v>
      </c>
      <c r="E50" s="128" t="s">
        <v>563</v>
      </c>
      <c r="F50" s="259" t="s">
        <v>828</v>
      </c>
      <c r="G50" s="263" t="s">
        <v>1228</v>
      </c>
      <c r="H50" s="259"/>
      <c r="I50" s="128">
        <v>2</v>
      </c>
      <c r="J50" s="128">
        <v>1</v>
      </c>
      <c r="K50" s="281" t="s">
        <v>815</v>
      </c>
      <c r="L50" s="222" t="s">
        <v>1390</v>
      </c>
      <c r="M50" s="128"/>
      <c r="N50" s="128"/>
    </row>
    <row r="51" spans="1:14" s="229" customFormat="1" ht="119.4" hidden="1">
      <c r="A51" s="114" t="s">
        <v>772</v>
      </c>
      <c r="B51" s="265"/>
      <c r="C51" s="265">
        <v>1048</v>
      </c>
      <c r="D51" s="282" t="s">
        <v>565</v>
      </c>
      <c r="E51" s="265"/>
      <c r="F51" s="265" t="s">
        <v>564</v>
      </c>
      <c r="G51" s="267" t="s">
        <v>501</v>
      </c>
      <c r="H51" s="283"/>
      <c r="I51" s="283" t="s">
        <v>1061</v>
      </c>
      <c r="J51" s="265">
        <v>1</v>
      </c>
      <c r="K51" s="284" t="s">
        <v>814</v>
      </c>
      <c r="L51" s="222"/>
      <c r="M51" s="265"/>
      <c r="N51" s="265"/>
    </row>
    <row r="52" spans="1:14" s="229" customFormat="1" ht="119.4" hidden="1">
      <c r="A52" s="114" t="s">
        <v>772</v>
      </c>
      <c r="B52" s="265"/>
      <c r="C52" s="265">
        <v>1049</v>
      </c>
      <c r="D52" s="282" t="s">
        <v>566</v>
      </c>
      <c r="E52" s="265"/>
      <c r="F52" s="265" t="s">
        <v>564</v>
      </c>
      <c r="G52" s="267" t="s">
        <v>501</v>
      </c>
      <c r="H52" s="283"/>
      <c r="I52" s="283" t="s">
        <v>1061</v>
      </c>
      <c r="J52" s="265">
        <v>1</v>
      </c>
      <c r="K52" s="284" t="s">
        <v>814</v>
      </c>
      <c r="L52" s="222"/>
      <c r="M52" s="265"/>
      <c r="N52" s="265"/>
    </row>
    <row r="53" spans="1:14" ht="14.4">
      <c r="A53" s="128" t="s">
        <v>1367</v>
      </c>
      <c r="B53" s="271" t="s">
        <v>1156</v>
      </c>
      <c r="C53" s="128">
        <v>1050</v>
      </c>
      <c r="D53" s="262" t="s">
        <v>1151</v>
      </c>
      <c r="E53" s="128" t="s">
        <v>753</v>
      </c>
      <c r="F53" s="128" t="s">
        <v>527</v>
      </c>
      <c r="G53" s="263" t="s">
        <v>1249</v>
      </c>
      <c r="H53" s="259"/>
      <c r="I53" s="128">
        <v>1</v>
      </c>
      <c r="J53" s="128"/>
      <c r="K53" s="128"/>
      <c r="L53" s="222" t="s">
        <v>1379</v>
      </c>
      <c r="M53" s="128"/>
      <c r="N53" s="128"/>
    </row>
    <row r="54" spans="1:14" ht="14.4">
      <c r="A54" s="128" t="s">
        <v>1367</v>
      </c>
      <c r="B54" s="271" t="s">
        <v>1393</v>
      </c>
      <c r="C54" s="128">
        <v>1051</v>
      </c>
      <c r="D54" s="262" t="s">
        <v>1384</v>
      </c>
      <c r="E54" s="128" t="s">
        <v>754</v>
      </c>
      <c r="F54" s="128" t="s">
        <v>527</v>
      </c>
      <c r="G54" s="263" t="s">
        <v>1250</v>
      </c>
      <c r="H54" s="259"/>
      <c r="I54" s="128">
        <v>1</v>
      </c>
      <c r="J54" s="128"/>
      <c r="K54" s="128"/>
      <c r="L54" s="222" t="s">
        <v>1379</v>
      </c>
      <c r="M54" s="128"/>
      <c r="N54" s="128"/>
    </row>
    <row r="55" spans="1:14" ht="14.4">
      <c r="A55" s="128" t="s">
        <v>1367</v>
      </c>
      <c r="B55" s="271" t="s">
        <v>1156</v>
      </c>
      <c r="C55" s="128">
        <v>1052</v>
      </c>
      <c r="D55" s="262" t="s">
        <v>1152</v>
      </c>
      <c r="E55" s="128" t="s">
        <v>755</v>
      </c>
      <c r="F55" s="128" t="s">
        <v>527</v>
      </c>
      <c r="G55" s="263" t="s">
        <v>1251</v>
      </c>
      <c r="H55" s="259"/>
      <c r="I55" s="128">
        <v>1</v>
      </c>
      <c r="J55" s="128"/>
      <c r="K55" s="128"/>
      <c r="L55" s="222" t="s">
        <v>1379</v>
      </c>
      <c r="M55" s="128"/>
      <c r="N55" s="128"/>
    </row>
    <row r="56" spans="1:14" ht="14.4">
      <c r="A56" s="128" t="s">
        <v>1367</v>
      </c>
      <c r="B56" s="271" t="s">
        <v>1393</v>
      </c>
      <c r="C56" s="128">
        <v>1053</v>
      </c>
      <c r="D56" s="262" t="s">
        <v>1385</v>
      </c>
      <c r="E56" s="128" t="s">
        <v>756</v>
      </c>
      <c r="F56" s="128" t="s">
        <v>527</v>
      </c>
      <c r="G56" s="263" t="s">
        <v>1252</v>
      </c>
      <c r="H56" s="259"/>
      <c r="I56" s="128">
        <v>1</v>
      </c>
      <c r="J56" s="128"/>
      <c r="K56" s="128"/>
      <c r="L56" s="222" t="s">
        <v>1390</v>
      </c>
      <c r="M56" s="128"/>
      <c r="N56" s="128"/>
    </row>
    <row r="57" spans="1:14" ht="14.4">
      <c r="A57" s="128" t="s">
        <v>1367</v>
      </c>
      <c r="B57" s="277" t="s">
        <v>1376</v>
      </c>
      <c r="C57" s="128">
        <v>1054</v>
      </c>
      <c r="D57" s="262" t="s">
        <v>1373</v>
      </c>
      <c r="E57" s="128" t="s">
        <v>1394</v>
      </c>
      <c r="F57" s="128" t="s">
        <v>527</v>
      </c>
      <c r="G57" s="263" t="s">
        <v>1374</v>
      </c>
      <c r="H57" s="259"/>
      <c r="I57" s="128">
        <v>1</v>
      </c>
      <c r="J57" s="128"/>
      <c r="K57" s="128"/>
      <c r="L57" s="222" t="s">
        <v>1379</v>
      </c>
      <c r="M57" s="128"/>
      <c r="N57" s="128"/>
    </row>
    <row r="58" spans="1:14" ht="14.4">
      <c r="A58" s="128" t="s">
        <v>1367</v>
      </c>
      <c r="B58" s="277" t="s">
        <v>1375</v>
      </c>
      <c r="C58" s="265">
        <v>1055</v>
      </c>
      <c r="D58" s="266" t="s">
        <v>757</v>
      </c>
      <c r="E58" s="265" t="s">
        <v>758</v>
      </c>
      <c r="F58" s="265" t="s">
        <v>527</v>
      </c>
      <c r="G58" s="285" t="s">
        <v>1253</v>
      </c>
      <c r="H58" s="286"/>
      <c r="I58" s="128" t="s">
        <v>772</v>
      </c>
      <c r="J58" s="128"/>
      <c r="K58" s="128"/>
      <c r="L58" s="222" t="s">
        <v>1379</v>
      </c>
      <c r="M58" s="128"/>
      <c r="N58" s="128"/>
    </row>
    <row r="59" spans="1:14" ht="14.4">
      <c r="A59" s="128" t="s">
        <v>1367</v>
      </c>
      <c r="B59" s="128"/>
      <c r="C59" s="128">
        <v>1056</v>
      </c>
      <c r="D59" s="262" t="s">
        <v>760</v>
      </c>
      <c r="E59" s="128" t="s">
        <v>759</v>
      </c>
      <c r="F59" s="128" t="s">
        <v>527</v>
      </c>
      <c r="G59" s="263" t="s">
        <v>1254</v>
      </c>
      <c r="H59" s="259"/>
      <c r="I59" s="128">
        <v>1</v>
      </c>
      <c r="J59" s="128"/>
      <c r="K59" s="128"/>
      <c r="L59" s="222" t="s">
        <v>1379</v>
      </c>
      <c r="M59" s="128"/>
      <c r="N59" s="128"/>
    </row>
    <row r="60" spans="1:14" ht="14.4">
      <c r="A60" s="128" t="s">
        <v>1367</v>
      </c>
      <c r="B60" s="128"/>
      <c r="C60" s="128">
        <v>1057</v>
      </c>
      <c r="D60" s="262" t="s">
        <v>761</v>
      </c>
      <c r="E60" s="128" t="s">
        <v>763</v>
      </c>
      <c r="F60" s="128" t="s">
        <v>527</v>
      </c>
      <c r="G60" s="287" t="s">
        <v>1377</v>
      </c>
      <c r="H60" s="259"/>
      <c r="I60" s="128">
        <v>1</v>
      </c>
      <c r="J60" s="128"/>
      <c r="K60" s="128"/>
      <c r="L60" s="222" t="s">
        <v>1390</v>
      </c>
      <c r="M60" s="128"/>
      <c r="N60" s="128"/>
    </row>
    <row r="61" spans="1:14" ht="14.4">
      <c r="A61" s="128" t="s">
        <v>1367</v>
      </c>
      <c r="B61" s="128"/>
      <c r="C61" s="128">
        <v>1058</v>
      </c>
      <c r="D61" s="262" t="s">
        <v>762</v>
      </c>
      <c r="E61" s="128" t="s">
        <v>763</v>
      </c>
      <c r="F61" s="128" t="s">
        <v>527</v>
      </c>
      <c r="G61" s="287" t="s">
        <v>1377</v>
      </c>
      <c r="H61" s="259"/>
      <c r="I61" s="128">
        <v>1</v>
      </c>
      <c r="J61" s="128"/>
      <c r="K61" s="128"/>
      <c r="L61" s="222" t="s">
        <v>1390</v>
      </c>
      <c r="M61" s="128"/>
      <c r="N61" s="128"/>
    </row>
    <row r="62" spans="1:14" ht="14.4">
      <c r="A62" s="128" t="s">
        <v>1367</v>
      </c>
      <c r="B62" s="128"/>
      <c r="C62" s="128">
        <v>1059</v>
      </c>
      <c r="D62" s="262" t="s">
        <v>683</v>
      </c>
      <c r="E62" s="128" t="s">
        <v>684</v>
      </c>
      <c r="F62" s="288" t="s">
        <v>630</v>
      </c>
      <c r="G62" s="263" t="s">
        <v>1255</v>
      </c>
      <c r="H62" s="259"/>
      <c r="I62" s="128">
        <v>1</v>
      </c>
      <c r="J62" s="128">
        <v>1</v>
      </c>
      <c r="K62" s="236" t="s">
        <v>814</v>
      </c>
      <c r="L62" s="222" t="s">
        <v>1380</v>
      </c>
      <c r="M62" s="128"/>
      <c r="N62" s="128"/>
    </row>
    <row r="63" spans="1:14" ht="172.2">
      <c r="A63" s="128" t="s">
        <v>1367</v>
      </c>
      <c r="B63" s="271" t="s">
        <v>1156</v>
      </c>
      <c r="C63" s="128">
        <v>1060</v>
      </c>
      <c r="D63" s="289" t="s">
        <v>1191</v>
      </c>
      <c r="E63" s="259" t="s">
        <v>953</v>
      </c>
      <c r="F63" s="288" t="s">
        <v>630</v>
      </c>
      <c r="G63" s="263" t="s">
        <v>1257</v>
      </c>
      <c r="H63" s="259" t="s">
        <v>773</v>
      </c>
      <c r="I63" s="128">
        <v>1</v>
      </c>
      <c r="J63" s="128">
        <v>1</v>
      </c>
      <c r="K63" s="236" t="s">
        <v>814</v>
      </c>
      <c r="L63" s="222" t="s">
        <v>1381</v>
      </c>
      <c r="M63" s="128"/>
      <c r="N63" s="128"/>
    </row>
    <row r="64" spans="1:14" ht="106.2">
      <c r="A64" s="128" t="s">
        <v>1367</v>
      </c>
      <c r="B64" s="271" t="s">
        <v>1156</v>
      </c>
      <c r="C64" s="128">
        <v>1061</v>
      </c>
      <c r="D64" s="289" t="s">
        <v>851</v>
      </c>
      <c r="E64" s="128" t="s">
        <v>785</v>
      </c>
      <c r="F64" s="288" t="s">
        <v>957</v>
      </c>
      <c r="G64" s="263" t="s">
        <v>1238</v>
      </c>
      <c r="H64" s="259"/>
      <c r="I64" s="128">
        <v>1</v>
      </c>
      <c r="J64" s="128">
        <v>1</v>
      </c>
      <c r="K64" s="236" t="s">
        <v>814</v>
      </c>
      <c r="L64" s="222" t="s">
        <v>1379</v>
      </c>
      <c r="M64" s="128"/>
      <c r="N64" s="128"/>
    </row>
    <row r="65" spans="1:14" ht="14.4">
      <c r="A65" s="128" t="s">
        <v>1367</v>
      </c>
      <c r="B65" s="128"/>
      <c r="C65" s="128">
        <v>1062</v>
      </c>
      <c r="D65" s="262" t="s">
        <v>798</v>
      </c>
      <c r="E65" s="128"/>
      <c r="F65" s="128" t="s">
        <v>796</v>
      </c>
      <c r="G65" s="263" t="s">
        <v>1256</v>
      </c>
      <c r="H65" s="259"/>
      <c r="I65" s="128">
        <v>1</v>
      </c>
      <c r="J65" s="128">
        <v>1</v>
      </c>
      <c r="K65" s="236" t="s">
        <v>814</v>
      </c>
      <c r="L65" s="222" t="s">
        <v>1390</v>
      </c>
      <c r="M65" s="128"/>
      <c r="N65" s="128"/>
    </row>
    <row r="66" spans="1:14" ht="119.4">
      <c r="A66" s="128" t="s">
        <v>1367</v>
      </c>
      <c r="B66" s="271" t="s">
        <v>1156</v>
      </c>
      <c r="C66" s="128">
        <v>1063</v>
      </c>
      <c r="D66" s="289" t="s">
        <v>1192</v>
      </c>
      <c r="E66" s="259" t="s">
        <v>1068</v>
      </c>
      <c r="F66" s="288" t="s">
        <v>630</v>
      </c>
      <c r="G66" s="263" t="s">
        <v>1258</v>
      </c>
      <c r="H66" s="259" t="s">
        <v>773</v>
      </c>
      <c r="I66" s="128">
        <v>1</v>
      </c>
      <c r="J66" s="128">
        <v>1</v>
      </c>
      <c r="K66" s="128"/>
      <c r="L66" s="222" t="s">
        <v>1382</v>
      </c>
      <c r="M66" s="128"/>
      <c r="N66" s="128"/>
    </row>
    <row r="67" spans="1:14" ht="119.4">
      <c r="A67" s="128" t="s">
        <v>1367</v>
      </c>
      <c r="B67" s="271" t="s">
        <v>1156</v>
      </c>
      <c r="C67" s="128">
        <v>1064</v>
      </c>
      <c r="D67" s="289" t="s">
        <v>1192</v>
      </c>
      <c r="E67" s="259" t="s">
        <v>954</v>
      </c>
      <c r="F67" s="288" t="s">
        <v>630</v>
      </c>
      <c r="G67" s="263" t="s">
        <v>1257</v>
      </c>
      <c r="H67" s="259" t="s">
        <v>773</v>
      </c>
      <c r="I67" s="128">
        <v>1</v>
      </c>
      <c r="J67" s="128">
        <v>1</v>
      </c>
      <c r="K67" s="128"/>
      <c r="L67" s="222" t="s">
        <v>1381</v>
      </c>
      <c r="M67" s="128"/>
      <c r="N67" s="128"/>
    </row>
    <row r="68" spans="1:14" ht="27">
      <c r="A68" s="128" t="s">
        <v>1367</v>
      </c>
      <c r="B68" s="271" t="s">
        <v>1245</v>
      </c>
      <c r="C68" s="128">
        <v>1065</v>
      </c>
      <c r="D68" s="275" t="s">
        <v>962</v>
      </c>
      <c r="E68" s="128" t="s">
        <v>963</v>
      </c>
      <c r="F68" s="244" t="s">
        <v>1240</v>
      </c>
      <c r="G68" s="263" t="s">
        <v>1241</v>
      </c>
      <c r="H68" s="259"/>
      <c r="I68" s="128">
        <v>1</v>
      </c>
      <c r="J68" s="128"/>
      <c r="K68" s="128"/>
      <c r="L68" s="222" t="s">
        <v>1379</v>
      </c>
      <c r="M68" s="128"/>
      <c r="N68" s="128"/>
    </row>
    <row r="69" spans="1:14" ht="119.4">
      <c r="A69" s="128" t="s">
        <v>1367</v>
      </c>
      <c r="B69" s="271" t="s">
        <v>1245</v>
      </c>
      <c r="C69" s="128">
        <v>1066</v>
      </c>
      <c r="D69" s="289" t="s">
        <v>1193</v>
      </c>
      <c r="E69" s="281" t="s">
        <v>1239</v>
      </c>
      <c r="F69" s="288" t="s">
        <v>630</v>
      </c>
      <c r="G69" s="263" t="s">
        <v>1259</v>
      </c>
      <c r="H69" s="259" t="s">
        <v>773</v>
      </c>
      <c r="I69" s="128">
        <v>1</v>
      </c>
      <c r="J69" s="128"/>
      <c r="K69" s="128"/>
      <c r="L69" s="222" t="s">
        <v>1390</v>
      </c>
      <c r="M69" s="128"/>
      <c r="N69" s="128"/>
    </row>
    <row r="70" spans="1:14" ht="40.200000000000003">
      <c r="A70" s="128" t="s">
        <v>1367</v>
      </c>
      <c r="B70" s="271" t="s">
        <v>1245</v>
      </c>
      <c r="C70" s="128">
        <v>1067</v>
      </c>
      <c r="D70" s="262" t="s">
        <v>503</v>
      </c>
      <c r="E70" s="128" t="s">
        <v>1107</v>
      </c>
      <c r="F70" s="259" t="s">
        <v>1260</v>
      </c>
      <c r="G70" s="263" t="s">
        <v>1261</v>
      </c>
      <c r="H70" s="196"/>
      <c r="I70" s="128">
        <v>1</v>
      </c>
      <c r="J70" s="128">
        <v>1</v>
      </c>
      <c r="K70" s="128"/>
      <c r="L70" s="222" t="s">
        <v>1379</v>
      </c>
      <c r="M70" s="128"/>
      <c r="N70" s="128"/>
    </row>
    <row r="71" spans="1:14" ht="53.4">
      <c r="A71" s="128" t="s">
        <v>1367</v>
      </c>
      <c r="B71" s="271" t="s">
        <v>1155</v>
      </c>
      <c r="C71" s="128">
        <v>1068</v>
      </c>
      <c r="D71" s="289" t="s">
        <v>1198</v>
      </c>
      <c r="E71" s="259" t="s">
        <v>1199</v>
      </c>
      <c r="F71" s="288" t="s">
        <v>630</v>
      </c>
      <c r="G71" s="263" t="s">
        <v>1262</v>
      </c>
      <c r="H71" s="259"/>
      <c r="I71" s="128">
        <v>1</v>
      </c>
      <c r="J71" s="128"/>
      <c r="K71" s="128"/>
      <c r="L71" s="222" t="s">
        <v>1379</v>
      </c>
      <c r="M71" s="128"/>
      <c r="N71" s="128"/>
    </row>
    <row r="72" spans="1:14" ht="79.8">
      <c r="A72" s="128" t="s">
        <v>1367</v>
      </c>
      <c r="B72" s="271" t="s">
        <v>1155</v>
      </c>
      <c r="C72" s="128">
        <v>1069</v>
      </c>
      <c r="D72" s="289" t="s">
        <v>1200</v>
      </c>
      <c r="E72" s="259" t="s">
        <v>1201</v>
      </c>
      <c r="F72" s="288" t="s">
        <v>630</v>
      </c>
      <c r="G72" s="263" t="s">
        <v>1263</v>
      </c>
      <c r="H72" s="259"/>
      <c r="I72" s="128">
        <v>1</v>
      </c>
      <c r="J72" s="128"/>
      <c r="K72" s="128"/>
      <c r="L72" s="222" t="s">
        <v>1382</v>
      </c>
      <c r="M72" s="128"/>
      <c r="N72" s="128"/>
    </row>
    <row r="73" spans="1:14" ht="14.4">
      <c r="A73" s="128"/>
      <c r="B73" s="128"/>
      <c r="C73" s="128"/>
      <c r="D73" s="289"/>
      <c r="E73" s="259"/>
      <c r="F73" s="288"/>
      <c r="G73" s="272"/>
      <c r="H73" s="259"/>
      <c r="I73" s="128"/>
      <c r="J73" s="128"/>
      <c r="K73" s="128"/>
      <c r="L73" s="222"/>
      <c r="M73" s="128"/>
      <c r="N73" s="128"/>
    </row>
    <row r="74" spans="1:14" ht="14.4">
      <c r="A74" s="128"/>
      <c r="B74" s="128"/>
      <c r="C74" s="128"/>
      <c r="D74" s="262"/>
      <c r="E74" s="128"/>
      <c r="F74" s="288"/>
      <c r="G74" s="288"/>
      <c r="H74" s="259"/>
      <c r="I74" s="128"/>
      <c r="J74" s="128"/>
      <c r="K74" s="128"/>
      <c r="L74" s="222"/>
      <c r="M74" s="128"/>
      <c r="N74" s="128"/>
    </row>
    <row r="75" spans="1:14" s="223" customFormat="1" ht="18">
      <c r="A75" s="224"/>
      <c r="B75" s="224"/>
      <c r="C75" s="221" t="s">
        <v>1065</v>
      </c>
      <c r="D75" s="226"/>
      <c r="E75" s="224"/>
      <c r="F75" s="225"/>
      <c r="G75" s="225"/>
      <c r="H75" s="225"/>
      <c r="I75" s="224"/>
      <c r="J75" s="224"/>
      <c r="K75" s="224"/>
      <c r="L75" s="222"/>
      <c r="M75" s="224"/>
      <c r="N75" s="224"/>
    </row>
    <row r="76" spans="1:14" s="223" customFormat="1" ht="18">
      <c r="A76" s="224"/>
      <c r="B76" s="224"/>
      <c r="C76" s="221" t="s">
        <v>978</v>
      </c>
      <c r="D76" s="226"/>
      <c r="E76" s="224"/>
      <c r="F76" s="225"/>
      <c r="G76" s="225"/>
      <c r="H76" s="225"/>
      <c r="I76" s="224"/>
      <c r="J76" s="224"/>
      <c r="K76" s="224"/>
      <c r="L76" s="222"/>
      <c r="M76" s="224"/>
      <c r="N76" s="224"/>
    </row>
    <row r="77" spans="1:14" s="223" customFormat="1" ht="18">
      <c r="A77" s="243" t="s">
        <v>1386</v>
      </c>
      <c r="B77" s="224"/>
      <c r="C77" s="221"/>
      <c r="D77" s="226"/>
      <c r="E77" s="334"/>
      <c r="F77" s="225"/>
      <c r="G77" s="225"/>
      <c r="H77" s="225"/>
      <c r="I77" s="224"/>
      <c r="J77" s="224"/>
      <c r="K77" s="224"/>
      <c r="L77" s="222"/>
      <c r="M77" s="224"/>
      <c r="N77" s="224"/>
    </row>
    <row r="78" spans="1:14" ht="14.4">
      <c r="A78" s="128" t="s">
        <v>1387</v>
      </c>
      <c r="B78" s="417" t="s">
        <v>1481</v>
      </c>
      <c r="C78" s="290">
        <v>1101</v>
      </c>
      <c r="D78" s="333" t="s">
        <v>1480</v>
      </c>
      <c r="E78" s="416" t="s">
        <v>1465</v>
      </c>
      <c r="F78" s="128" t="s">
        <v>1062</v>
      </c>
      <c r="G78" s="263" t="s">
        <v>1208</v>
      </c>
      <c r="H78" s="259"/>
      <c r="I78" s="128">
        <v>2</v>
      </c>
      <c r="J78" s="128"/>
      <c r="K78" s="128"/>
      <c r="L78" s="222"/>
      <c r="M78" s="128"/>
      <c r="N78" s="128"/>
    </row>
    <row r="79" spans="1:14" ht="14.4">
      <c r="A79" s="128" t="s">
        <v>1387</v>
      </c>
      <c r="B79" s="417"/>
      <c r="C79" s="290">
        <v>1102</v>
      </c>
      <c r="D79" s="331" t="s">
        <v>113</v>
      </c>
      <c r="E79" s="416"/>
      <c r="F79" s="128" t="s">
        <v>1062</v>
      </c>
      <c r="G79" s="263" t="s">
        <v>1208</v>
      </c>
      <c r="H79" s="259"/>
      <c r="I79" s="128">
        <v>2</v>
      </c>
      <c r="J79" s="128"/>
      <c r="K79" s="128"/>
      <c r="L79" s="222"/>
      <c r="M79" s="128"/>
      <c r="N79" s="128"/>
    </row>
    <row r="80" spans="1:14" ht="14.4">
      <c r="A80" s="128" t="s">
        <v>1387</v>
      </c>
      <c r="B80" s="417"/>
      <c r="C80" s="290">
        <v>1103</v>
      </c>
      <c r="D80" s="331" t="s">
        <v>115</v>
      </c>
      <c r="E80" s="416"/>
      <c r="F80" s="128" t="s">
        <v>1062</v>
      </c>
      <c r="G80" s="263" t="s">
        <v>1208</v>
      </c>
      <c r="H80" s="259"/>
      <c r="I80" s="128">
        <v>2</v>
      </c>
      <c r="J80" s="128"/>
      <c r="K80" s="128"/>
      <c r="L80" s="222"/>
      <c r="M80" s="128"/>
      <c r="N80" s="128"/>
    </row>
    <row r="81" spans="1:14" ht="14.4">
      <c r="A81" s="128" t="s">
        <v>1387</v>
      </c>
      <c r="B81" s="417"/>
      <c r="C81" s="290">
        <v>1104</v>
      </c>
      <c r="D81" s="331" t="s">
        <v>117</v>
      </c>
      <c r="E81" s="416"/>
      <c r="F81" s="128" t="s">
        <v>1062</v>
      </c>
      <c r="G81" s="263" t="s">
        <v>1208</v>
      </c>
      <c r="H81" s="259"/>
      <c r="I81" s="128">
        <v>2</v>
      </c>
      <c r="J81" s="128"/>
      <c r="K81" s="128"/>
      <c r="L81" s="222"/>
      <c r="M81" s="128"/>
      <c r="N81" s="128"/>
    </row>
    <row r="82" spans="1:14" ht="14.4">
      <c r="A82" s="128" t="s">
        <v>1387</v>
      </c>
      <c r="B82" s="417"/>
      <c r="C82" s="290">
        <v>1105</v>
      </c>
      <c r="D82" s="331" t="s">
        <v>119</v>
      </c>
      <c r="E82" s="416"/>
      <c r="F82" s="128" t="s">
        <v>1062</v>
      </c>
      <c r="G82" s="263" t="s">
        <v>1208</v>
      </c>
      <c r="H82" s="259"/>
      <c r="I82" s="128">
        <v>2</v>
      </c>
      <c r="J82" s="128"/>
      <c r="K82" s="128"/>
      <c r="L82" s="222"/>
      <c r="M82" s="128"/>
      <c r="N82" s="128"/>
    </row>
    <row r="83" spans="1:14" ht="14.4">
      <c r="A83" s="128" t="s">
        <v>1387</v>
      </c>
      <c r="B83" s="417"/>
      <c r="C83" s="290">
        <v>1106</v>
      </c>
      <c r="D83" s="331" t="s">
        <v>121</v>
      </c>
      <c r="E83" s="416"/>
      <c r="F83" s="128" t="s">
        <v>1062</v>
      </c>
      <c r="G83" s="263" t="s">
        <v>1208</v>
      </c>
      <c r="H83" s="259"/>
      <c r="I83" s="128">
        <v>2</v>
      </c>
      <c r="J83" s="128"/>
      <c r="K83" s="128"/>
      <c r="L83" s="222"/>
      <c r="M83" s="128"/>
      <c r="N83" s="128"/>
    </row>
    <row r="84" spans="1:14" ht="14.4">
      <c r="A84" s="128" t="s">
        <v>1387</v>
      </c>
      <c r="B84" s="417"/>
      <c r="C84" s="290">
        <v>1107</v>
      </c>
      <c r="D84" s="329" t="s">
        <v>1479</v>
      </c>
      <c r="E84" s="416"/>
      <c r="F84" s="128" t="s">
        <v>1062</v>
      </c>
      <c r="G84" s="263" t="s">
        <v>1208</v>
      </c>
      <c r="H84" s="259"/>
      <c r="I84" s="128">
        <v>2</v>
      </c>
      <c r="J84" s="128"/>
      <c r="K84" s="128"/>
      <c r="L84" s="222"/>
      <c r="M84" s="128"/>
      <c r="N84" s="128"/>
    </row>
    <row r="85" spans="1:14" ht="14.4">
      <c r="A85" s="128" t="s">
        <v>1387</v>
      </c>
      <c r="B85" s="417"/>
      <c r="C85" s="290">
        <v>1108</v>
      </c>
      <c r="D85" s="331" t="s">
        <v>125</v>
      </c>
      <c r="E85" s="416"/>
      <c r="F85" s="128" t="s">
        <v>1062</v>
      </c>
      <c r="G85" s="263" t="s">
        <v>1208</v>
      </c>
      <c r="H85" s="259"/>
      <c r="I85" s="128">
        <v>2</v>
      </c>
      <c r="J85" s="128"/>
      <c r="K85" s="128"/>
      <c r="L85" s="222"/>
      <c r="M85" s="128"/>
      <c r="N85" s="128"/>
    </row>
    <row r="86" spans="1:14" ht="14.4">
      <c r="A86" s="128" t="s">
        <v>1387</v>
      </c>
      <c r="B86" s="417"/>
      <c r="C86" s="290">
        <v>1109</v>
      </c>
      <c r="D86" s="331" t="s">
        <v>127</v>
      </c>
      <c r="E86" s="416"/>
      <c r="F86" s="128" t="s">
        <v>1062</v>
      </c>
      <c r="G86" s="263" t="s">
        <v>1208</v>
      </c>
      <c r="H86" s="259"/>
      <c r="I86" s="128">
        <v>2</v>
      </c>
      <c r="J86" s="128"/>
      <c r="K86" s="128"/>
      <c r="L86" s="222"/>
      <c r="M86" s="128"/>
      <c r="N86" s="128"/>
    </row>
    <row r="87" spans="1:14" ht="14.4">
      <c r="A87" s="128" t="s">
        <v>1387</v>
      </c>
      <c r="B87" s="417"/>
      <c r="C87" s="290">
        <v>1110</v>
      </c>
      <c r="D87" s="332" t="s">
        <v>1469</v>
      </c>
      <c r="E87" s="416"/>
      <c r="F87" s="128" t="s">
        <v>1062</v>
      </c>
      <c r="G87" s="263" t="s">
        <v>1208</v>
      </c>
      <c r="H87" s="259"/>
      <c r="I87" s="128">
        <v>2</v>
      </c>
      <c r="J87" s="128"/>
      <c r="K87" s="128"/>
      <c r="L87" s="222"/>
      <c r="M87" s="128"/>
      <c r="N87" s="128"/>
    </row>
    <row r="88" spans="1:14" ht="14.4">
      <c r="A88" s="128" t="s">
        <v>1387</v>
      </c>
      <c r="B88" s="417"/>
      <c r="C88" s="290">
        <v>1111</v>
      </c>
      <c r="D88" s="329" t="s">
        <v>1478</v>
      </c>
      <c r="E88" s="416"/>
      <c r="F88" s="128" t="s">
        <v>1062</v>
      </c>
      <c r="G88" s="263" t="s">
        <v>1208</v>
      </c>
      <c r="H88" s="259"/>
      <c r="I88" s="128">
        <v>2</v>
      </c>
      <c r="J88" s="128"/>
      <c r="K88" s="128"/>
      <c r="L88" s="222"/>
      <c r="M88" s="128"/>
      <c r="N88" s="128"/>
    </row>
    <row r="89" spans="1:14" ht="14.4">
      <c r="A89" s="128" t="s">
        <v>1387</v>
      </c>
      <c r="B89" s="417"/>
      <c r="C89" s="290">
        <v>1112</v>
      </c>
      <c r="D89" s="331" t="s">
        <v>135</v>
      </c>
      <c r="E89" s="416"/>
      <c r="F89" s="128" t="s">
        <v>1062</v>
      </c>
      <c r="G89" s="263" t="s">
        <v>1208</v>
      </c>
      <c r="H89" s="259"/>
      <c r="I89" s="128">
        <v>2</v>
      </c>
      <c r="J89" s="128"/>
      <c r="K89" s="128"/>
      <c r="L89" s="222"/>
      <c r="M89" s="128"/>
      <c r="N89" s="128"/>
    </row>
    <row r="90" spans="1:14" ht="14.4">
      <c r="A90" s="128" t="s">
        <v>1387</v>
      </c>
      <c r="B90" s="417"/>
      <c r="C90" s="290">
        <v>1113</v>
      </c>
      <c r="D90" s="331" t="s">
        <v>1470</v>
      </c>
      <c r="E90" s="416"/>
      <c r="F90" s="128" t="s">
        <v>1062</v>
      </c>
      <c r="G90" s="263" t="s">
        <v>1208</v>
      </c>
      <c r="H90" s="259"/>
      <c r="I90" s="128">
        <v>2</v>
      </c>
      <c r="J90" s="128"/>
      <c r="K90" s="128"/>
      <c r="L90" s="222"/>
      <c r="M90" s="128"/>
      <c r="N90" s="128"/>
    </row>
    <row r="91" spans="1:14" ht="14.4">
      <c r="A91" s="128" t="s">
        <v>1387</v>
      </c>
      <c r="B91" s="417"/>
      <c r="C91" s="290">
        <v>1114</v>
      </c>
      <c r="D91" s="331" t="s">
        <v>141</v>
      </c>
      <c r="E91" s="416"/>
      <c r="F91" s="128" t="s">
        <v>1062</v>
      </c>
      <c r="G91" s="263" t="s">
        <v>1208</v>
      </c>
      <c r="H91" s="259"/>
      <c r="I91" s="128">
        <v>2</v>
      </c>
      <c r="J91" s="128"/>
      <c r="K91" s="128"/>
      <c r="L91" s="222"/>
      <c r="M91" s="128"/>
      <c r="N91" s="128"/>
    </row>
    <row r="92" spans="1:14" ht="14.4">
      <c r="A92" s="128" t="s">
        <v>1387</v>
      </c>
      <c r="B92" s="417"/>
      <c r="C92" s="290">
        <v>1115</v>
      </c>
      <c r="D92" s="331" t="s">
        <v>133</v>
      </c>
      <c r="E92" s="416"/>
      <c r="F92" s="128" t="s">
        <v>1062</v>
      </c>
      <c r="G92" s="263" t="s">
        <v>1208</v>
      </c>
      <c r="H92" s="259"/>
      <c r="I92" s="128">
        <v>2</v>
      </c>
      <c r="J92" s="128"/>
      <c r="K92" s="128"/>
      <c r="L92" s="222"/>
      <c r="M92" s="128"/>
      <c r="N92" s="128"/>
    </row>
    <row r="93" spans="1:14" ht="14.4">
      <c r="A93" s="128" t="s">
        <v>1387</v>
      </c>
      <c r="B93" s="417"/>
      <c r="C93" s="290">
        <v>1116</v>
      </c>
      <c r="D93" s="331" t="s">
        <v>143</v>
      </c>
      <c r="E93" s="416"/>
      <c r="F93" s="128" t="s">
        <v>1062</v>
      </c>
      <c r="G93" s="263" t="s">
        <v>1208</v>
      </c>
      <c r="H93" s="259"/>
      <c r="I93" s="128">
        <v>2</v>
      </c>
      <c r="J93" s="128"/>
      <c r="K93" s="128"/>
      <c r="L93" s="222"/>
      <c r="M93" s="128"/>
      <c r="N93" s="128"/>
    </row>
    <row r="94" spans="1:14" ht="14.4">
      <c r="A94" s="128"/>
      <c r="B94" s="128"/>
      <c r="C94" s="290"/>
      <c r="D94" s="291"/>
      <c r="E94" s="290"/>
      <c r="F94" s="128"/>
      <c r="G94" s="128"/>
      <c r="H94" s="259"/>
      <c r="I94" s="128"/>
      <c r="J94" s="128"/>
      <c r="K94" s="128"/>
      <c r="L94" s="222"/>
      <c r="M94" s="128"/>
      <c r="N94" s="128"/>
    </row>
    <row r="95" spans="1:14" s="223" customFormat="1" ht="18">
      <c r="A95" s="224"/>
      <c r="B95" s="224"/>
      <c r="C95" s="292" t="s">
        <v>977</v>
      </c>
      <c r="D95" s="293"/>
      <c r="E95" s="294"/>
      <c r="F95" s="224"/>
      <c r="G95" s="224"/>
      <c r="H95" s="225"/>
      <c r="I95" s="224"/>
      <c r="J95" s="224"/>
      <c r="K95" s="224"/>
      <c r="L95" s="222"/>
      <c r="M95" s="224"/>
      <c r="N95" s="224"/>
    </row>
    <row r="96" spans="1:14" s="223" customFormat="1" ht="18">
      <c r="A96" s="224"/>
      <c r="B96" s="224"/>
      <c r="C96" s="292"/>
      <c r="D96" s="293"/>
      <c r="E96" s="256"/>
      <c r="F96" s="224"/>
      <c r="G96" s="224"/>
      <c r="H96" s="225"/>
      <c r="I96" s="224"/>
      <c r="J96" s="224"/>
      <c r="K96" s="224"/>
      <c r="L96" s="222"/>
      <c r="M96" s="224"/>
      <c r="N96" s="224"/>
    </row>
    <row r="97" spans="1:14" ht="14.4">
      <c r="A97" s="128" t="s">
        <v>1387</v>
      </c>
      <c r="B97" s="128"/>
      <c r="C97" s="290">
        <v>1201</v>
      </c>
      <c r="D97" s="291" t="s">
        <v>979</v>
      </c>
      <c r="E97" s="416" t="s">
        <v>1465</v>
      </c>
      <c r="F97" s="128" t="s">
        <v>1062</v>
      </c>
      <c r="G97" s="263" t="s">
        <v>1209</v>
      </c>
      <c r="H97" s="259"/>
      <c r="I97" s="128">
        <v>2</v>
      </c>
      <c r="J97" s="128"/>
      <c r="K97" s="128"/>
      <c r="L97" s="222"/>
      <c r="M97" s="128"/>
      <c r="N97" s="128"/>
    </row>
    <row r="98" spans="1:14" ht="14.4">
      <c r="A98" s="128" t="s">
        <v>1387</v>
      </c>
      <c r="B98" s="128"/>
      <c r="C98" s="290">
        <v>1202</v>
      </c>
      <c r="D98" s="291" t="s">
        <v>983</v>
      </c>
      <c r="E98" s="416"/>
      <c r="F98" s="128" t="s">
        <v>1062</v>
      </c>
      <c r="G98" s="263" t="s">
        <v>1209</v>
      </c>
      <c r="H98" s="259"/>
      <c r="I98" s="128">
        <v>2</v>
      </c>
      <c r="J98" s="128"/>
      <c r="K98" s="128"/>
      <c r="L98" s="222"/>
      <c r="M98" s="128"/>
      <c r="N98" s="128"/>
    </row>
    <row r="99" spans="1:14" ht="14.4">
      <c r="A99" s="128" t="s">
        <v>1387</v>
      </c>
      <c r="B99" s="128"/>
      <c r="C99" s="290">
        <v>1203</v>
      </c>
      <c r="D99" s="291" t="s">
        <v>251</v>
      </c>
      <c r="E99" s="416"/>
      <c r="F99" s="128" t="s">
        <v>1062</v>
      </c>
      <c r="G99" s="263" t="s">
        <v>1209</v>
      </c>
      <c r="H99" s="259"/>
      <c r="I99" s="128">
        <v>2</v>
      </c>
      <c r="J99" s="128"/>
      <c r="K99" s="128"/>
      <c r="L99" s="222"/>
      <c r="M99" s="128"/>
      <c r="N99" s="128"/>
    </row>
    <row r="100" spans="1:14" ht="14.4">
      <c r="A100" s="128" t="s">
        <v>1387</v>
      </c>
      <c r="B100" s="128"/>
      <c r="C100" s="290">
        <v>1204</v>
      </c>
      <c r="D100" s="291" t="s">
        <v>985</v>
      </c>
      <c r="E100" s="416"/>
      <c r="F100" s="128" t="s">
        <v>1062</v>
      </c>
      <c r="G100" s="263" t="s">
        <v>1209</v>
      </c>
      <c r="H100" s="259"/>
      <c r="I100" s="128">
        <v>2</v>
      </c>
      <c r="J100" s="128"/>
      <c r="K100" s="128"/>
      <c r="L100" s="222"/>
      <c r="M100" s="128"/>
      <c r="N100" s="128"/>
    </row>
    <row r="101" spans="1:14" ht="14.4">
      <c r="A101" s="128" t="s">
        <v>1387</v>
      </c>
      <c r="B101" s="128"/>
      <c r="C101" s="290">
        <v>1205</v>
      </c>
      <c r="D101" s="291" t="s">
        <v>986</v>
      </c>
      <c r="E101" s="416"/>
      <c r="F101" s="128" t="s">
        <v>1062</v>
      </c>
      <c r="G101" s="263" t="s">
        <v>1209</v>
      </c>
      <c r="H101" s="259"/>
      <c r="I101" s="128">
        <v>2</v>
      </c>
      <c r="J101" s="128"/>
      <c r="K101" s="128"/>
      <c r="L101" s="222"/>
      <c r="M101" s="128"/>
      <c r="N101" s="128"/>
    </row>
    <row r="102" spans="1:14" ht="14.4">
      <c r="A102" s="128" t="s">
        <v>1387</v>
      </c>
      <c r="B102" s="128"/>
      <c r="C102" s="290">
        <v>1206</v>
      </c>
      <c r="D102" s="291" t="s">
        <v>991</v>
      </c>
      <c r="E102" s="416"/>
      <c r="F102" s="128" t="s">
        <v>1062</v>
      </c>
      <c r="G102" s="263" t="s">
        <v>1209</v>
      </c>
      <c r="H102" s="259"/>
      <c r="I102" s="128">
        <v>2</v>
      </c>
      <c r="J102" s="128"/>
      <c r="K102" s="128"/>
      <c r="L102" s="222"/>
      <c r="M102" s="128"/>
      <c r="N102" s="128"/>
    </row>
    <row r="103" spans="1:14" ht="14.4">
      <c r="A103" s="128" t="s">
        <v>1387</v>
      </c>
      <c r="B103" s="128"/>
      <c r="C103" s="290">
        <v>1207</v>
      </c>
      <c r="D103" s="291" t="s">
        <v>989</v>
      </c>
      <c r="E103" s="416"/>
      <c r="F103" s="128" t="s">
        <v>1062</v>
      </c>
      <c r="G103" s="263" t="s">
        <v>1209</v>
      </c>
      <c r="H103" s="259"/>
      <c r="I103" s="128">
        <v>2</v>
      </c>
      <c r="J103" s="128"/>
      <c r="K103" s="128"/>
      <c r="L103" s="222"/>
      <c r="M103" s="128"/>
      <c r="N103" s="128"/>
    </row>
    <row r="104" spans="1:14" ht="14.4">
      <c r="A104" s="128" t="s">
        <v>1387</v>
      </c>
      <c r="B104" s="128"/>
      <c r="C104" s="290">
        <v>1208</v>
      </c>
      <c r="D104" s="295" t="s">
        <v>287</v>
      </c>
      <c r="E104" s="416"/>
      <c r="F104" s="128" t="s">
        <v>1062</v>
      </c>
      <c r="G104" s="263" t="s">
        <v>1209</v>
      </c>
      <c r="H104" s="259"/>
      <c r="I104" s="128">
        <v>2</v>
      </c>
      <c r="J104" s="128"/>
      <c r="K104" s="128"/>
      <c r="L104" s="222"/>
      <c r="M104" s="128"/>
      <c r="N104" s="128"/>
    </row>
    <row r="105" spans="1:14" ht="14.4">
      <c r="A105" s="128" t="s">
        <v>1387</v>
      </c>
      <c r="B105" s="128"/>
      <c r="C105" s="290">
        <v>1209</v>
      </c>
      <c r="D105" s="291" t="s">
        <v>293</v>
      </c>
      <c r="E105" s="416"/>
      <c r="F105" s="128" t="s">
        <v>1062</v>
      </c>
      <c r="G105" s="263" t="s">
        <v>1209</v>
      </c>
      <c r="H105" s="259"/>
      <c r="I105" s="128">
        <v>2</v>
      </c>
      <c r="J105" s="128"/>
      <c r="K105" s="128"/>
      <c r="L105" s="222"/>
      <c r="M105" s="128"/>
      <c r="N105" s="128"/>
    </row>
    <row r="106" spans="1:14" ht="14.4">
      <c r="A106" s="128" t="s">
        <v>1387</v>
      </c>
      <c r="B106" s="128"/>
      <c r="C106" s="290">
        <v>1210</v>
      </c>
      <c r="D106" s="291" t="s">
        <v>295</v>
      </c>
      <c r="E106" s="416"/>
      <c r="F106" s="128" t="s">
        <v>1062</v>
      </c>
      <c r="G106" s="263" t="s">
        <v>1209</v>
      </c>
      <c r="H106" s="259"/>
      <c r="I106" s="128">
        <v>2</v>
      </c>
      <c r="J106" s="128"/>
      <c r="K106" s="128"/>
      <c r="L106" s="222"/>
      <c r="M106" s="128"/>
      <c r="N106" s="128"/>
    </row>
    <row r="107" spans="1:14" ht="14.4">
      <c r="A107" s="128" t="s">
        <v>1387</v>
      </c>
      <c r="B107" s="128"/>
      <c r="C107" s="296">
        <v>1211</v>
      </c>
      <c r="D107" s="295" t="s">
        <v>297</v>
      </c>
      <c r="E107" s="416"/>
      <c r="F107" s="128" t="s">
        <v>1062</v>
      </c>
      <c r="G107" s="263" t="s">
        <v>1209</v>
      </c>
      <c r="H107" s="259"/>
      <c r="I107" s="128">
        <v>2</v>
      </c>
      <c r="J107" s="128"/>
      <c r="K107" s="128"/>
      <c r="L107" s="222"/>
      <c r="M107" s="128"/>
      <c r="N107" s="128"/>
    </row>
    <row r="108" spans="1:14" ht="14.4">
      <c r="A108" s="128" t="s">
        <v>1387</v>
      </c>
      <c r="B108" s="128"/>
      <c r="C108" s="290">
        <v>1212</v>
      </c>
      <c r="D108" s="291" t="s">
        <v>299</v>
      </c>
      <c r="E108" s="416"/>
      <c r="F108" s="128" t="s">
        <v>1062</v>
      </c>
      <c r="G108" s="263" t="s">
        <v>1209</v>
      </c>
      <c r="H108" s="259"/>
      <c r="I108" s="128">
        <v>2</v>
      </c>
      <c r="J108" s="128"/>
      <c r="K108" s="128"/>
      <c r="L108" s="222"/>
      <c r="M108" s="128"/>
      <c r="N108" s="128"/>
    </row>
    <row r="109" spans="1:14" ht="14.4">
      <c r="A109" s="128" t="s">
        <v>1387</v>
      </c>
      <c r="B109" s="128"/>
      <c r="C109" s="290">
        <v>1213</v>
      </c>
      <c r="D109" s="291" t="s">
        <v>301</v>
      </c>
      <c r="E109" s="416"/>
      <c r="F109" s="128" t="s">
        <v>1062</v>
      </c>
      <c r="G109" s="263" t="s">
        <v>1209</v>
      </c>
      <c r="H109" s="259"/>
      <c r="I109" s="128">
        <v>2</v>
      </c>
      <c r="J109" s="128"/>
      <c r="K109" s="128"/>
      <c r="L109" s="222"/>
      <c r="M109" s="128"/>
      <c r="N109" s="128"/>
    </row>
    <row r="110" spans="1:14" ht="14.4">
      <c r="A110" s="128" t="s">
        <v>1387</v>
      </c>
      <c r="B110" s="128"/>
      <c r="C110" s="290">
        <v>1214</v>
      </c>
      <c r="D110" s="291" t="s">
        <v>303</v>
      </c>
      <c r="E110" s="416"/>
      <c r="F110" s="128" t="s">
        <v>1062</v>
      </c>
      <c r="G110" s="263" t="s">
        <v>1209</v>
      </c>
      <c r="H110" s="259"/>
      <c r="I110" s="128">
        <v>2</v>
      </c>
      <c r="J110" s="128"/>
      <c r="K110" s="128"/>
      <c r="L110" s="222"/>
      <c r="M110" s="128"/>
      <c r="N110" s="128"/>
    </row>
    <row r="111" spans="1:14" ht="14.4">
      <c r="A111" s="128" t="s">
        <v>1387</v>
      </c>
      <c r="B111" s="128"/>
      <c r="C111" s="290">
        <v>1215</v>
      </c>
      <c r="D111" s="291" t="s">
        <v>305</v>
      </c>
      <c r="E111" s="416"/>
      <c r="F111" s="128" t="s">
        <v>1062</v>
      </c>
      <c r="G111" s="263" t="s">
        <v>1209</v>
      </c>
      <c r="H111" s="259"/>
      <c r="I111" s="128">
        <v>2</v>
      </c>
      <c r="J111" s="128"/>
      <c r="K111" s="128"/>
      <c r="L111" s="222"/>
      <c r="M111" s="128"/>
      <c r="N111" s="128"/>
    </row>
    <row r="112" spans="1:14" ht="14.4">
      <c r="A112" s="128" t="s">
        <v>1387</v>
      </c>
      <c r="B112" s="128"/>
      <c r="C112" s="290">
        <v>1216</v>
      </c>
      <c r="D112" s="291" t="s">
        <v>307</v>
      </c>
      <c r="E112" s="416"/>
      <c r="F112" s="128" t="s">
        <v>1062</v>
      </c>
      <c r="G112" s="263" t="s">
        <v>1209</v>
      </c>
      <c r="H112" s="259"/>
      <c r="I112" s="128">
        <v>2</v>
      </c>
      <c r="J112" s="128"/>
      <c r="K112" s="128"/>
      <c r="L112" s="222"/>
      <c r="M112" s="128"/>
      <c r="N112" s="128"/>
    </row>
    <row r="113" spans="1:14" ht="14.4">
      <c r="A113" s="128" t="s">
        <v>1387</v>
      </c>
      <c r="B113" s="128"/>
      <c r="C113" s="290">
        <v>1217</v>
      </c>
      <c r="D113" s="291" t="s">
        <v>999</v>
      </c>
      <c r="E113" s="416"/>
      <c r="F113" s="128" t="s">
        <v>1062</v>
      </c>
      <c r="G113" s="263" t="s">
        <v>1209</v>
      </c>
      <c r="H113" s="259"/>
      <c r="I113" s="128">
        <v>2</v>
      </c>
      <c r="J113" s="128"/>
      <c r="K113" s="128"/>
      <c r="L113" s="222"/>
      <c r="M113" s="128"/>
      <c r="N113" s="128"/>
    </row>
    <row r="114" spans="1:14">
      <c r="A114" s="128"/>
      <c r="B114" s="128"/>
      <c r="C114" s="128"/>
      <c r="D114" s="262"/>
      <c r="E114" s="128"/>
      <c r="F114" s="128"/>
      <c r="G114" s="128"/>
      <c r="H114" s="259"/>
      <c r="I114" s="128"/>
      <c r="J114" s="128"/>
      <c r="K114" s="128"/>
      <c r="L114" s="128"/>
      <c r="M114" s="128"/>
      <c r="N114" s="128"/>
    </row>
  </sheetData>
  <autoFilter ref="A2:L113">
    <filterColumn colId="0">
      <filters blank="1">
        <filter val="Done"/>
        <filter val="In progress"/>
        <filter val="Postponed"/>
        <filter val="The warnings are displayed on Finish tab"/>
      </filters>
    </filterColumn>
  </autoFilter>
  <mergeCells count="3">
    <mergeCell ref="E78:E93"/>
    <mergeCell ref="E97:E113"/>
    <mergeCell ref="B78:B93"/>
  </mergeCells>
  <conditionalFormatting sqref="A78:A93 A97:A113 A4:A72">
    <cfRule type="cellIs" dxfId="37" priority="14" operator="equal">
      <formula>"Not done"</formula>
    </cfRule>
    <cfRule type="cellIs" dxfId="36" priority="15" operator="equal">
      <formula>"In progress"</formula>
    </cfRule>
    <cfRule type="cellIs" dxfId="35" priority="16" operator="equal">
      <formula>"Done"</formula>
    </cfRule>
  </conditionalFormatting>
  <conditionalFormatting sqref="L1:L1048576">
    <cfRule type="containsText" dxfId="34" priority="1" operator="containsText" text="OK">
      <formula>NOT(ISERROR(SEARCH("OK",L1)))</formula>
    </cfRule>
  </conditionalFormatting>
  <pageMargins left="0.7" right="0.7" top="0.78740157499999996" bottom="0.78740157499999996"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sheetPr>
    <tabColor rgb="FFFF00FF"/>
  </sheetPr>
  <dimension ref="A1:Q184"/>
  <sheetViews>
    <sheetView tabSelected="1" zoomScale="80" zoomScaleNormal="80" workbookViewId="0">
      <pane xSplit="5" ySplit="2" topLeftCell="F101" activePane="bottomRight" state="frozen"/>
      <selection activeCell="T5" sqref="A1:V204"/>
      <selection pane="topRight" activeCell="T5" sqref="A1:V204"/>
      <selection pane="bottomLeft" activeCell="T5" sqref="A1:V204"/>
      <selection pane="bottomRight" activeCell="A103" sqref="A103:J118"/>
    </sheetView>
  </sheetViews>
  <sheetFormatPr defaultColWidth="11.5546875" defaultRowHeight="13.2" outlineLevelCol="1"/>
  <cols>
    <col min="1" max="1" width="15.33203125" style="128" bestFit="1" customWidth="1"/>
    <col min="2" max="2" width="22.6640625" style="128" bestFit="1" customWidth="1"/>
    <col min="3" max="3" width="11" style="128" customWidth="1"/>
    <col min="4" max="4" width="36.33203125" style="128" customWidth="1"/>
    <col min="5" max="5" width="66" style="128" customWidth="1"/>
    <col min="6" max="6" width="36.5546875" style="128" customWidth="1"/>
    <col min="7" max="7" width="40.33203125" style="259" customWidth="1"/>
    <col min="8" max="8" width="18.109375" style="128" hidden="1" customWidth="1"/>
    <col min="9" max="9" width="21.88671875" style="128" hidden="1" customWidth="1"/>
    <col min="10" max="10" width="9" style="114" customWidth="1"/>
    <col min="11" max="11" width="23" style="128" customWidth="1"/>
    <col min="12" max="12" width="9.6640625" style="114" hidden="1" customWidth="1"/>
    <col min="13" max="13" width="14.5546875" style="114" hidden="1" customWidth="1" outlineLevel="1"/>
    <col min="14" max="14" width="14.5546875" style="114" hidden="1" customWidth="1" collapsed="1"/>
    <col min="15" max="15" width="14.5546875" style="114" hidden="1" customWidth="1"/>
    <col min="16" max="16" width="31.6640625" style="128" customWidth="1"/>
    <col min="17" max="16384" width="11.5546875" style="128"/>
  </cols>
  <sheetData>
    <row r="1" spans="1:17" ht="14.4">
      <c r="C1" s="297" t="s">
        <v>751</v>
      </c>
      <c r="D1" s="297" t="s">
        <v>590</v>
      </c>
      <c r="E1" s="277"/>
      <c r="H1" s="419" t="s">
        <v>1089</v>
      </c>
      <c r="I1" s="419"/>
      <c r="J1" s="120"/>
    </row>
    <row r="2" spans="1:17" s="222" customFormat="1" ht="28.8">
      <c r="A2" s="222" t="s">
        <v>1366</v>
      </c>
      <c r="B2" s="222" t="s">
        <v>1466</v>
      </c>
      <c r="C2" s="261" t="s">
        <v>481</v>
      </c>
      <c r="D2" s="261" t="s">
        <v>483</v>
      </c>
      <c r="E2" s="261" t="s">
        <v>482</v>
      </c>
      <c r="F2" s="261" t="s">
        <v>493</v>
      </c>
      <c r="G2" s="261" t="s">
        <v>629</v>
      </c>
      <c r="H2" s="261" t="s">
        <v>1090</v>
      </c>
      <c r="I2" s="261" t="s">
        <v>1091</v>
      </c>
      <c r="J2" s="298" t="s">
        <v>1418</v>
      </c>
      <c r="K2" s="261" t="s">
        <v>409</v>
      </c>
      <c r="L2" s="222" t="s">
        <v>768</v>
      </c>
      <c r="M2" s="298" t="s">
        <v>682</v>
      </c>
      <c r="N2" s="222" t="s">
        <v>799</v>
      </c>
      <c r="O2" s="222" t="s">
        <v>800</v>
      </c>
      <c r="P2" s="222" t="s">
        <v>1388</v>
      </c>
      <c r="Q2" s="222" t="s">
        <v>1389</v>
      </c>
    </row>
    <row r="3" spans="1:17" ht="15" customHeight="1">
      <c r="C3" s="220">
        <v>2001</v>
      </c>
      <c r="D3" s="268" t="s">
        <v>683</v>
      </c>
      <c r="E3" s="268" t="s">
        <v>684</v>
      </c>
      <c r="F3" s="270" t="s">
        <v>630</v>
      </c>
      <c r="G3" s="299" t="s">
        <v>501</v>
      </c>
      <c r="H3" s="270"/>
      <c r="I3" s="270"/>
      <c r="J3" s="300" t="s">
        <v>1419</v>
      </c>
      <c r="K3" s="288" t="s">
        <v>1072</v>
      </c>
      <c r="L3" s="220" t="s">
        <v>772</v>
      </c>
      <c r="M3" s="220" t="s">
        <v>607</v>
      </c>
      <c r="N3" s="220"/>
      <c r="O3" s="220"/>
    </row>
    <row r="4" spans="1:17" ht="25.5" customHeight="1">
      <c r="A4" s="128" t="s">
        <v>1367</v>
      </c>
      <c r="C4" s="220">
        <v>2002</v>
      </c>
      <c r="D4" s="288" t="s">
        <v>592</v>
      </c>
      <c r="E4" s="288" t="s">
        <v>608</v>
      </c>
      <c r="F4" s="288" t="s">
        <v>630</v>
      </c>
      <c r="G4" s="301" t="s">
        <v>1266</v>
      </c>
      <c r="H4" s="288"/>
      <c r="I4" s="288"/>
      <c r="J4" s="220" t="s">
        <v>1419</v>
      </c>
      <c r="K4" s="288"/>
      <c r="L4" s="220">
        <v>3</v>
      </c>
      <c r="M4" s="220" t="s">
        <v>607</v>
      </c>
      <c r="N4" s="220"/>
      <c r="O4" s="220"/>
      <c r="Q4" s="128" t="s">
        <v>1379</v>
      </c>
    </row>
    <row r="5" spans="1:17" ht="25.5" customHeight="1">
      <c r="A5" s="128" t="s">
        <v>1367</v>
      </c>
      <c r="C5" s="220">
        <v>2003</v>
      </c>
      <c r="D5" s="288" t="s">
        <v>593</v>
      </c>
      <c r="E5" s="288" t="s">
        <v>609</v>
      </c>
      <c r="F5" s="288" t="s">
        <v>630</v>
      </c>
      <c r="G5" s="301" t="s">
        <v>1267</v>
      </c>
      <c r="H5" s="288"/>
      <c r="I5" s="288"/>
      <c r="J5" s="220" t="s">
        <v>1419</v>
      </c>
      <c r="K5" s="288"/>
      <c r="L5" s="220">
        <v>3</v>
      </c>
      <c r="M5" s="220" t="s">
        <v>607</v>
      </c>
      <c r="N5" s="220"/>
      <c r="O5" s="220"/>
      <c r="Q5" s="128" t="s">
        <v>1390</v>
      </c>
    </row>
    <row r="6" spans="1:17" ht="25.5" customHeight="1">
      <c r="A6" s="128" t="s">
        <v>1367</v>
      </c>
      <c r="C6" s="220">
        <v>2004</v>
      </c>
      <c r="D6" s="288" t="s">
        <v>594</v>
      </c>
      <c r="E6" s="288" t="s">
        <v>610</v>
      </c>
      <c r="F6" s="288" t="s">
        <v>630</v>
      </c>
      <c r="G6" s="301" t="s">
        <v>1268</v>
      </c>
      <c r="H6" s="288"/>
      <c r="I6" s="288"/>
      <c r="J6" s="220" t="s">
        <v>1419</v>
      </c>
      <c r="K6" s="288"/>
      <c r="L6" s="220">
        <v>3</v>
      </c>
      <c r="M6" s="220" t="s">
        <v>607</v>
      </c>
      <c r="N6" s="220"/>
      <c r="O6" s="220"/>
      <c r="Q6" s="128" t="s">
        <v>1390</v>
      </c>
    </row>
    <row r="7" spans="1:17" ht="25.5" customHeight="1">
      <c r="A7" s="128" t="s">
        <v>1367</v>
      </c>
      <c r="C7" s="220">
        <v>2005</v>
      </c>
      <c r="D7" s="288" t="s">
        <v>595</v>
      </c>
      <c r="E7" s="288" t="s">
        <v>611</v>
      </c>
      <c r="F7" s="288" t="s">
        <v>630</v>
      </c>
      <c r="G7" s="301" t="s">
        <v>1269</v>
      </c>
      <c r="H7" s="288"/>
      <c r="I7" s="288"/>
      <c r="J7" s="220" t="s">
        <v>1419</v>
      </c>
      <c r="K7" s="288"/>
      <c r="L7" s="220">
        <v>3</v>
      </c>
      <c r="M7" s="220" t="s">
        <v>607</v>
      </c>
      <c r="N7" s="220"/>
      <c r="O7" s="220"/>
      <c r="Q7" s="128" t="s">
        <v>1390</v>
      </c>
    </row>
    <row r="8" spans="1:17" ht="25.5" customHeight="1">
      <c r="A8" s="128" t="s">
        <v>1367</v>
      </c>
      <c r="C8" s="220">
        <v>2006</v>
      </c>
      <c r="D8" s="288" t="s">
        <v>9</v>
      </c>
      <c r="E8" s="288" t="s">
        <v>612</v>
      </c>
      <c r="F8" s="288" t="s">
        <v>630</v>
      </c>
      <c r="G8" s="301" t="s">
        <v>1270</v>
      </c>
      <c r="H8" s="288"/>
      <c r="I8" s="288"/>
      <c r="J8" s="220" t="s">
        <v>1419</v>
      </c>
      <c r="K8" s="288"/>
      <c r="L8" s="220">
        <v>3</v>
      </c>
      <c r="M8" s="220" t="s">
        <v>607</v>
      </c>
      <c r="N8" s="220"/>
      <c r="O8" s="220"/>
      <c r="Q8" s="128" t="s">
        <v>1390</v>
      </c>
    </row>
    <row r="9" spans="1:17" ht="25.5" customHeight="1">
      <c r="C9" s="220">
        <v>2007</v>
      </c>
      <c r="D9" s="288" t="s">
        <v>170</v>
      </c>
      <c r="E9" s="288" t="s">
        <v>613</v>
      </c>
      <c r="F9" s="288" t="s">
        <v>630</v>
      </c>
      <c r="G9" s="272" t="str">
        <f t="shared" ref="G9" si="0">"yet to be delivered, dummy text No. "&amp;C9</f>
        <v>yet to be delivered, dummy text No. 2007</v>
      </c>
      <c r="H9" s="288"/>
      <c r="I9" s="288"/>
      <c r="J9" s="220" t="s">
        <v>1419</v>
      </c>
      <c r="K9" s="288"/>
      <c r="L9" s="220" t="s">
        <v>769</v>
      </c>
      <c r="M9" s="220" t="s">
        <v>607</v>
      </c>
      <c r="N9" s="220"/>
      <c r="O9" s="220"/>
    </row>
    <row r="10" spans="1:17" ht="25.5" customHeight="1">
      <c r="A10" s="128" t="s">
        <v>1367</v>
      </c>
      <c r="C10" s="220">
        <v>2008</v>
      </c>
      <c r="D10" s="288" t="s">
        <v>457</v>
      </c>
      <c r="E10" s="288" t="s">
        <v>614</v>
      </c>
      <c r="F10" s="288" t="s">
        <v>630</v>
      </c>
      <c r="G10" s="301" t="s">
        <v>1271</v>
      </c>
      <c r="H10" s="288"/>
      <c r="I10" s="288"/>
      <c r="J10" s="220" t="s">
        <v>1419</v>
      </c>
      <c r="K10" s="288"/>
      <c r="L10" s="220">
        <v>3</v>
      </c>
      <c r="M10" s="220" t="s">
        <v>607</v>
      </c>
      <c r="N10" s="220"/>
      <c r="O10" s="220"/>
      <c r="Q10" s="128" t="s">
        <v>1390</v>
      </c>
    </row>
    <row r="11" spans="1:17" ht="32.25" customHeight="1">
      <c r="A11" s="128" t="s">
        <v>1367</v>
      </c>
      <c r="C11" s="220">
        <v>2009</v>
      </c>
      <c r="D11" s="288" t="s">
        <v>462</v>
      </c>
      <c r="E11" s="288" t="s">
        <v>597</v>
      </c>
      <c r="F11" s="288" t="s">
        <v>630</v>
      </c>
      <c r="G11" s="301" t="s">
        <v>1272</v>
      </c>
      <c r="H11" s="288"/>
      <c r="I11" s="288"/>
      <c r="J11" s="220" t="s">
        <v>1419</v>
      </c>
      <c r="K11" s="288"/>
      <c r="L11" s="220">
        <v>3</v>
      </c>
      <c r="M11" s="220" t="s">
        <v>607</v>
      </c>
      <c r="N11" s="220"/>
      <c r="O11" s="220"/>
      <c r="Q11" s="128" t="s">
        <v>1390</v>
      </c>
    </row>
    <row r="12" spans="1:17" ht="25.5" customHeight="1">
      <c r="A12" s="128" t="s">
        <v>1387</v>
      </c>
      <c r="C12" s="220">
        <v>2010</v>
      </c>
      <c r="D12" s="288" t="s">
        <v>602</v>
      </c>
      <c r="E12" s="288" t="s">
        <v>604</v>
      </c>
      <c r="F12" s="288" t="s">
        <v>630</v>
      </c>
      <c r="G12" s="263" t="s">
        <v>1273</v>
      </c>
      <c r="H12" s="288"/>
      <c r="I12" s="288"/>
      <c r="J12" s="220" t="s">
        <v>1419</v>
      </c>
      <c r="K12" s="288"/>
      <c r="L12" s="220">
        <v>3</v>
      </c>
      <c r="M12" s="220" t="s">
        <v>607</v>
      </c>
      <c r="N12" s="220"/>
      <c r="O12" s="220"/>
    </row>
    <row r="13" spans="1:17" ht="38.25" customHeight="1">
      <c r="A13" s="128" t="s">
        <v>1387</v>
      </c>
      <c r="C13" s="220">
        <v>2011</v>
      </c>
      <c r="D13" s="288" t="s">
        <v>603</v>
      </c>
      <c r="E13" s="288" t="s">
        <v>605</v>
      </c>
      <c r="F13" s="288" t="s">
        <v>630</v>
      </c>
      <c r="G13" s="263" t="s">
        <v>1274</v>
      </c>
      <c r="H13" s="288"/>
      <c r="I13" s="288"/>
      <c r="J13" s="220" t="s">
        <v>1419</v>
      </c>
      <c r="K13" s="288"/>
      <c r="L13" s="220">
        <v>3</v>
      </c>
      <c r="M13" s="220" t="s">
        <v>607</v>
      </c>
      <c r="N13" s="220"/>
      <c r="O13" s="220"/>
    </row>
    <row r="14" spans="1:17" ht="45" customHeight="1">
      <c r="C14" s="220">
        <v>2012</v>
      </c>
      <c r="D14" s="270" t="s">
        <v>615</v>
      </c>
      <c r="E14" s="270" t="s">
        <v>616</v>
      </c>
      <c r="F14" s="270" t="s">
        <v>630</v>
      </c>
      <c r="G14" s="299" t="s">
        <v>501</v>
      </c>
      <c r="H14" s="270"/>
      <c r="I14" s="270"/>
      <c r="J14" s="300" t="s">
        <v>1419</v>
      </c>
      <c r="K14" s="288" t="s">
        <v>1073</v>
      </c>
      <c r="L14" s="220" t="s">
        <v>772</v>
      </c>
      <c r="M14" s="220" t="s">
        <v>620</v>
      </c>
      <c r="N14" s="220"/>
      <c r="O14" s="220"/>
    </row>
    <row r="15" spans="1:17" ht="60" customHeight="1">
      <c r="C15" s="220">
        <v>2013</v>
      </c>
      <c r="D15" s="270" t="s">
        <v>846</v>
      </c>
      <c r="E15" s="270" t="s">
        <v>664</v>
      </c>
      <c r="F15" s="270" t="s">
        <v>630</v>
      </c>
      <c r="G15" s="299" t="s">
        <v>501</v>
      </c>
      <c r="H15" s="270"/>
      <c r="I15" s="270"/>
      <c r="J15" s="300" t="s">
        <v>1419</v>
      </c>
      <c r="K15" s="220" t="s">
        <v>1074</v>
      </c>
      <c r="L15" s="220" t="s">
        <v>772</v>
      </c>
      <c r="M15" s="220" t="s">
        <v>620</v>
      </c>
      <c r="N15" s="220">
        <v>1</v>
      </c>
      <c r="O15" s="244" t="s">
        <v>812</v>
      </c>
    </row>
    <row r="16" spans="1:17" ht="45" customHeight="1">
      <c r="C16" s="220">
        <v>2014</v>
      </c>
      <c r="D16" s="270" t="s">
        <v>615</v>
      </c>
      <c r="E16" s="270" t="s">
        <v>617</v>
      </c>
      <c r="F16" s="270" t="s">
        <v>618</v>
      </c>
      <c r="G16" s="270"/>
      <c r="H16" s="299" t="s">
        <v>619</v>
      </c>
      <c r="I16" s="299" t="s">
        <v>619</v>
      </c>
      <c r="J16" s="300" t="s">
        <v>619</v>
      </c>
      <c r="K16" s="288" t="s">
        <v>1075</v>
      </c>
      <c r="L16" s="220" t="s">
        <v>772</v>
      </c>
      <c r="M16" s="220" t="s">
        <v>620</v>
      </c>
      <c r="N16" s="220"/>
      <c r="O16" s="220"/>
    </row>
    <row r="17" spans="1:17" ht="63.75" customHeight="1">
      <c r="C17" s="220">
        <v>2015</v>
      </c>
      <c r="D17" s="288" t="s">
        <v>622</v>
      </c>
      <c r="E17" s="288" t="s">
        <v>621</v>
      </c>
      <c r="F17" s="288" t="s">
        <v>630</v>
      </c>
      <c r="G17" s="272" t="str">
        <f t="shared" ref="G17" si="1">"yet to be delivered, dummy text No. "&amp;C17</f>
        <v>yet to be delivered, dummy text No. 2015</v>
      </c>
      <c r="H17" s="288"/>
      <c r="I17" s="288"/>
      <c r="J17" s="220" t="s">
        <v>1419</v>
      </c>
      <c r="K17" s="288" t="s">
        <v>663</v>
      </c>
      <c r="L17" s="220" t="s">
        <v>769</v>
      </c>
      <c r="M17" s="220" t="s">
        <v>620</v>
      </c>
      <c r="N17" s="220"/>
      <c r="O17" s="220"/>
    </row>
    <row r="18" spans="1:17" ht="25.5" customHeight="1">
      <c r="A18" s="128" t="s">
        <v>1367</v>
      </c>
      <c r="C18" s="220">
        <v>2016</v>
      </c>
      <c r="D18" s="220" t="s">
        <v>1</v>
      </c>
      <c r="E18" s="129" t="s">
        <v>651</v>
      </c>
      <c r="F18" s="288" t="s">
        <v>630</v>
      </c>
      <c r="G18" s="301" t="s">
        <v>1264</v>
      </c>
      <c r="H18" s="288"/>
      <c r="I18" s="288"/>
      <c r="J18" s="220" t="s">
        <v>1419</v>
      </c>
      <c r="K18" s="288"/>
      <c r="L18" s="220">
        <v>1</v>
      </c>
      <c r="M18" s="220" t="s">
        <v>668</v>
      </c>
      <c r="N18" s="220"/>
      <c r="O18" s="220"/>
      <c r="Q18" s="128" t="s">
        <v>1390</v>
      </c>
    </row>
    <row r="19" spans="1:17" ht="47.25" customHeight="1">
      <c r="A19" s="128" t="s">
        <v>1367</v>
      </c>
      <c r="B19" s="281" t="s">
        <v>1395</v>
      </c>
      <c r="C19" s="220">
        <v>2017</v>
      </c>
      <c r="D19" s="288" t="s">
        <v>1396</v>
      </c>
      <c r="E19" s="288" t="s">
        <v>623</v>
      </c>
      <c r="F19" s="288" t="s">
        <v>630</v>
      </c>
      <c r="G19" s="301" t="s">
        <v>1275</v>
      </c>
      <c r="H19" s="288"/>
      <c r="I19" s="288"/>
      <c r="J19" s="220" t="s">
        <v>1419</v>
      </c>
      <c r="K19" s="302" t="s">
        <v>1397</v>
      </c>
      <c r="L19" s="220">
        <v>1</v>
      </c>
      <c r="M19" s="220" t="s">
        <v>607</v>
      </c>
      <c r="N19" s="220"/>
      <c r="O19" s="220"/>
      <c r="Q19" s="128" t="s">
        <v>1390</v>
      </c>
    </row>
    <row r="20" spans="1:17" ht="35.25" customHeight="1">
      <c r="A20" s="128" t="s">
        <v>1367</v>
      </c>
      <c r="C20" s="220">
        <v>2018</v>
      </c>
      <c r="D20" s="288" t="s">
        <v>9</v>
      </c>
      <c r="E20" s="288" t="s">
        <v>624</v>
      </c>
      <c r="F20" s="288" t="s">
        <v>630</v>
      </c>
      <c r="G20" s="301" t="s">
        <v>1276</v>
      </c>
      <c r="H20" s="288"/>
      <c r="I20" s="288"/>
      <c r="J20" s="220" t="s">
        <v>1419</v>
      </c>
      <c r="K20" s="288"/>
      <c r="L20" s="220">
        <v>2</v>
      </c>
      <c r="M20" s="220" t="s">
        <v>607</v>
      </c>
      <c r="N20" s="220"/>
      <c r="O20" s="220"/>
      <c r="Q20" s="128" t="s">
        <v>1403</v>
      </c>
    </row>
    <row r="21" spans="1:17" ht="26.4">
      <c r="B21" s="271" t="s">
        <v>1296</v>
      </c>
      <c r="C21" s="234">
        <v>2019</v>
      </c>
      <c r="D21" s="286" t="s">
        <v>13</v>
      </c>
      <c r="E21" s="286" t="s">
        <v>623</v>
      </c>
      <c r="F21" s="286" t="s">
        <v>630</v>
      </c>
      <c r="G21" s="286"/>
      <c r="H21" s="286"/>
      <c r="I21" s="286"/>
      <c r="J21" s="220" t="s">
        <v>1419</v>
      </c>
      <c r="K21" s="288" t="s">
        <v>1329</v>
      </c>
      <c r="L21" s="220" t="s">
        <v>772</v>
      </c>
      <c r="M21" s="220" t="s">
        <v>607</v>
      </c>
      <c r="N21" s="303"/>
      <c r="O21" s="303"/>
    </row>
    <row r="22" spans="1:17" ht="25.5" customHeight="1">
      <c r="A22" s="128" t="s">
        <v>1367</v>
      </c>
      <c r="C22" s="220">
        <v>2020</v>
      </c>
      <c r="D22" s="288" t="s">
        <v>22</v>
      </c>
      <c r="E22" s="288" t="s">
        <v>801</v>
      </c>
      <c r="F22" s="288" t="s">
        <v>630</v>
      </c>
      <c r="G22" s="301" t="s">
        <v>1277</v>
      </c>
      <c r="H22" s="288"/>
      <c r="I22" s="288"/>
      <c r="J22" s="220" t="s">
        <v>1419</v>
      </c>
      <c r="K22" s="288"/>
      <c r="L22" s="220">
        <v>3</v>
      </c>
      <c r="M22" s="220" t="s">
        <v>607</v>
      </c>
      <c r="N22" s="220"/>
      <c r="O22" s="220"/>
      <c r="Q22" s="128" t="s">
        <v>1390</v>
      </c>
    </row>
    <row r="23" spans="1:17" ht="26.4">
      <c r="B23" s="271" t="s">
        <v>1296</v>
      </c>
      <c r="C23" s="234">
        <v>2021</v>
      </c>
      <c r="D23" s="286" t="s">
        <v>29</v>
      </c>
      <c r="E23" s="286" t="s">
        <v>623</v>
      </c>
      <c r="F23" s="286" t="s">
        <v>630</v>
      </c>
      <c r="G23" s="286"/>
      <c r="H23" s="286"/>
      <c r="I23" s="286"/>
      <c r="J23" s="220" t="s">
        <v>1419</v>
      </c>
      <c r="K23" s="288" t="s">
        <v>1329</v>
      </c>
      <c r="L23" s="220" t="s">
        <v>772</v>
      </c>
      <c r="M23" s="220" t="s">
        <v>607</v>
      </c>
      <c r="N23" s="303"/>
      <c r="O23" s="303"/>
    </row>
    <row r="24" spans="1:17" ht="26.4">
      <c r="B24" s="271" t="s">
        <v>1296</v>
      </c>
      <c r="C24" s="234">
        <v>2022</v>
      </c>
      <c r="D24" s="286" t="s">
        <v>33</v>
      </c>
      <c r="E24" s="286" t="s">
        <v>623</v>
      </c>
      <c r="F24" s="286" t="s">
        <v>630</v>
      </c>
      <c r="G24" s="286"/>
      <c r="H24" s="286"/>
      <c r="I24" s="286"/>
      <c r="J24" s="220" t="s">
        <v>1419</v>
      </c>
      <c r="K24" s="288" t="s">
        <v>1329</v>
      </c>
      <c r="L24" s="220" t="s">
        <v>772</v>
      </c>
      <c r="M24" s="220" t="s">
        <v>607</v>
      </c>
      <c r="N24" s="220"/>
      <c r="O24" s="220"/>
    </row>
    <row r="25" spans="1:17" ht="25.5" customHeight="1">
      <c r="A25" s="128" t="s">
        <v>1367</v>
      </c>
      <c r="C25" s="220">
        <v>2023</v>
      </c>
      <c r="D25" s="288" t="s">
        <v>37</v>
      </c>
      <c r="E25" s="288" t="s">
        <v>802</v>
      </c>
      <c r="F25" s="288" t="s">
        <v>630</v>
      </c>
      <c r="G25" s="301" t="s">
        <v>1277</v>
      </c>
      <c r="H25" s="288"/>
      <c r="I25" s="288"/>
      <c r="J25" s="220" t="s">
        <v>1419</v>
      </c>
      <c r="K25" s="288"/>
      <c r="L25" s="220">
        <v>3</v>
      </c>
      <c r="M25" s="220" t="s">
        <v>607</v>
      </c>
      <c r="N25" s="220"/>
      <c r="O25" s="220"/>
      <c r="Q25" s="128" t="s">
        <v>1390</v>
      </c>
    </row>
    <row r="26" spans="1:17" ht="63.75" customHeight="1">
      <c r="A26" s="128" t="s">
        <v>1367</v>
      </c>
      <c r="C26" s="220">
        <v>2024</v>
      </c>
      <c r="D26" s="288" t="s">
        <v>39</v>
      </c>
      <c r="E26" s="288" t="s">
        <v>628</v>
      </c>
      <c r="F26" s="288" t="s">
        <v>631</v>
      </c>
      <c r="G26" s="301" t="s">
        <v>1265</v>
      </c>
      <c r="H26" s="220">
        <v>35</v>
      </c>
      <c r="I26" s="220" t="s">
        <v>1092</v>
      </c>
      <c r="J26" s="220">
        <v>35</v>
      </c>
      <c r="K26" s="304" t="s">
        <v>807</v>
      </c>
      <c r="L26" s="220">
        <v>2</v>
      </c>
      <c r="M26" s="220" t="s">
        <v>607</v>
      </c>
      <c r="N26" s="220">
        <v>1</v>
      </c>
      <c r="O26" s="233" t="s">
        <v>814</v>
      </c>
      <c r="Q26" s="128" t="s">
        <v>1390</v>
      </c>
    </row>
    <row r="27" spans="1:17" ht="63.75" customHeight="1">
      <c r="A27" s="128" t="s">
        <v>1367</v>
      </c>
      <c r="C27" s="220">
        <v>2025</v>
      </c>
      <c r="D27" s="288" t="s">
        <v>626</v>
      </c>
      <c r="E27" s="288" t="s">
        <v>627</v>
      </c>
      <c r="F27" s="288" t="s">
        <v>631</v>
      </c>
      <c r="G27" s="301" t="s">
        <v>1265</v>
      </c>
      <c r="H27" s="220">
        <v>35</v>
      </c>
      <c r="I27" s="220" t="s">
        <v>1092</v>
      </c>
      <c r="J27" s="220">
        <v>35</v>
      </c>
      <c r="K27" s="304" t="s">
        <v>807</v>
      </c>
      <c r="L27" s="220">
        <v>2</v>
      </c>
      <c r="M27" s="220" t="s">
        <v>607</v>
      </c>
      <c r="N27" s="220">
        <v>1</v>
      </c>
      <c r="O27" s="233" t="s">
        <v>814</v>
      </c>
      <c r="Q27" s="128" t="s">
        <v>1390</v>
      </c>
    </row>
    <row r="28" spans="1:17" ht="26.4">
      <c r="B28" s="271" t="s">
        <v>1296</v>
      </c>
      <c r="C28" s="234">
        <v>2026</v>
      </c>
      <c r="D28" s="286" t="s">
        <v>44</v>
      </c>
      <c r="E28" s="286" t="s">
        <v>623</v>
      </c>
      <c r="F28" s="286" t="s">
        <v>630</v>
      </c>
      <c r="G28" s="286"/>
      <c r="H28" s="286"/>
      <c r="I28" s="286"/>
      <c r="J28" s="220" t="s">
        <v>1419</v>
      </c>
      <c r="K28" s="288" t="s">
        <v>1329</v>
      </c>
      <c r="L28" s="220" t="s">
        <v>772</v>
      </c>
      <c r="M28" s="220" t="s">
        <v>607</v>
      </c>
      <c r="N28" s="303"/>
      <c r="O28" s="303"/>
    </row>
    <row r="29" spans="1:17" ht="26.4">
      <c r="B29" s="271" t="s">
        <v>1296</v>
      </c>
      <c r="C29" s="234">
        <v>2027</v>
      </c>
      <c r="D29" s="286" t="s">
        <v>625</v>
      </c>
      <c r="E29" s="286" t="s">
        <v>623</v>
      </c>
      <c r="F29" s="286" t="s">
        <v>630</v>
      </c>
      <c r="G29" s="286"/>
      <c r="H29" s="286"/>
      <c r="I29" s="286"/>
      <c r="J29" s="220" t="s">
        <v>1419</v>
      </c>
      <c r="K29" s="288" t="s">
        <v>1329</v>
      </c>
      <c r="L29" s="220" t="s">
        <v>772</v>
      </c>
      <c r="M29" s="220" t="s">
        <v>607</v>
      </c>
      <c r="N29" s="220"/>
      <c r="O29" s="220"/>
    </row>
    <row r="30" spans="1:17" ht="51" customHeight="1">
      <c r="A30" s="128" t="s">
        <v>1387</v>
      </c>
      <c r="B30" s="271" t="s">
        <v>1340</v>
      </c>
      <c r="C30" s="220">
        <v>2028</v>
      </c>
      <c r="D30" s="288" t="s">
        <v>88</v>
      </c>
      <c r="E30" s="288" t="s">
        <v>632</v>
      </c>
      <c r="F30" s="288" t="s">
        <v>1341</v>
      </c>
      <c r="G30" s="263" t="s">
        <v>1278</v>
      </c>
      <c r="H30" s="220">
        <v>11</v>
      </c>
      <c r="I30" s="220" t="s">
        <v>1093</v>
      </c>
      <c r="J30" s="220">
        <v>11</v>
      </c>
      <c r="K30" s="304" t="s">
        <v>808</v>
      </c>
      <c r="L30" s="220">
        <v>2</v>
      </c>
      <c r="M30" s="220" t="s">
        <v>668</v>
      </c>
      <c r="N30" s="220">
        <v>1</v>
      </c>
      <c r="O30" s="233" t="s">
        <v>814</v>
      </c>
    </row>
    <row r="31" spans="1:17" ht="90" customHeight="1">
      <c r="A31" s="128" t="s">
        <v>1387</v>
      </c>
      <c r="C31" s="220">
        <v>2029</v>
      </c>
      <c r="D31" s="305" t="s">
        <v>88</v>
      </c>
      <c r="E31" s="305" t="s">
        <v>633</v>
      </c>
      <c r="F31" s="305" t="s">
        <v>631</v>
      </c>
      <c r="G31" s="263" t="s">
        <v>1301</v>
      </c>
      <c r="H31" s="220">
        <v>61</v>
      </c>
      <c r="I31" s="306" t="s">
        <v>1111</v>
      </c>
      <c r="J31" s="220">
        <v>61</v>
      </c>
      <c r="K31" s="304" t="s">
        <v>809</v>
      </c>
      <c r="L31" s="220">
        <v>2</v>
      </c>
      <c r="M31" s="220" t="s">
        <v>607</v>
      </c>
      <c r="N31" s="220"/>
      <c r="O31" s="233" t="s">
        <v>814</v>
      </c>
    </row>
    <row r="32" spans="1:17" ht="38.25" customHeight="1">
      <c r="B32" s="271" t="s">
        <v>1296</v>
      </c>
      <c r="C32" s="234">
        <v>2030</v>
      </c>
      <c r="D32" s="286" t="s">
        <v>88</v>
      </c>
      <c r="E32" s="286" t="s">
        <v>636</v>
      </c>
      <c r="F32" s="286" t="s">
        <v>630</v>
      </c>
      <c r="G32" s="267"/>
      <c r="H32" s="286"/>
      <c r="I32" s="286"/>
      <c r="J32" s="220" t="s">
        <v>1419</v>
      </c>
      <c r="K32" s="220" t="s">
        <v>1279</v>
      </c>
      <c r="L32" s="220" t="s">
        <v>772</v>
      </c>
      <c r="M32" s="220"/>
      <c r="N32" s="220">
        <v>1</v>
      </c>
      <c r="O32" s="233" t="s">
        <v>814</v>
      </c>
    </row>
    <row r="33" spans="1:17" ht="51" customHeight="1">
      <c r="A33" s="128" t="s">
        <v>1387</v>
      </c>
      <c r="B33" s="271" t="s">
        <v>1340</v>
      </c>
      <c r="C33" s="220">
        <v>2031</v>
      </c>
      <c r="D33" s="288" t="s">
        <v>90</v>
      </c>
      <c r="E33" s="288" t="s">
        <v>634</v>
      </c>
      <c r="F33" s="288" t="s">
        <v>1341</v>
      </c>
      <c r="G33" s="263" t="s">
        <v>1280</v>
      </c>
      <c r="H33" s="220">
        <v>12</v>
      </c>
      <c r="I33" s="220" t="s">
        <v>1094</v>
      </c>
      <c r="J33" s="220">
        <v>12</v>
      </c>
      <c r="K33" s="304" t="s">
        <v>808</v>
      </c>
      <c r="L33" s="220">
        <v>2</v>
      </c>
      <c r="M33" s="220" t="s">
        <v>668</v>
      </c>
      <c r="N33" s="220">
        <v>1</v>
      </c>
      <c r="O33" s="233" t="s">
        <v>814</v>
      </c>
    </row>
    <row r="34" spans="1:17" ht="45" customHeight="1">
      <c r="C34" s="220">
        <v>2032</v>
      </c>
      <c r="D34" s="270" t="s">
        <v>90</v>
      </c>
      <c r="E34" s="270" t="s">
        <v>784</v>
      </c>
      <c r="F34" s="270" t="s">
        <v>630</v>
      </c>
      <c r="G34" s="299" t="s">
        <v>501</v>
      </c>
      <c r="H34" s="288"/>
      <c r="I34" s="288"/>
      <c r="J34" s="220" t="s">
        <v>1419</v>
      </c>
      <c r="K34" s="288" t="s">
        <v>1071</v>
      </c>
      <c r="L34" s="220" t="s">
        <v>772</v>
      </c>
      <c r="M34" s="220" t="s">
        <v>607</v>
      </c>
      <c r="N34" s="220"/>
      <c r="O34" s="220"/>
    </row>
    <row r="35" spans="1:17" ht="51" customHeight="1">
      <c r="B35" s="271" t="s">
        <v>1197</v>
      </c>
      <c r="C35" s="220">
        <v>2033</v>
      </c>
      <c r="D35" s="286" t="s">
        <v>839</v>
      </c>
      <c r="E35" s="286" t="s">
        <v>1096</v>
      </c>
      <c r="F35" s="286" t="s">
        <v>631</v>
      </c>
      <c r="G35" s="267" t="str">
        <f t="shared" ref="G35:G36" si="2">"yet to be delivered, dummy text No. "&amp;C35</f>
        <v>yet to be delivered, dummy text No. 2033</v>
      </c>
      <c r="H35" s="234">
        <v>13</v>
      </c>
      <c r="I35" s="234" t="s">
        <v>1095</v>
      </c>
      <c r="J35" s="220">
        <v>13</v>
      </c>
      <c r="K35" s="220" t="s">
        <v>1202</v>
      </c>
      <c r="L35" s="220" t="s">
        <v>772</v>
      </c>
      <c r="M35" s="220" t="s">
        <v>668</v>
      </c>
      <c r="N35" s="220">
        <v>1</v>
      </c>
      <c r="O35" s="233" t="s">
        <v>814</v>
      </c>
    </row>
    <row r="36" spans="1:17" ht="90" customHeight="1">
      <c r="B36" s="271" t="s">
        <v>1197</v>
      </c>
      <c r="C36" s="220">
        <v>2034</v>
      </c>
      <c r="D36" s="286" t="s">
        <v>839</v>
      </c>
      <c r="E36" s="286" t="s">
        <v>637</v>
      </c>
      <c r="F36" s="286" t="s">
        <v>631</v>
      </c>
      <c r="G36" s="267" t="str">
        <f t="shared" si="2"/>
        <v>yet to be delivered, dummy text No. 2034</v>
      </c>
      <c r="H36" s="234">
        <v>62</v>
      </c>
      <c r="I36" s="300" t="s">
        <v>1097</v>
      </c>
      <c r="J36" s="220">
        <v>62</v>
      </c>
      <c r="K36" s="220" t="s">
        <v>1202</v>
      </c>
      <c r="L36" s="220" t="s">
        <v>772</v>
      </c>
      <c r="M36" s="220" t="s">
        <v>607</v>
      </c>
      <c r="N36" s="220">
        <v>1</v>
      </c>
      <c r="O36" s="233" t="s">
        <v>814</v>
      </c>
    </row>
    <row r="37" spans="1:17" ht="45" customHeight="1">
      <c r="C37" s="220">
        <v>2035</v>
      </c>
      <c r="D37" s="270" t="s">
        <v>839</v>
      </c>
      <c r="E37" s="270" t="s">
        <v>843</v>
      </c>
      <c r="F37" s="270" t="s">
        <v>630</v>
      </c>
      <c r="G37" s="299" t="s">
        <v>501</v>
      </c>
      <c r="H37" s="288"/>
      <c r="I37" s="288"/>
      <c r="J37" s="220" t="s">
        <v>1419</v>
      </c>
      <c r="K37" s="288" t="s">
        <v>1071</v>
      </c>
      <c r="L37" s="220" t="s">
        <v>772</v>
      </c>
      <c r="M37" s="220" t="s">
        <v>607</v>
      </c>
      <c r="N37" s="220"/>
      <c r="O37" s="220"/>
    </row>
    <row r="38" spans="1:17" ht="45" customHeight="1">
      <c r="C38" s="220">
        <v>2036</v>
      </c>
      <c r="D38" s="270" t="s">
        <v>92</v>
      </c>
      <c r="E38" s="270" t="s">
        <v>638</v>
      </c>
      <c r="F38" s="270" t="s">
        <v>630</v>
      </c>
      <c r="G38" s="299" t="s">
        <v>501</v>
      </c>
      <c r="H38" s="288"/>
      <c r="I38" s="288"/>
      <c r="J38" s="220" t="s">
        <v>1419</v>
      </c>
      <c r="K38" s="288" t="s">
        <v>1071</v>
      </c>
      <c r="L38" s="220" t="s">
        <v>772</v>
      </c>
      <c r="M38" s="220" t="s">
        <v>607</v>
      </c>
      <c r="N38" s="220"/>
      <c r="O38" s="220"/>
    </row>
    <row r="39" spans="1:17" ht="45" customHeight="1">
      <c r="C39" s="220">
        <v>2037</v>
      </c>
      <c r="D39" s="270" t="s">
        <v>95</v>
      </c>
      <c r="E39" s="270" t="s">
        <v>639</v>
      </c>
      <c r="F39" s="270" t="s">
        <v>630</v>
      </c>
      <c r="G39" s="299" t="s">
        <v>501</v>
      </c>
      <c r="H39" s="288"/>
      <c r="I39" s="288"/>
      <c r="J39" s="220" t="s">
        <v>1419</v>
      </c>
      <c r="K39" s="288" t="s">
        <v>1071</v>
      </c>
      <c r="L39" s="220" t="s">
        <v>772</v>
      </c>
      <c r="M39" s="220" t="s">
        <v>607</v>
      </c>
      <c r="N39" s="220"/>
      <c r="O39" s="220"/>
    </row>
    <row r="40" spans="1:17" ht="45" customHeight="1">
      <c r="C40" s="220">
        <v>2038</v>
      </c>
      <c r="D40" s="270" t="s">
        <v>98</v>
      </c>
      <c r="E40" s="270" t="s">
        <v>640</v>
      </c>
      <c r="F40" s="270" t="s">
        <v>630</v>
      </c>
      <c r="G40" s="299" t="s">
        <v>501</v>
      </c>
      <c r="H40" s="288"/>
      <c r="I40" s="288"/>
      <c r="J40" s="220" t="s">
        <v>1419</v>
      </c>
      <c r="K40" s="288" t="s">
        <v>1071</v>
      </c>
      <c r="L40" s="220" t="s">
        <v>772</v>
      </c>
      <c r="M40" s="220" t="s">
        <v>607</v>
      </c>
      <c r="N40" s="220"/>
      <c r="O40" s="220"/>
    </row>
    <row r="41" spans="1:17" ht="127.5" customHeight="1">
      <c r="A41" s="128" t="s">
        <v>1367</v>
      </c>
      <c r="C41" s="220">
        <v>2039</v>
      </c>
      <c r="D41" s="288" t="s">
        <v>101</v>
      </c>
      <c r="E41" s="288" t="s">
        <v>847</v>
      </c>
      <c r="F41" s="288" t="s">
        <v>630</v>
      </c>
      <c r="G41" s="301" t="s">
        <v>1281</v>
      </c>
      <c r="H41" s="288"/>
      <c r="I41" s="288"/>
      <c r="J41" s="220" t="s">
        <v>1419</v>
      </c>
      <c r="K41" s="304" t="s">
        <v>848</v>
      </c>
      <c r="L41" s="220">
        <v>1</v>
      </c>
      <c r="M41" s="220" t="s">
        <v>607</v>
      </c>
      <c r="N41" s="220">
        <v>1</v>
      </c>
      <c r="O41" s="233" t="s">
        <v>814</v>
      </c>
      <c r="Q41" s="128" t="s">
        <v>1390</v>
      </c>
    </row>
    <row r="42" spans="1:17" ht="38.25" customHeight="1">
      <c r="A42" s="128" t="s">
        <v>1367</v>
      </c>
      <c r="C42" s="220">
        <v>2040</v>
      </c>
      <c r="D42" s="288" t="s">
        <v>145</v>
      </c>
      <c r="E42" s="288" t="s">
        <v>649</v>
      </c>
      <c r="F42" s="288" t="s">
        <v>641</v>
      </c>
      <c r="G42" s="301" t="s">
        <v>1282</v>
      </c>
      <c r="H42" s="220">
        <v>71</v>
      </c>
      <c r="I42" s="220" t="s">
        <v>1098</v>
      </c>
      <c r="J42" s="220">
        <v>71</v>
      </c>
      <c r="K42" s="233" t="s">
        <v>1134</v>
      </c>
      <c r="L42" s="220">
        <v>1</v>
      </c>
      <c r="M42" s="220" t="s">
        <v>670</v>
      </c>
      <c r="N42" s="220">
        <v>1</v>
      </c>
      <c r="O42" s="233" t="s">
        <v>814</v>
      </c>
      <c r="Q42" s="128" t="s">
        <v>1390</v>
      </c>
    </row>
    <row r="43" spans="1:17" ht="25.5" customHeight="1">
      <c r="A43" s="128" t="s">
        <v>1367</v>
      </c>
      <c r="C43" s="220">
        <v>2041</v>
      </c>
      <c r="D43" s="288" t="s">
        <v>149</v>
      </c>
      <c r="E43" s="288" t="s">
        <v>650</v>
      </c>
      <c r="F43" s="288" t="s">
        <v>641</v>
      </c>
      <c r="G43" s="301" t="s">
        <v>1283</v>
      </c>
      <c r="H43" s="220">
        <v>73</v>
      </c>
      <c r="I43" s="220" t="s">
        <v>1099</v>
      </c>
      <c r="J43" s="220">
        <v>73</v>
      </c>
      <c r="K43" s="288"/>
      <c r="L43" s="220">
        <v>1</v>
      </c>
      <c r="M43" s="220" t="s">
        <v>670</v>
      </c>
      <c r="N43" s="220">
        <v>1</v>
      </c>
      <c r="O43" s="233" t="s">
        <v>814</v>
      </c>
      <c r="Q43" s="128" t="s">
        <v>1390</v>
      </c>
    </row>
    <row r="44" spans="1:17" ht="25.5" customHeight="1">
      <c r="A44" s="128" t="s">
        <v>1367</v>
      </c>
      <c r="C44" s="220">
        <v>2042</v>
      </c>
      <c r="D44" s="288" t="s">
        <v>151</v>
      </c>
      <c r="E44" s="288" t="s">
        <v>805</v>
      </c>
      <c r="F44" s="288" t="s">
        <v>630</v>
      </c>
      <c r="G44" s="301" t="s">
        <v>1284</v>
      </c>
      <c r="H44" s="288"/>
      <c r="I44" s="288"/>
      <c r="J44" s="220" t="s">
        <v>1419</v>
      </c>
      <c r="K44" s="304" t="s">
        <v>810</v>
      </c>
      <c r="L44" s="220">
        <v>1</v>
      </c>
      <c r="M44" s="220" t="s">
        <v>607</v>
      </c>
      <c r="N44" s="220">
        <v>1</v>
      </c>
      <c r="O44" s="233" t="s">
        <v>814</v>
      </c>
      <c r="Q44" s="128" t="s">
        <v>1390</v>
      </c>
    </row>
    <row r="45" spans="1:17" ht="52.8">
      <c r="A45" s="128" t="s">
        <v>1367</v>
      </c>
      <c r="C45" s="220">
        <v>2043</v>
      </c>
      <c r="D45" s="288" t="s">
        <v>803</v>
      </c>
      <c r="E45" s="288" t="s">
        <v>623</v>
      </c>
      <c r="F45" s="288" t="s">
        <v>630</v>
      </c>
      <c r="G45" s="301" t="s">
        <v>1285</v>
      </c>
      <c r="H45" s="288"/>
      <c r="I45" s="288"/>
      <c r="J45" s="220" t="s">
        <v>1419</v>
      </c>
      <c r="K45" s="288"/>
      <c r="L45" s="220">
        <v>1</v>
      </c>
      <c r="M45" s="220" t="s">
        <v>607</v>
      </c>
      <c r="N45" s="220"/>
      <c r="O45" s="220"/>
      <c r="Q45" s="128" t="s">
        <v>1390</v>
      </c>
    </row>
    <row r="46" spans="1:17" ht="25.5" customHeight="1">
      <c r="A46" s="128" t="s">
        <v>1367</v>
      </c>
      <c r="C46" s="220">
        <v>2044</v>
      </c>
      <c r="D46" s="288" t="s">
        <v>642</v>
      </c>
      <c r="E46" s="288" t="s">
        <v>643</v>
      </c>
      <c r="F46" s="288" t="s">
        <v>630</v>
      </c>
      <c r="G46" s="301" t="s">
        <v>1286</v>
      </c>
      <c r="H46" s="288"/>
      <c r="I46" s="288"/>
      <c r="J46" s="220" t="s">
        <v>1419</v>
      </c>
      <c r="K46" s="288"/>
      <c r="L46" s="220">
        <v>3</v>
      </c>
      <c r="M46" s="220" t="s">
        <v>668</v>
      </c>
      <c r="N46" s="220">
        <v>1</v>
      </c>
      <c r="O46" s="233" t="s">
        <v>814</v>
      </c>
      <c r="Q46" s="128" t="s">
        <v>1390</v>
      </c>
    </row>
    <row r="47" spans="1:17" ht="51" customHeight="1">
      <c r="C47" s="220">
        <v>2045</v>
      </c>
      <c r="D47" s="288" t="s">
        <v>173</v>
      </c>
      <c r="E47" s="288" t="s">
        <v>645</v>
      </c>
      <c r="F47" s="288" t="s">
        <v>646</v>
      </c>
      <c r="G47" s="272" t="str">
        <f t="shared" ref="G47:G48" si="3">"yet to be delivered, dummy text No. "&amp;C47</f>
        <v>yet to be delivered, dummy text No. 2045</v>
      </c>
      <c r="H47" s="302" t="s">
        <v>619</v>
      </c>
      <c r="I47" s="302" t="s">
        <v>619</v>
      </c>
      <c r="J47" s="220" t="s">
        <v>619</v>
      </c>
      <c r="K47" s="233" t="s">
        <v>647</v>
      </c>
      <c r="L47" s="220" t="s">
        <v>769</v>
      </c>
      <c r="M47" s="220" t="s">
        <v>670</v>
      </c>
      <c r="N47" s="220"/>
      <c r="O47" s="220"/>
    </row>
    <row r="48" spans="1:17" ht="63.75" customHeight="1">
      <c r="C48" s="220">
        <v>2046</v>
      </c>
      <c r="D48" s="288" t="s">
        <v>516</v>
      </c>
      <c r="E48" s="288" t="s">
        <v>644</v>
      </c>
      <c r="F48" s="288" t="s">
        <v>630</v>
      </c>
      <c r="G48" s="272" t="str">
        <f t="shared" si="3"/>
        <v>yet to be delivered, dummy text No. 2046</v>
      </c>
      <c r="H48" s="288"/>
      <c r="I48" s="288"/>
      <c r="J48" s="220" t="s">
        <v>1419</v>
      </c>
      <c r="K48" s="233" t="s">
        <v>648</v>
      </c>
      <c r="L48" s="220" t="s">
        <v>769</v>
      </c>
      <c r="M48" s="220" t="s">
        <v>668</v>
      </c>
      <c r="N48" s="220"/>
      <c r="O48" s="220"/>
    </row>
    <row r="49" spans="1:17" ht="195" customHeight="1">
      <c r="C49" s="220">
        <v>2047</v>
      </c>
      <c r="D49" s="270" t="s">
        <v>462</v>
      </c>
      <c r="E49" s="300" t="s">
        <v>821</v>
      </c>
      <c r="F49" s="270" t="s">
        <v>631</v>
      </c>
      <c r="G49" s="299" t="s">
        <v>501</v>
      </c>
      <c r="H49" s="299" t="s">
        <v>619</v>
      </c>
      <c r="I49" s="299" t="s">
        <v>619</v>
      </c>
      <c r="J49" s="220"/>
      <c r="K49" s="220" t="s">
        <v>1076</v>
      </c>
      <c r="L49" s="220" t="s">
        <v>772</v>
      </c>
      <c r="M49" s="220"/>
      <c r="N49" s="220"/>
      <c r="O49" s="220"/>
    </row>
    <row r="50" spans="1:17" ht="38.25" customHeight="1">
      <c r="A50" s="128" t="s">
        <v>1367</v>
      </c>
      <c r="B50" s="271" t="s">
        <v>1423</v>
      </c>
      <c r="C50" s="220">
        <v>2048</v>
      </c>
      <c r="D50" s="288" t="s">
        <v>1422</v>
      </c>
      <c r="E50" s="288" t="s">
        <v>652</v>
      </c>
      <c r="F50" s="288" t="s">
        <v>641</v>
      </c>
      <c r="G50" s="301" t="s">
        <v>1287</v>
      </c>
      <c r="H50" s="220">
        <v>33</v>
      </c>
      <c r="I50" s="220" t="s">
        <v>1100</v>
      </c>
      <c r="J50" s="220">
        <v>33</v>
      </c>
      <c r="K50" s="288" t="s">
        <v>1120</v>
      </c>
      <c r="L50" s="220">
        <v>3</v>
      </c>
      <c r="M50" s="220" t="s">
        <v>670</v>
      </c>
      <c r="N50" s="220">
        <v>1</v>
      </c>
      <c r="O50" s="233" t="s">
        <v>814</v>
      </c>
      <c r="Q50" s="128" t="s">
        <v>1390</v>
      </c>
    </row>
    <row r="51" spans="1:17" ht="63.75" customHeight="1">
      <c r="B51" s="307" t="s">
        <v>1372</v>
      </c>
      <c r="C51" s="220">
        <v>2049</v>
      </c>
      <c r="D51" s="288" t="s">
        <v>653</v>
      </c>
      <c r="E51" s="288" t="s">
        <v>822</v>
      </c>
      <c r="F51" s="288" t="s">
        <v>630</v>
      </c>
      <c r="G51" s="263" t="s">
        <v>1288</v>
      </c>
      <c r="H51" s="288"/>
      <c r="I51" s="288"/>
      <c r="J51" s="220" t="s">
        <v>1419</v>
      </c>
      <c r="K51" s="308" t="s">
        <v>823</v>
      </c>
      <c r="L51" s="309" t="s">
        <v>770</v>
      </c>
      <c r="M51" s="220" t="s">
        <v>668</v>
      </c>
      <c r="N51" s="220">
        <v>1</v>
      </c>
      <c r="O51" s="233" t="s">
        <v>814</v>
      </c>
    </row>
    <row r="52" spans="1:17" ht="51" customHeight="1">
      <c r="A52" s="128" t="s">
        <v>1367</v>
      </c>
      <c r="B52" s="281" t="s">
        <v>1245</v>
      </c>
      <c r="C52" s="220">
        <v>2050</v>
      </c>
      <c r="D52" s="288" t="s">
        <v>654</v>
      </c>
      <c r="E52" s="288" t="s">
        <v>1289</v>
      </c>
      <c r="F52" s="288" t="s">
        <v>630</v>
      </c>
      <c r="G52" s="301" t="s">
        <v>1290</v>
      </c>
      <c r="H52" s="288"/>
      <c r="I52" s="288"/>
      <c r="J52" s="220" t="s">
        <v>1419</v>
      </c>
      <c r="K52" s="288"/>
      <c r="L52" s="220">
        <v>1</v>
      </c>
      <c r="M52" s="220" t="s">
        <v>668</v>
      </c>
      <c r="N52" s="220">
        <v>1</v>
      </c>
      <c r="O52" s="233" t="s">
        <v>814</v>
      </c>
      <c r="Q52" s="128" t="s">
        <v>1390</v>
      </c>
    </row>
    <row r="53" spans="1:17" ht="38.25" customHeight="1">
      <c r="A53" s="128" t="s">
        <v>1367</v>
      </c>
      <c r="B53" s="271" t="s">
        <v>1242</v>
      </c>
      <c r="C53" s="220">
        <v>2051</v>
      </c>
      <c r="D53" s="288" t="s">
        <v>655</v>
      </c>
      <c r="E53" s="288" t="s">
        <v>1243</v>
      </c>
      <c r="F53" s="288" t="s">
        <v>630</v>
      </c>
      <c r="G53" s="301" t="s">
        <v>1291</v>
      </c>
      <c r="H53" s="288"/>
      <c r="I53" s="288"/>
      <c r="J53" s="220" t="s">
        <v>1419</v>
      </c>
      <c r="K53" s="244" t="s">
        <v>775</v>
      </c>
      <c r="L53" s="220">
        <v>1</v>
      </c>
      <c r="M53" s="220" t="s">
        <v>668</v>
      </c>
      <c r="N53" s="220">
        <v>1</v>
      </c>
      <c r="O53" s="233" t="s">
        <v>814</v>
      </c>
      <c r="P53" s="128" t="s">
        <v>1379</v>
      </c>
      <c r="Q53" s="128" t="s">
        <v>1379</v>
      </c>
    </row>
    <row r="54" spans="1:17" ht="105" customHeight="1">
      <c r="C54" s="220">
        <v>2052</v>
      </c>
      <c r="D54" s="288" t="s">
        <v>382</v>
      </c>
      <c r="E54" s="288" t="s">
        <v>656</v>
      </c>
      <c r="F54" s="288" t="s">
        <v>646</v>
      </c>
      <c r="G54" s="272" t="str">
        <f t="shared" ref="G54:G59" si="4">"yet to be delivered, dummy text No. "&amp;C54</f>
        <v>yet to be delivered, dummy text No. 2052</v>
      </c>
      <c r="H54" s="310" t="s">
        <v>830</v>
      </c>
      <c r="I54" s="310" t="s">
        <v>830</v>
      </c>
      <c r="J54" s="220" t="s">
        <v>1420</v>
      </c>
      <c r="K54" s="288"/>
      <c r="L54" s="220" t="s">
        <v>770</v>
      </c>
      <c r="M54" s="220" t="s">
        <v>607</v>
      </c>
      <c r="N54" s="220"/>
      <c r="O54" s="220"/>
    </row>
    <row r="55" spans="1:17" ht="76.5" customHeight="1">
      <c r="A55" s="128" t="s">
        <v>1367</v>
      </c>
      <c r="B55" s="281" t="s">
        <v>1245</v>
      </c>
      <c r="C55" s="220">
        <v>2053</v>
      </c>
      <c r="D55" s="288" t="s">
        <v>22</v>
      </c>
      <c r="E55" s="288" t="s">
        <v>1210</v>
      </c>
      <c r="F55" s="288" t="s">
        <v>1131</v>
      </c>
      <c r="G55" s="301" t="s">
        <v>1292</v>
      </c>
      <c r="H55" s="220">
        <v>41</v>
      </c>
      <c r="I55" s="220" t="s">
        <v>1102</v>
      </c>
      <c r="J55" s="220">
        <v>41</v>
      </c>
      <c r="K55" s="288" t="s">
        <v>1070</v>
      </c>
      <c r="L55" s="220">
        <v>1</v>
      </c>
      <c r="M55" s="220" t="s">
        <v>607</v>
      </c>
      <c r="N55" s="220">
        <v>1</v>
      </c>
      <c r="O55" s="233" t="s">
        <v>814</v>
      </c>
      <c r="Q55" s="128" t="s">
        <v>1379</v>
      </c>
    </row>
    <row r="56" spans="1:17" ht="76.5" customHeight="1">
      <c r="A56" s="128" t="s">
        <v>1367</v>
      </c>
      <c r="B56" s="281" t="s">
        <v>1245</v>
      </c>
      <c r="C56" s="220">
        <v>2054</v>
      </c>
      <c r="D56" s="288" t="s">
        <v>24</v>
      </c>
      <c r="E56" s="288" t="s">
        <v>1211</v>
      </c>
      <c r="F56" s="288" t="s">
        <v>1131</v>
      </c>
      <c r="G56" s="301" t="s">
        <v>1293</v>
      </c>
      <c r="H56" s="220">
        <v>41</v>
      </c>
      <c r="I56" s="220" t="s">
        <v>1102</v>
      </c>
      <c r="J56" s="220">
        <v>41</v>
      </c>
      <c r="K56" s="288" t="s">
        <v>1070</v>
      </c>
      <c r="L56" s="220">
        <v>1</v>
      </c>
      <c r="M56" s="220" t="s">
        <v>607</v>
      </c>
      <c r="N56" s="220">
        <v>1</v>
      </c>
      <c r="O56" s="233" t="s">
        <v>814</v>
      </c>
      <c r="Q56" s="128" t="s">
        <v>1427</v>
      </c>
    </row>
    <row r="57" spans="1:17" ht="51" customHeight="1">
      <c r="C57" s="220">
        <v>2055</v>
      </c>
      <c r="D57" s="288" t="s">
        <v>1130</v>
      </c>
      <c r="E57" s="288" t="s">
        <v>661</v>
      </c>
      <c r="F57" s="288" t="s">
        <v>1131</v>
      </c>
      <c r="G57" s="272" t="str">
        <f t="shared" si="4"/>
        <v>yet to be delivered, dummy text No. 2055</v>
      </c>
      <c r="H57" s="220">
        <v>41</v>
      </c>
      <c r="I57" s="220" t="s">
        <v>1102</v>
      </c>
      <c r="J57" s="220">
        <v>41</v>
      </c>
      <c r="K57" s="288"/>
      <c r="L57" s="220" t="s">
        <v>769</v>
      </c>
      <c r="M57" s="220" t="s">
        <v>607</v>
      </c>
      <c r="N57" s="220"/>
      <c r="O57" s="220"/>
    </row>
    <row r="58" spans="1:17" ht="51" customHeight="1">
      <c r="C58" s="220">
        <v>2056</v>
      </c>
      <c r="D58" s="288" t="s">
        <v>1130</v>
      </c>
      <c r="E58" s="288" t="s">
        <v>661</v>
      </c>
      <c r="F58" s="288" t="s">
        <v>1132</v>
      </c>
      <c r="G58" s="272" t="str">
        <f t="shared" si="4"/>
        <v>yet to be delivered, dummy text No. 2056</v>
      </c>
      <c r="H58" s="220">
        <v>42</v>
      </c>
      <c r="I58" s="220" t="s">
        <v>1133</v>
      </c>
      <c r="J58" s="220">
        <v>42</v>
      </c>
      <c r="K58" s="288"/>
      <c r="L58" s="220" t="s">
        <v>769</v>
      </c>
      <c r="M58" s="220" t="s">
        <v>607</v>
      </c>
      <c r="N58" s="220"/>
      <c r="O58" s="220"/>
    </row>
    <row r="59" spans="1:17" ht="63.75" customHeight="1">
      <c r="C59" s="220">
        <v>2057</v>
      </c>
      <c r="D59" s="288" t="s">
        <v>464</v>
      </c>
      <c r="E59" s="288" t="s">
        <v>661</v>
      </c>
      <c r="F59" s="288" t="s">
        <v>659</v>
      </c>
      <c r="G59" s="272" t="str">
        <f t="shared" si="4"/>
        <v>yet to be delivered, dummy text No. 2057</v>
      </c>
      <c r="H59" s="220">
        <v>43</v>
      </c>
      <c r="I59" s="220" t="s">
        <v>1136</v>
      </c>
      <c r="J59" s="220">
        <v>43</v>
      </c>
      <c r="K59" s="233" t="s">
        <v>662</v>
      </c>
      <c r="L59" s="220" t="s">
        <v>769</v>
      </c>
      <c r="M59" s="220" t="s">
        <v>607</v>
      </c>
      <c r="N59" s="220"/>
      <c r="O59" s="220"/>
    </row>
    <row r="60" spans="1:17" ht="39" customHeight="1">
      <c r="C60" s="220">
        <v>2058</v>
      </c>
      <c r="D60" s="300" t="s">
        <v>700</v>
      </c>
      <c r="E60" s="300" t="s">
        <v>701</v>
      </c>
      <c r="F60" s="270" t="s">
        <v>630</v>
      </c>
      <c r="G60" s="299" t="s">
        <v>501</v>
      </c>
      <c r="H60" s="270"/>
      <c r="I60" s="270"/>
      <c r="J60" s="220" t="s">
        <v>1419</v>
      </c>
      <c r="K60" s="288" t="s">
        <v>825</v>
      </c>
      <c r="L60" s="220" t="s">
        <v>772</v>
      </c>
      <c r="M60" s="220" t="s">
        <v>668</v>
      </c>
      <c r="N60" s="220">
        <v>1</v>
      </c>
      <c r="O60" s="311" t="s">
        <v>816</v>
      </c>
    </row>
    <row r="61" spans="1:17" ht="25.5" customHeight="1">
      <c r="A61" s="128" t="s">
        <v>1369</v>
      </c>
      <c r="C61" s="220">
        <v>2059</v>
      </c>
      <c r="D61" s="129" t="s">
        <v>829</v>
      </c>
      <c r="E61" s="259" t="s">
        <v>563</v>
      </c>
      <c r="F61" s="259" t="s">
        <v>665</v>
      </c>
      <c r="G61" s="288"/>
      <c r="H61" s="220">
        <v>1</v>
      </c>
      <c r="I61" s="129" t="s">
        <v>1103</v>
      </c>
      <c r="J61" s="220">
        <v>1</v>
      </c>
      <c r="K61" s="288"/>
      <c r="L61" s="220">
        <v>1</v>
      </c>
      <c r="M61" s="220" t="s">
        <v>670</v>
      </c>
      <c r="N61" s="220"/>
      <c r="O61" s="220"/>
    </row>
    <row r="62" spans="1:17" ht="51" customHeight="1">
      <c r="C62" s="234">
        <v>2060</v>
      </c>
      <c r="D62" s="312" t="s">
        <v>565</v>
      </c>
      <c r="E62" s="286"/>
      <c r="F62" s="286" t="s">
        <v>665</v>
      </c>
      <c r="G62" s="286"/>
      <c r="H62" s="312" t="s">
        <v>501</v>
      </c>
      <c r="I62" s="312" t="s">
        <v>501</v>
      </c>
      <c r="J62" s="220" t="s">
        <v>501</v>
      </c>
      <c r="K62" s="288" t="s">
        <v>1104</v>
      </c>
      <c r="L62" s="220" t="s">
        <v>772</v>
      </c>
      <c r="M62" s="220" t="s">
        <v>670</v>
      </c>
      <c r="N62" s="220"/>
      <c r="O62" s="220"/>
    </row>
    <row r="63" spans="1:17" ht="51" customHeight="1">
      <c r="C63" s="234">
        <v>2061</v>
      </c>
      <c r="D63" s="312" t="s">
        <v>566</v>
      </c>
      <c r="E63" s="286"/>
      <c r="F63" s="286" t="s">
        <v>665</v>
      </c>
      <c r="G63" s="286"/>
      <c r="H63" s="312" t="s">
        <v>501</v>
      </c>
      <c r="I63" s="312" t="s">
        <v>501</v>
      </c>
      <c r="J63" s="220" t="s">
        <v>501</v>
      </c>
      <c r="K63" s="288" t="s">
        <v>1104</v>
      </c>
      <c r="L63" s="220" t="s">
        <v>772</v>
      </c>
      <c r="M63" s="220" t="s">
        <v>670</v>
      </c>
      <c r="N63" s="220"/>
      <c r="O63" s="220"/>
    </row>
    <row r="64" spans="1:17" ht="87.75" customHeight="1">
      <c r="C64" s="234">
        <v>2062</v>
      </c>
      <c r="D64" s="286" t="s">
        <v>517</v>
      </c>
      <c r="E64" s="312" t="s">
        <v>666</v>
      </c>
      <c r="F64" s="286" t="s">
        <v>631</v>
      </c>
      <c r="G64" s="267" t="str">
        <f>"yet to be delivered, dummy text No. "&amp;C64</f>
        <v>yet to be delivered, dummy text No. 2062</v>
      </c>
      <c r="H64" s="313" t="s">
        <v>1105</v>
      </c>
      <c r="I64" s="313" t="s">
        <v>1105</v>
      </c>
      <c r="J64" s="220" t="s">
        <v>1421</v>
      </c>
      <c r="K64" s="288" t="s">
        <v>1104</v>
      </c>
      <c r="L64" s="220" t="s">
        <v>772</v>
      </c>
      <c r="M64" s="220" t="s">
        <v>670</v>
      </c>
      <c r="N64" s="220">
        <v>1</v>
      </c>
      <c r="O64" s="233" t="s">
        <v>814</v>
      </c>
    </row>
    <row r="65" spans="1:17" ht="45" customHeight="1">
      <c r="C65" s="220">
        <v>2063</v>
      </c>
      <c r="D65" s="270" t="s">
        <v>669</v>
      </c>
      <c r="E65" s="299" t="s">
        <v>667</v>
      </c>
      <c r="F65" s="288"/>
      <c r="G65" s="288"/>
      <c r="H65" s="288"/>
      <c r="I65" s="288"/>
      <c r="J65" s="220" t="s">
        <v>1419</v>
      </c>
      <c r="K65" s="288" t="s">
        <v>826</v>
      </c>
      <c r="L65" s="220" t="s">
        <v>772</v>
      </c>
      <c r="M65" s="220"/>
      <c r="N65" s="220">
        <v>1</v>
      </c>
      <c r="O65" s="311" t="s">
        <v>817</v>
      </c>
    </row>
    <row r="66" spans="1:17" ht="81.75" customHeight="1">
      <c r="A66" s="128" t="s">
        <v>1367</v>
      </c>
      <c r="C66" s="220">
        <v>2064</v>
      </c>
      <c r="D66" s="288" t="s">
        <v>1195</v>
      </c>
      <c r="E66" s="288" t="s">
        <v>959</v>
      </c>
      <c r="F66" s="288" t="s">
        <v>1305</v>
      </c>
      <c r="G66" s="301" t="s">
        <v>1294</v>
      </c>
      <c r="H66" s="220">
        <v>21</v>
      </c>
      <c r="I66" s="220" t="s">
        <v>1106</v>
      </c>
      <c r="J66" s="220">
        <v>21</v>
      </c>
      <c r="K66" s="220" t="s">
        <v>1069</v>
      </c>
      <c r="L66" s="220">
        <v>1</v>
      </c>
      <c r="M66" s="220" t="s">
        <v>620</v>
      </c>
      <c r="N66" s="220">
        <v>1</v>
      </c>
      <c r="O66" s="314" t="s">
        <v>818</v>
      </c>
      <c r="Q66" s="128" t="s">
        <v>1427</v>
      </c>
    </row>
    <row r="67" spans="1:17" ht="38.25" customHeight="1">
      <c r="A67" s="128" t="s">
        <v>1367</v>
      </c>
      <c r="C67" s="220">
        <v>2065</v>
      </c>
      <c r="D67" s="288" t="s">
        <v>655</v>
      </c>
      <c r="E67" s="288" t="s">
        <v>774</v>
      </c>
      <c r="F67" s="288" t="s">
        <v>630</v>
      </c>
      <c r="G67" s="301" t="s">
        <v>1295</v>
      </c>
      <c r="H67" s="288"/>
      <c r="I67" s="288"/>
      <c r="J67" s="220" t="s">
        <v>1419</v>
      </c>
      <c r="K67" s="220" t="s">
        <v>1299</v>
      </c>
      <c r="L67" s="220">
        <v>1</v>
      </c>
      <c r="M67" s="220" t="s">
        <v>668</v>
      </c>
      <c r="N67" s="220">
        <v>1</v>
      </c>
      <c r="O67" s="233" t="s">
        <v>814</v>
      </c>
      <c r="Q67" s="128" t="s">
        <v>1379</v>
      </c>
    </row>
    <row r="68" spans="1:17" ht="89.25" customHeight="1">
      <c r="B68" s="271" t="s">
        <v>1296</v>
      </c>
      <c r="C68" s="234">
        <v>2066</v>
      </c>
      <c r="D68" s="286" t="s">
        <v>22</v>
      </c>
      <c r="E68" s="286" t="s">
        <v>776</v>
      </c>
      <c r="F68" s="286" t="s">
        <v>659</v>
      </c>
      <c r="G68" s="267" t="str">
        <f t="shared" ref="G68:G69" si="5">"yet to be delivered, dummy text No. "&amp;C68</f>
        <v>yet to be delivered, dummy text No. 2066</v>
      </c>
      <c r="H68" s="234">
        <v>41</v>
      </c>
      <c r="I68" s="234" t="s">
        <v>1102</v>
      </c>
      <c r="J68" s="220">
        <v>41</v>
      </c>
      <c r="K68" s="220" t="s">
        <v>1297</v>
      </c>
      <c r="L68" s="220" t="s">
        <v>772</v>
      </c>
      <c r="M68" s="220" t="s">
        <v>607</v>
      </c>
      <c r="N68" s="220">
        <v>1</v>
      </c>
      <c r="O68" s="244"/>
    </row>
    <row r="69" spans="1:17" ht="89.25" customHeight="1">
      <c r="B69" s="271" t="s">
        <v>1296</v>
      </c>
      <c r="C69" s="234">
        <v>2067</v>
      </c>
      <c r="D69" s="286" t="s">
        <v>24</v>
      </c>
      <c r="E69" s="286" t="s">
        <v>777</v>
      </c>
      <c r="F69" s="286" t="s">
        <v>659</v>
      </c>
      <c r="G69" s="267" t="str">
        <f t="shared" si="5"/>
        <v>yet to be delivered, dummy text No. 2067</v>
      </c>
      <c r="H69" s="234">
        <v>41</v>
      </c>
      <c r="I69" s="234" t="s">
        <v>1102</v>
      </c>
      <c r="J69" s="220">
        <v>41</v>
      </c>
      <c r="K69" s="220" t="s">
        <v>1297</v>
      </c>
      <c r="L69" s="220" t="s">
        <v>772</v>
      </c>
      <c r="M69" s="220" t="s">
        <v>607</v>
      </c>
      <c r="N69" s="220">
        <v>1</v>
      </c>
      <c r="O69" s="244"/>
    </row>
    <row r="70" spans="1:17" ht="12.75" customHeight="1">
      <c r="A70" s="128" t="s">
        <v>1369</v>
      </c>
      <c r="C70" s="220">
        <v>2068</v>
      </c>
      <c r="D70" s="288" t="s">
        <v>782</v>
      </c>
      <c r="E70" s="288"/>
      <c r="F70" s="288" t="s">
        <v>783</v>
      </c>
      <c r="G70" s="288"/>
      <c r="H70" s="420" t="s">
        <v>1108</v>
      </c>
      <c r="I70" s="420"/>
      <c r="J70" s="220" t="s">
        <v>1108</v>
      </c>
      <c r="K70" s="288"/>
      <c r="L70" s="220">
        <v>1</v>
      </c>
      <c r="M70" s="220"/>
      <c r="N70" s="220">
        <v>1</v>
      </c>
      <c r="O70" s="220"/>
    </row>
    <row r="71" spans="1:17" ht="12.75" customHeight="1">
      <c r="A71" s="128" t="s">
        <v>1369</v>
      </c>
      <c r="C71" s="220">
        <v>2069</v>
      </c>
      <c r="D71" s="288" t="s">
        <v>844</v>
      </c>
      <c r="E71" s="288"/>
      <c r="F71" s="288" t="s">
        <v>783</v>
      </c>
      <c r="G71" s="288"/>
      <c r="H71" s="420" t="s">
        <v>1109</v>
      </c>
      <c r="I71" s="420"/>
      <c r="J71" s="220" t="s">
        <v>1109</v>
      </c>
      <c r="K71" s="288"/>
      <c r="L71" s="220">
        <v>1</v>
      </c>
      <c r="M71" s="220"/>
      <c r="N71" s="220">
        <v>1</v>
      </c>
      <c r="O71" s="220"/>
    </row>
    <row r="72" spans="1:17" ht="45" customHeight="1">
      <c r="C72" s="220">
        <v>2070</v>
      </c>
      <c r="D72" s="270" t="s">
        <v>849</v>
      </c>
      <c r="E72" s="270" t="s">
        <v>850</v>
      </c>
      <c r="F72" s="270" t="s">
        <v>630</v>
      </c>
      <c r="G72" s="299" t="s">
        <v>501</v>
      </c>
      <c r="H72" s="288"/>
      <c r="I72" s="288"/>
      <c r="J72" s="220" t="s">
        <v>1419</v>
      </c>
      <c r="K72" s="288" t="s">
        <v>1071</v>
      </c>
      <c r="L72" s="220" t="s">
        <v>772</v>
      </c>
      <c r="M72" s="220" t="s">
        <v>607</v>
      </c>
      <c r="N72" s="220"/>
      <c r="O72" s="220"/>
    </row>
    <row r="73" spans="1:17" ht="90" customHeight="1">
      <c r="A73" s="128" t="s">
        <v>1367</v>
      </c>
      <c r="B73" s="271" t="s">
        <v>1245</v>
      </c>
      <c r="C73" s="220">
        <v>2071</v>
      </c>
      <c r="D73" s="288" t="s">
        <v>90</v>
      </c>
      <c r="E73" s="288" t="s">
        <v>1298</v>
      </c>
      <c r="F73" s="288" t="s">
        <v>631</v>
      </c>
      <c r="G73" s="301" t="s">
        <v>1300</v>
      </c>
      <c r="H73" s="220">
        <v>63</v>
      </c>
      <c r="I73" s="306" t="s">
        <v>1110</v>
      </c>
      <c r="J73" s="220">
        <v>63</v>
      </c>
      <c r="K73" s="304" t="s">
        <v>809</v>
      </c>
      <c r="L73" s="220">
        <v>2</v>
      </c>
      <c r="M73" s="220" t="s">
        <v>607</v>
      </c>
      <c r="N73" s="220"/>
      <c r="O73" s="220"/>
      <c r="Q73" s="128" t="s">
        <v>1427</v>
      </c>
    </row>
    <row r="74" spans="1:17" ht="90" customHeight="1">
      <c r="A74" s="128" t="s">
        <v>1387</v>
      </c>
      <c r="B74" s="271" t="s">
        <v>1340</v>
      </c>
      <c r="C74" s="220">
        <v>2072</v>
      </c>
      <c r="D74" s="288" t="s">
        <v>1</v>
      </c>
      <c r="E74" s="288" t="s">
        <v>819</v>
      </c>
      <c r="F74" s="288" t="s">
        <v>1341</v>
      </c>
      <c r="G74" s="263" t="s">
        <v>1303</v>
      </c>
      <c r="H74" s="220">
        <v>61</v>
      </c>
      <c r="I74" s="306" t="s">
        <v>1111</v>
      </c>
      <c r="J74" s="220">
        <v>61</v>
      </c>
      <c r="K74" s="304" t="s">
        <v>809</v>
      </c>
      <c r="L74" s="220">
        <v>2</v>
      </c>
      <c r="M74" s="220" t="s">
        <v>607</v>
      </c>
      <c r="N74" s="220"/>
      <c r="O74" s="220"/>
    </row>
    <row r="75" spans="1:17" ht="90" customHeight="1">
      <c r="A75" s="128" t="s">
        <v>1367</v>
      </c>
      <c r="C75" s="220">
        <v>2073</v>
      </c>
      <c r="D75" s="288" t="s">
        <v>1</v>
      </c>
      <c r="E75" s="288" t="s">
        <v>820</v>
      </c>
      <c r="F75" s="288" t="s">
        <v>631</v>
      </c>
      <c r="G75" s="301" t="s">
        <v>1302</v>
      </c>
      <c r="H75" s="220">
        <v>61</v>
      </c>
      <c r="I75" s="306" t="s">
        <v>1111</v>
      </c>
      <c r="J75" s="220">
        <v>61</v>
      </c>
      <c r="K75" s="304" t="s">
        <v>809</v>
      </c>
      <c r="L75" s="220">
        <v>3</v>
      </c>
      <c r="M75" s="220" t="s">
        <v>607</v>
      </c>
      <c r="N75" s="220"/>
      <c r="O75" s="220"/>
      <c r="Q75" s="128" t="s">
        <v>1390</v>
      </c>
    </row>
    <row r="76" spans="1:17" ht="63.75" customHeight="1">
      <c r="A76" s="128" t="s">
        <v>1387</v>
      </c>
      <c r="B76" s="281" t="s">
        <v>1156</v>
      </c>
      <c r="C76" s="220">
        <v>2074</v>
      </c>
      <c r="D76" s="259" t="s">
        <v>1192</v>
      </c>
      <c r="E76" s="259" t="s">
        <v>958</v>
      </c>
      <c r="F76" s="288" t="s">
        <v>630</v>
      </c>
      <c r="G76" s="263" t="s">
        <v>1304</v>
      </c>
      <c r="H76" s="288"/>
      <c r="I76" s="288"/>
      <c r="J76" s="220" t="s">
        <v>1419</v>
      </c>
      <c r="K76" s="220" t="s">
        <v>1069</v>
      </c>
      <c r="L76" s="220">
        <v>1</v>
      </c>
      <c r="M76" s="220" t="s">
        <v>620</v>
      </c>
      <c r="N76" s="220">
        <v>1</v>
      </c>
      <c r="O76" s="314"/>
    </row>
    <row r="77" spans="1:17" ht="63.75" customHeight="1">
      <c r="A77" s="128" t="s">
        <v>1367</v>
      </c>
      <c r="B77" s="281" t="s">
        <v>1156</v>
      </c>
      <c r="C77" s="220">
        <v>2075</v>
      </c>
      <c r="D77" s="259" t="s">
        <v>1192</v>
      </c>
      <c r="E77" s="288" t="s">
        <v>960</v>
      </c>
      <c r="F77" s="288" t="s">
        <v>1305</v>
      </c>
      <c r="G77" s="301" t="s">
        <v>1306</v>
      </c>
      <c r="H77" s="220">
        <v>21</v>
      </c>
      <c r="I77" s="220" t="s">
        <v>1106</v>
      </c>
      <c r="J77" s="220">
        <v>21</v>
      </c>
      <c r="K77" s="220" t="s">
        <v>1069</v>
      </c>
      <c r="L77" s="220">
        <v>1</v>
      </c>
      <c r="M77" s="220" t="s">
        <v>620</v>
      </c>
      <c r="N77" s="220">
        <v>1</v>
      </c>
      <c r="O77" s="314"/>
      <c r="Q77" s="128" t="s">
        <v>1427</v>
      </c>
    </row>
    <row r="78" spans="1:17" ht="63.75" customHeight="1">
      <c r="A78" s="128" t="s">
        <v>1367</v>
      </c>
      <c r="B78" s="281" t="s">
        <v>1156</v>
      </c>
      <c r="C78" s="220">
        <v>2076</v>
      </c>
      <c r="D78" s="259" t="s">
        <v>1192</v>
      </c>
      <c r="E78" s="288" t="s">
        <v>961</v>
      </c>
      <c r="F78" s="288" t="s">
        <v>1305</v>
      </c>
      <c r="G78" s="301" t="s">
        <v>1307</v>
      </c>
      <c r="H78" s="220">
        <v>22</v>
      </c>
      <c r="I78" s="220" t="s">
        <v>1150</v>
      </c>
      <c r="J78" s="220">
        <v>22</v>
      </c>
      <c r="K78" s="220" t="s">
        <v>1069</v>
      </c>
      <c r="L78" s="220">
        <v>1</v>
      </c>
      <c r="M78" s="220" t="s">
        <v>620</v>
      </c>
      <c r="N78" s="220">
        <v>1</v>
      </c>
      <c r="O78" s="314"/>
      <c r="Q78" s="128" t="s">
        <v>1427</v>
      </c>
    </row>
    <row r="79" spans="1:17" ht="12.75" customHeight="1">
      <c r="C79" s="234">
        <v>2077</v>
      </c>
      <c r="D79" s="286"/>
      <c r="E79" s="286"/>
      <c r="F79" s="286"/>
      <c r="G79" s="286"/>
      <c r="H79" s="234"/>
      <c r="I79" s="234"/>
      <c r="J79" s="220" t="s">
        <v>1419</v>
      </c>
      <c r="K79" s="220"/>
      <c r="L79" s="220"/>
      <c r="M79" s="220" t="s">
        <v>772</v>
      </c>
      <c r="N79" s="220"/>
      <c r="O79" s="314"/>
    </row>
    <row r="80" spans="1:17" ht="12.75" customHeight="1">
      <c r="A80" s="128" t="s">
        <v>1367</v>
      </c>
      <c r="C80" s="220">
        <v>2078</v>
      </c>
      <c r="D80" s="288" t="s">
        <v>791</v>
      </c>
      <c r="E80" s="288" t="s">
        <v>964</v>
      </c>
      <c r="F80" s="288" t="s">
        <v>630</v>
      </c>
      <c r="G80" s="301" t="s">
        <v>1275</v>
      </c>
      <c r="H80" s="220"/>
      <c r="I80" s="220"/>
      <c r="J80" s="220" t="s">
        <v>1419</v>
      </c>
      <c r="K80" s="220"/>
      <c r="L80" s="220">
        <v>1</v>
      </c>
      <c r="M80" s="220" t="s">
        <v>607</v>
      </c>
      <c r="N80" s="220"/>
      <c r="O80" s="220"/>
      <c r="Q80" s="128" t="s">
        <v>1379</v>
      </c>
    </row>
    <row r="81" spans="1:17" ht="51" customHeight="1">
      <c r="A81" s="128" t="s">
        <v>1367</v>
      </c>
      <c r="C81" s="220">
        <v>2079</v>
      </c>
      <c r="D81" s="220" t="s">
        <v>315</v>
      </c>
      <c r="E81" s="220" t="s">
        <v>652</v>
      </c>
      <c r="F81" s="288" t="s">
        <v>641</v>
      </c>
      <c r="G81" s="301" t="s">
        <v>1315</v>
      </c>
      <c r="H81" s="220">
        <v>31</v>
      </c>
      <c r="I81" s="220" t="s">
        <v>1101</v>
      </c>
      <c r="J81" s="220">
        <v>31</v>
      </c>
      <c r="K81" s="288"/>
      <c r="L81" s="220">
        <v>1</v>
      </c>
      <c r="M81" s="220" t="s">
        <v>670</v>
      </c>
      <c r="N81" s="220"/>
      <c r="O81" s="233"/>
      <c r="Q81" s="128" t="s">
        <v>1379</v>
      </c>
    </row>
    <row r="82" spans="1:17" ht="63.75" customHeight="1">
      <c r="A82" s="128" t="s">
        <v>1367</v>
      </c>
      <c r="B82" s="271" t="s">
        <v>1156</v>
      </c>
      <c r="C82" s="220">
        <v>2080</v>
      </c>
      <c r="D82" s="288" t="s">
        <v>1194</v>
      </c>
      <c r="E82" s="288" t="s">
        <v>1079</v>
      </c>
      <c r="F82" s="288" t="s">
        <v>630</v>
      </c>
      <c r="G82" s="301" t="s">
        <v>1310</v>
      </c>
      <c r="H82" s="220"/>
      <c r="I82" s="220"/>
      <c r="J82" s="220" t="s">
        <v>1419</v>
      </c>
      <c r="K82" s="220" t="s">
        <v>1078</v>
      </c>
      <c r="L82" s="220">
        <v>1</v>
      </c>
      <c r="M82" s="220" t="s">
        <v>620</v>
      </c>
      <c r="N82" s="220">
        <v>1</v>
      </c>
      <c r="O82" s="314"/>
      <c r="Q82" s="128" t="s">
        <v>1379</v>
      </c>
    </row>
    <row r="83" spans="1:17" ht="63.75" customHeight="1">
      <c r="A83" s="128" t="s">
        <v>1367</v>
      </c>
      <c r="C83" s="220">
        <v>2081</v>
      </c>
      <c r="D83" s="259" t="s">
        <v>1080</v>
      </c>
      <c r="E83" s="288" t="s">
        <v>1081</v>
      </c>
      <c r="F83" s="288" t="s">
        <v>630</v>
      </c>
      <c r="G83" s="301" t="s">
        <v>1309</v>
      </c>
      <c r="H83" s="220"/>
      <c r="I83" s="220"/>
      <c r="J83" s="220" t="s">
        <v>1419</v>
      </c>
      <c r="K83" s="220" t="s">
        <v>1082</v>
      </c>
      <c r="L83" s="220">
        <v>1</v>
      </c>
      <c r="M83" s="220" t="s">
        <v>620</v>
      </c>
      <c r="N83" s="220">
        <v>1</v>
      </c>
      <c r="O83" s="314"/>
      <c r="Q83" s="128" t="s">
        <v>1379</v>
      </c>
    </row>
    <row r="84" spans="1:17" ht="63.75" customHeight="1">
      <c r="A84" s="128" t="s">
        <v>1367</v>
      </c>
      <c r="B84" s="271" t="s">
        <v>1156</v>
      </c>
      <c r="C84" s="220">
        <v>2082</v>
      </c>
      <c r="D84" s="259" t="s">
        <v>1192</v>
      </c>
      <c r="E84" s="288" t="s">
        <v>1077</v>
      </c>
      <c r="F84" s="288" t="s">
        <v>630</v>
      </c>
      <c r="G84" s="301" t="s">
        <v>1308</v>
      </c>
      <c r="H84" s="220"/>
      <c r="I84" s="220"/>
      <c r="J84" s="220" t="s">
        <v>1419</v>
      </c>
      <c r="K84" s="220" t="s">
        <v>1078</v>
      </c>
      <c r="L84" s="220">
        <v>1</v>
      </c>
      <c r="M84" s="220" t="s">
        <v>620</v>
      </c>
      <c r="N84" s="220">
        <v>1</v>
      </c>
      <c r="O84" s="314"/>
      <c r="Q84" s="128" t="s">
        <v>1379</v>
      </c>
    </row>
    <row r="85" spans="1:17" ht="51" customHeight="1">
      <c r="A85" s="128" t="s">
        <v>1367</v>
      </c>
      <c r="C85" s="220">
        <v>2083</v>
      </c>
      <c r="D85" s="259" t="s">
        <v>1085</v>
      </c>
      <c r="E85" s="288" t="s">
        <v>1086</v>
      </c>
      <c r="F85" s="288" t="s">
        <v>630</v>
      </c>
      <c r="G85" s="301" t="s">
        <v>1311</v>
      </c>
      <c r="H85" s="220"/>
      <c r="I85" s="220"/>
      <c r="J85" s="220" t="s">
        <v>1419</v>
      </c>
      <c r="K85" s="220" t="s">
        <v>1082</v>
      </c>
      <c r="L85" s="220">
        <v>1</v>
      </c>
      <c r="M85" s="220" t="s">
        <v>1084</v>
      </c>
      <c r="N85" s="220"/>
      <c r="O85" s="314"/>
      <c r="Q85" s="128" t="s">
        <v>1379</v>
      </c>
    </row>
    <row r="86" spans="1:17" ht="51" customHeight="1">
      <c r="A86" s="128" t="s">
        <v>1367</v>
      </c>
      <c r="C86" s="220">
        <v>2084</v>
      </c>
      <c r="D86" s="259" t="s">
        <v>1085</v>
      </c>
      <c r="E86" s="288" t="s">
        <v>1087</v>
      </c>
      <c r="F86" s="288" t="s">
        <v>631</v>
      </c>
      <c r="G86" s="301" t="s">
        <v>1312</v>
      </c>
      <c r="H86" s="220">
        <v>81</v>
      </c>
      <c r="I86" s="220" t="s">
        <v>1112</v>
      </c>
      <c r="J86" s="220">
        <v>81</v>
      </c>
      <c r="K86" s="220" t="s">
        <v>1082</v>
      </c>
      <c r="L86" s="220">
        <v>1</v>
      </c>
      <c r="M86" s="220" t="s">
        <v>1084</v>
      </c>
      <c r="N86" s="220">
        <v>1</v>
      </c>
      <c r="O86" s="314"/>
      <c r="Q86" s="128" t="s">
        <v>1390</v>
      </c>
    </row>
    <row r="87" spans="1:17" ht="51" customHeight="1">
      <c r="A87" s="128" t="s">
        <v>1367</v>
      </c>
      <c r="C87" s="220">
        <v>2085</v>
      </c>
      <c r="D87" s="259" t="s">
        <v>1085</v>
      </c>
      <c r="E87" s="288" t="s">
        <v>1088</v>
      </c>
      <c r="F87" s="288" t="s">
        <v>630</v>
      </c>
      <c r="G87" s="301" t="s">
        <v>1313</v>
      </c>
      <c r="H87" s="220"/>
      <c r="I87" s="220"/>
      <c r="J87" s="220" t="s">
        <v>1419</v>
      </c>
      <c r="K87" s="220" t="s">
        <v>1082</v>
      </c>
      <c r="L87" s="220">
        <v>1</v>
      </c>
      <c r="M87" s="220" t="s">
        <v>1084</v>
      </c>
      <c r="N87" s="220"/>
      <c r="O87" s="314"/>
      <c r="Q87" s="128" t="s">
        <v>1390</v>
      </c>
    </row>
    <row r="88" spans="1:17" ht="51" customHeight="1">
      <c r="A88" s="128" t="s">
        <v>1367</v>
      </c>
      <c r="C88" s="220">
        <v>2087</v>
      </c>
      <c r="D88" s="220" t="s">
        <v>299</v>
      </c>
      <c r="E88" s="288" t="s">
        <v>652</v>
      </c>
      <c r="F88" s="288" t="s">
        <v>641</v>
      </c>
      <c r="G88" s="301" t="s">
        <v>1314</v>
      </c>
      <c r="H88" s="220">
        <v>32</v>
      </c>
      <c r="I88" s="220" t="s">
        <v>1119</v>
      </c>
      <c r="J88" s="220">
        <v>32</v>
      </c>
      <c r="K88" s="288"/>
      <c r="L88" s="220">
        <v>2</v>
      </c>
      <c r="M88" s="220" t="s">
        <v>670</v>
      </c>
      <c r="N88" s="220"/>
      <c r="O88" s="233"/>
      <c r="Q88" s="128" t="s">
        <v>1390</v>
      </c>
    </row>
    <row r="89" spans="1:17" ht="63.75" customHeight="1">
      <c r="A89" s="128" t="s">
        <v>1367</v>
      </c>
      <c r="C89" s="220">
        <v>2088</v>
      </c>
      <c r="D89" s="288" t="s">
        <v>22</v>
      </c>
      <c r="E89" s="288" t="s">
        <v>658</v>
      </c>
      <c r="F89" s="288" t="s">
        <v>1132</v>
      </c>
      <c r="G89" s="301" t="s">
        <v>1316</v>
      </c>
      <c r="H89" s="220">
        <v>42</v>
      </c>
      <c r="I89" s="220" t="s">
        <v>1133</v>
      </c>
      <c r="J89" s="220">
        <v>42</v>
      </c>
      <c r="K89" s="288" t="s">
        <v>1070</v>
      </c>
      <c r="L89" s="220">
        <v>1</v>
      </c>
      <c r="M89" s="220" t="s">
        <v>607</v>
      </c>
      <c r="N89" s="220">
        <v>1</v>
      </c>
      <c r="O89" s="233" t="s">
        <v>814</v>
      </c>
      <c r="Q89" s="128" t="s">
        <v>1390</v>
      </c>
    </row>
    <row r="90" spans="1:17" ht="63.75" customHeight="1">
      <c r="A90" s="128" t="s">
        <v>1367</v>
      </c>
      <c r="C90" s="220">
        <v>2089</v>
      </c>
      <c r="D90" s="288" t="s">
        <v>24</v>
      </c>
      <c r="E90" s="288" t="s">
        <v>660</v>
      </c>
      <c r="F90" s="288" t="s">
        <v>1132</v>
      </c>
      <c r="G90" s="301" t="s">
        <v>1317</v>
      </c>
      <c r="H90" s="220">
        <v>42</v>
      </c>
      <c r="I90" s="220" t="s">
        <v>1133</v>
      </c>
      <c r="J90" s="220">
        <v>42</v>
      </c>
      <c r="K90" s="288" t="s">
        <v>1070</v>
      </c>
      <c r="L90" s="220">
        <v>1</v>
      </c>
      <c r="M90" s="220" t="s">
        <v>607</v>
      </c>
      <c r="N90" s="220">
        <v>1</v>
      </c>
      <c r="O90" s="233" t="s">
        <v>814</v>
      </c>
      <c r="Q90" s="128" t="s">
        <v>1427</v>
      </c>
    </row>
    <row r="91" spans="1:17" ht="63.75" customHeight="1">
      <c r="C91" s="220">
        <v>2090</v>
      </c>
      <c r="D91" s="288" t="s">
        <v>464</v>
      </c>
      <c r="E91" s="288" t="s">
        <v>661</v>
      </c>
      <c r="F91" s="288" t="s">
        <v>1132</v>
      </c>
      <c r="G91" s="272" t="str">
        <f t="shared" ref="G91" si="6">"yet to be delivered, dummy text No. "&amp;C91</f>
        <v>yet to be delivered, dummy text No. 2090</v>
      </c>
      <c r="H91" s="220">
        <v>44</v>
      </c>
      <c r="I91" s="220" t="s">
        <v>1135</v>
      </c>
      <c r="J91" s="220">
        <v>44</v>
      </c>
      <c r="K91" s="233" t="s">
        <v>662</v>
      </c>
      <c r="L91" s="220" t="s">
        <v>769</v>
      </c>
      <c r="M91" s="220" t="s">
        <v>607</v>
      </c>
      <c r="N91" s="220"/>
      <c r="O91" s="233"/>
    </row>
    <row r="92" spans="1:17" ht="25.5" customHeight="1">
      <c r="A92" s="128" t="s">
        <v>1367</v>
      </c>
      <c r="C92" s="220">
        <v>2091</v>
      </c>
      <c r="D92" s="288" t="s">
        <v>107</v>
      </c>
      <c r="E92" s="288" t="s">
        <v>1144</v>
      </c>
      <c r="F92" s="288" t="s">
        <v>630</v>
      </c>
      <c r="G92" s="301" t="s">
        <v>1318</v>
      </c>
      <c r="H92" s="220"/>
      <c r="I92" s="220"/>
      <c r="J92" s="220" t="s">
        <v>1419</v>
      </c>
      <c r="K92" s="220"/>
      <c r="L92" s="128">
        <v>1</v>
      </c>
      <c r="M92" s="220" t="s">
        <v>607</v>
      </c>
      <c r="N92" s="220"/>
      <c r="O92" s="233"/>
      <c r="P92" s="418"/>
      <c r="Q92" s="128" t="s">
        <v>1390</v>
      </c>
    </row>
    <row r="93" spans="1:17" ht="25.5" customHeight="1">
      <c r="A93" s="128" t="s">
        <v>1367</v>
      </c>
      <c r="C93" s="220">
        <v>2092</v>
      </c>
      <c r="D93" s="288" t="s">
        <v>109</v>
      </c>
      <c r="E93" s="288" t="s">
        <v>1145</v>
      </c>
      <c r="F93" s="288" t="s">
        <v>630</v>
      </c>
      <c r="G93" s="301" t="s">
        <v>1319</v>
      </c>
      <c r="H93" s="220"/>
      <c r="I93" s="220"/>
      <c r="J93" s="220" t="s">
        <v>1419</v>
      </c>
      <c r="K93" s="220"/>
      <c r="L93" s="128">
        <v>1</v>
      </c>
      <c r="M93" s="220" t="s">
        <v>607</v>
      </c>
      <c r="N93" s="220"/>
      <c r="O93" s="233"/>
      <c r="P93" s="418"/>
      <c r="Q93" s="128" t="s">
        <v>1390</v>
      </c>
    </row>
    <row r="94" spans="1:17" ht="25.5" customHeight="1">
      <c r="A94" s="128" t="s">
        <v>1367</v>
      </c>
      <c r="C94" s="220">
        <v>2093</v>
      </c>
      <c r="D94" s="288" t="s">
        <v>111</v>
      </c>
      <c r="E94" s="288" t="s">
        <v>1146</v>
      </c>
      <c r="F94" s="288" t="s">
        <v>630</v>
      </c>
      <c r="G94" s="301" t="s">
        <v>1320</v>
      </c>
      <c r="H94" s="220"/>
      <c r="I94" s="220"/>
      <c r="J94" s="220" t="s">
        <v>1419</v>
      </c>
      <c r="K94" s="220"/>
      <c r="L94" s="128">
        <v>1</v>
      </c>
      <c r="M94" s="220" t="s">
        <v>607</v>
      </c>
      <c r="N94" s="220"/>
      <c r="O94" s="233"/>
      <c r="Q94" s="128" t="s">
        <v>1390</v>
      </c>
    </row>
    <row r="95" spans="1:17" ht="25.5" customHeight="1">
      <c r="A95" s="128" t="s">
        <v>1367</v>
      </c>
      <c r="C95" s="220">
        <v>2094</v>
      </c>
      <c r="D95" s="288" t="s">
        <v>123</v>
      </c>
      <c r="E95" s="288" t="s">
        <v>1147</v>
      </c>
      <c r="F95" s="288" t="s">
        <v>630</v>
      </c>
      <c r="G95" s="301" t="s">
        <v>1321</v>
      </c>
      <c r="H95" s="220"/>
      <c r="I95" s="220"/>
      <c r="J95" s="220" t="s">
        <v>1419</v>
      </c>
      <c r="K95" s="220"/>
      <c r="L95" s="128">
        <v>1</v>
      </c>
      <c r="M95" s="220" t="s">
        <v>607</v>
      </c>
      <c r="N95" s="220"/>
      <c r="O95" s="233"/>
      <c r="Q95" s="128" t="s">
        <v>1390</v>
      </c>
    </row>
    <row r="96" spans="1:17" ht="25.5" customHeight="1">
      <c r="A96" s="128" t="s">
        <v>1367</v>
      </c>
      <c r="C96" s="220">
        <v>2095</v>
      </c>
      <c r="D96" s="288" t="s">
        <v>129</v>
      </c>
      <c r="E96" s="288" t="s">
        <v>1148</v>
      </c>
      <c r="F96" s="288" t="s">
        <v>630</v>
      </c>
      <c r="G96" s="301" t="s">
        <v>1322</v>
      </c>
      <c r="H96" s="220"/>
      <c r="I96" s="220"/>
      <c r="J96" s="220" t="s">
        <v>1419</v>
      </c>
      <c r="K96" s="220"/>
      <c r="L96" s="128">
        <v>1</v>
      </c>
      <c r="M96" s="220" t="s">
        <v>607</v>
      </c>
      <c r="N96" s="220"/>
      <c r="O96" s="233"/>
      <c r="Q96" s="128" t="s">
        <v>1390</v>
      </c>
    </row>
    <row r="97" spans="1:17" ht="25.5" customHeight="1">
      <c r="A97" s="128" t="s">
        <v>1367</v>
      </c>
      <c r="C97" s="220">
        <v>2096</v>
      </c>
      <c r="D97" s="288" t="s">
        <v>131</v>
      </c>
      <c r="E97" s="288" t="s">
        <v>1149</v>
      </c>
      <c r="F97" s="288" t="s">
        <v>630</v>
      </c>
      <c r="G97" s="301" t="s">
        <v>1323</v>
      </c>
      <c r="H97" s="220"/>
      <c r="I97" s="220"/>
      <c r="J97" s="220" t="s">
        <v>1419</v>
      </c>
      <c r="K97" s="220"/>
      <c r="L97" s="128">
        <v>1</v>
      </c>
      <c r="M97" s="220" t="s">
        <v>607</v>
      </c>
      <c r="N97" s="220"/>
      <c r="O97" s="233"/>
      <c r="Q97" s="128" t="s">
        <v>1390</v>
      </c>
    </row>
    <row r="98" spans="1:17" ht="63.75" customHeight="1">
      <c r="A98" s="128" t="s">
        <v>1367</v>
      </c>
      <c r="B98" s="271" t="s">
        <v>1346</v>
      </c>
      <c r="C98" s="220">
        <v>2097</v>
      </c>
      <c r="D98" s="288" t="s">
        <v>1194</v>
      </c>
      <c r="E98" s="288" t="s">
        <v>1347</v>
      </c>
      <c r="F98" s="288" t="s">
        <v>630</v>
      </c>
      <c r="G98" s="301" t="s">
        <v>1348</v>
      </c>
      <c r="H98" s="220"/>
      <c r="I98" s="220"/>
      <c r="J98" s="220" t="s">
        <v>1419</v>
      </c>
      <c r="K98" s="220" t="s">
        <v>1078</v>
      </c>
      <c r="L98" s="220">
        <v>3</v>
      </c>
      <c r="M98" s="220" t="s">
        <v>620</v>
      </c>
      <c r="N98" s="220"/>
      <c r="O98" s="314"/>
      <c r="Q98" s="128" t="s">
        <v>1390</v>
      </c>
    </row>
    <row r="99" spans="1:17" s="114" customFormat="1" ht="63.75" customHeight="1">
      <c r="A99" s="128" t="s">
        <v>1367</v>
      </c>
      <c r="B99" s="315" t="s">
        <v>1365</v>
      </c>
      <c r="C99" s="220">
        <v>2098</v>
      </c>
      <c r="D99" s="220" t="s">
        <v>1350</v>
      </c>
      <c r="E99" s="220" t="s">
        <v>1354</v>
      </c>
      <c r="F99" s="288" t="s">
        <v>630</v>
      </c>
      <c r="G99" s="301" t="s">
        <v>1355</v>
      </c>
      <c r="H99" s="220"/>
      <c r="I99" s="220"/>
      <c r="J99" s="220" t="s">
        <v>1419</v>
      </c>
      <c r="K99" s="220"/>
      <c r="L99" s="220">
        <v>1</v>
      </c>
      <c r="M99" s="220" t="s">
        <v>670</v>
      </c>
      <c r="N99" s="220"/>
      <c r="O99" s="220"/>
      <c r="P99" s="128"/>
      <c r="Q99" s="128" t="s">
        <v>1390</v>
      </c>
    </row>
    <row r="100" spans="1:17" s="114" customFormat="1" ht="63.75" customHeight="1">
      <c r="A100" s="114" t="s">
        <v>1367</v>
      </c>
      <c r="B100" s="315" t="s">
        <v>1398</v>
      </c>
      <c r="C100" s="220">
        <v>2099</v>
      </c>
      <c r="D100" s="220" t="s">
        <v>3</v>
      </c>
      <c r="E100" s="220" t="s">
        <v>1399</v>
      </c>
      <c r="F100" s="288" t="s">
        <v>630</v>
      </c>
      <c r="G100" s="301" t="s">
        <v>1400</v>
      </c>
      <c r="H100" s="220"/>
      <c r="I100" s="220"/>
      <c r="J100" s="220" t="s">
        <v>1419</v>
      </c>
      <c r="K100" s="220"/>
      <c r="L100" s="220"/>
      <c r="M100" s="220"/>
      <c r="N100" s="220"/>
      <c r="O100" s="220"/>
      <c r="P100" s="128"/>
      <c r="Q100" s="128" t="s">
        <v>1390</v>
      </c>
    </row>
    <row r="101" spans="1:17" s="224" customFormat="1" ht="23.25" customHeight="1">
      <c r="A101" s="128"/>
      <c r="C101" s="335" t="s">
        <v>1067</v>
      </c>
      <c r="D101" s="226"/>
      <c r="F101" s="225"/>
      <c r="G101" s="225"/>
      <c r="H101" s="225"/>
      <c r="I101" s="225"/>
      <c r="J101" s="220"/>
      <c r="P101" s="128"/>
      <c r="Q101" s="128"/>
    </row>
    <row r="102" spans="1:17" s="224" customFormat="1" ht="18.75" customHeight="1">
      <c r="A102" s="128"/>
      <c r="C102" s="221" t="s">
        <v>978</v>
      </c>
      <c r="D102" s="226"/>
      <c r="F102" s="225"/>
      <c r="G102" s="225"/>
      <c r="H102" s="225"/>
      <c r="I102" s="225"/>
      <c r="J102" s="220"/>
      <c r="P102" s="128"/>
      <c r="Q102" s="128"/>
    </row>
    <row r="103" spans="1:17" ht="15.75" customHeight="1">
      <c r="A103" s="128" t="s">
        <v>1369</v>
      </c>
      <c r="B103" s="417" t="s">
        <v>1481</v>
      </c>
      <c r="C103" s="128">
        <v>2101</v>
      </c>
      <c r="D103" s="333" t="s">
        <v>1480</v>
      </c>
      <c r="E103" s="416" t="s">
        <v>1465</v>
      </c>
      <c r="F103" s="271" t="s">
        <v>1064</v>
      </c>
      <c r="G103" s="271"/>
      <c r="H103" s="244">
        <v>51</v>
      </c>
      <c r="I103" s="244" t="s">
        <v>1113</v>
      </c>
      <c r="J103" s="244">
        <v>53</v>
      </c>
      <c r="L103" s="128">
        <v>3</v>
      </c>
      <c r="M103" s="128"/>
      <c r="N103" s="128"/>
      <c r="O103" s="128"/>
    </row>
    <row r="104" spans="1:17" ht="15.75" customHeight="1">
      <c r="A104" s="128" t="s">
        <v>1369</v>
      </c>
      <c r="B104" s="417"/>
      <c r="C104" s="128">
        <v>2102</v>
      </c>
      <c r="D104" s="331" t="s">
        <v>113</v>
      </c>
      <c r="E104" s="416"/>
      <c r="F104" s="128" t="s">
        <v>1064</v>
      </c>
      <c r="G104" s="128"/>
      <c r="H104" s="220">
        <v>51</v>
      </c>
      <c r="I104" s="220" t="s">
        <v>1113</v>
      </c>
      <c r="J104" s="220">
        <v>51</v>
      </c>
      <c r="L104" s="128">
        <v>3</v>
      </c>
      <c r="M104" s="128"/>
      <c r="N104" s="128"/>
      <c r="O104" s="128"/>
    </row>
    <row r="105" spans="1:17" ht="15.75" customHeight="1">
      <c r="A105" s="128" t="s">
        <v>1369</v>
      </c>
      <c r="B105" s="417"/>
      <c r="C105" s="128">
        <v>2103</v>
      </c>
      <c r="D105" s="331" t="s">
        <v>115</v>
      </c>
      <c r="E105" s="416"/>
      <c r="F105" s="128" t="s">
        <v>1064</v>
      </c>
      <c r="G105" s="128"/>
      <c r="H105" s="220">
        <v>51</v>
      </c>
      <c r="I105" s="220" t="s">
        <v>1113</v>
      </c>
      <c r="J105" s="220">
        <v>51</v>
      </c>
      <c r="L105" s="128">
        <v>3</v>
      </c>
      <c r="M105" s="128"/>
      <c r="N105" s="128"/>
      <c r="O105" s="128"/>
    </row>
    <row r="106" spans="1:17" ht="15.75" customHeight="1">
      <c r="A106" s="128" t="s">
        <v>1369</v>
      </c>
      <c r="B106" s="417"/>
      <c r="C106" s="128">
        <v>2104</v>
      </c>
      <c r="D106" s="331" t="s">
        <v>117</v>
      </c>
      <c r="E106" s="416"/>
      <c r="F106" s="128" t="s">
        <v>1064</v>
      </c>
      <c r="G106" s="128"/>
      <c r="H106" s="220">
        <v>51</v>
      </c>
      <c r="I106" s="220" t="s">
        <v>1113</v>
      </c>
      <c r="J106" s="220">
        <v>51</v>
      </c>
      <c r="L106" s="128">
        <v>3</v>
      </c>
      <c r="M106" s="128"/>
      <c r="N106" s="128"/>
      <c r="O106" s="128"/>
    </row>
    <row r="107" spans="1:17" ht="15.75" customHeight="1">
      <c r="A107" s="128" t="s">
        <v>1369</v>
      </c>
      <c r="B107" s="417"/>
      <c r="C107" s="128">
        <v>2105</v>
      </c>
      <c r="D107" s="331" t="s">
        <v>119</v>
      </c>
      <c r="E107" s="416"/>
      <c r="F107" s="128" t="s">
        <v>1064</v>
      </c>
      <c r="G107" s="128"/>
      <c r="H107" s="220">
        <v>51</v>
      </c>
      <c r="I107" s="220" t="s">
        <v>1113</v>
      </c>
      <c r="J107" s="220">
        <v>51</v>
      </c>
      <c r="L107" s="128">
        <v>3</v>
      </c>
      <c r="M107" s="128"/>
      <c r="N107" s="128"/>
      <c r="O107" s="128"/>
    </row>
    <row r="108" spans="1:17" ht="15.75" customHeight="1">
      <c r="A108" s="128" t="s">
        <v>1369</v>
      </c>
      <c r="B108" s="417"/>
      <c r="C108" s="128">
        <v>2106</v>
      </c>
      <c r="D108" s="331" t="s">
        <v>121</v>
      </c>
      <c r="E108" s="416"/>
      <c r="F108" s="128" t="s">
        <v>1064</v>
      </c>
      <c r="G108" s="128"/>
      <c r="H108" s="220">
        <v>51</v>
      </c>
      <c r="I108" s="220" t="s">
        <v>1113</v>
      </c>
      <c r="J108" s="220">
        <v>51</v>
      </c>
      <c r="L108" s="128">
        <v>3</v>
      </c>
      <c r="M108" s="128"/>
      <c r="N108" s="128"/>
      <c r="O108" s="128"/>
    </row>
    <row r="109" spans="1:17" ht="15.75" customHeight="1">
      <c r="A109" s="128" t="s">
        <v>1369</v>
      </c>
      <c r="B109" s="417"/>
      <c r="C109" s="128">
        <v>2107</v>
      </c>
      <c r="D109" s="329" t="s">
        <v>1479</v>
      </c>
      <c r="E109" s="416"/>
      <c r="F109" s="271" t="s">
        <v>1064</v>
      </c>
      <c r="G109" s="271"/>
      <c r="H109" s="244">
        <v>51</v>
      </c>
      <c r="I109" s="244" t="s">
        <v>1113</v>
      </c>
      <c r="J109" s="244">
        <v>53</v>
      </c>
      <c r="L109" s="128">
        <v>3</v>
      </c>
      <c r="M109" s="128"/>
      <c r="N109" s="128"/>
      <c r="O109" s="128"/>
    </row>
    <row r="110" spans="1:17" ht="15.75" customHeight="1">
      <c r="A110" s="128" t="s">
        <v>1369</v>
      </c>
      <c r="B110" s="417"/>
      <c r="C110" s="128">
        <v>2108</v>
      </c>
      <c r="D110" s="331" t="s">
        <v>125</v>
      </c>
      <c r="E110" s="416"/>
      <c r="F110" s="128" t="s">
        <v>1064</v>
      </c>
      <c r="G110" s="128"/>
      <c r="H110" s="220">
        <v>51</v>
      </c>
      <c r="I110" s="220" t="s">
        <v>1113</v>
      </c>
      <c r="J110" s="220">
        <v>51</v>
      </c>
      <c r="L110" s="128">
        <v>3</v>
      </c>
      <c r="M110" s="128"/>
      <c r="N110" s="128"/>
      <c r="O110" s="128"/>
    </row>
    <row r="111" spans="1:17" ht="15.75" customHeight="1">
      <c r="A111" s="128" t="s">
        <v>1369</v>
      </c>
      <c r="B111" s="417"/>
      <c r="C111" s="128">
        <v>2109</v>
      </c>
      <c r="D111" s="331" t="s">
        <v>127</v>
      </c>
      <c r="E111" s="416"/>
      <c r="F111" s="128" t="s">
        <v>1064</v>
      </c>
      <c r="G111" s="128"/>
      <c r="H111" s="220">
        <v>51</v>
      </c>
      <c r="I111" s="220" t="s">
        <v>1113</v>
      </c>
      <c r="J111" s="220">
        <v>51</v>
      </c>
      <c r="L111" s="128">
        <v>3</v>
      </c>
      <c r="M111" s="128"/>
      <c r="N111" s="128"/>
      <c r="O111" s="128"/>
    </row>
    <row r="112" spans="1:17" ht="15.75" customHeight="1">
      <c r="A112" s="128" t="s">
        <v>1369</v>
      </c>
      <c r="B112" s="417"/>
      <c r="C112" s="128">
        <v>2110</v>
      </c>
      <c r="D112" s="332" t="s">
        <v>1469</v>
      </c>
      <c r="E112" s="416"/>
      <c r="F112" s="128" t="s">
        <v>1064</v>
      </c>
      <c r="G112" s="128"/>
      <c r="H112" s="220">
        <v>51</v>
      </c>
      <c r="I112" s="220" t="s">
        <v>1113</v>
      </c>
      <c r="J112" s="220">
        <v>51</v>
      </c>
      <c r="L112" s="128">
        <v>3</v>
      </c>
      <c r="M112" s="128"/>
      <c r="N112" s="128"/>
      <c r="O112" s="128"/>
    </row>
    <row r="113" spans="1:17" ht="15.75" customHeight="1">
      <c r="A113" s="128" t="s">
        <v>1369</v>
      </c>
      <c r="B113" s="417"/>
      <c r="C113" s="128">
        <v>2111</v>
      </c>
      <c r="D113" s="329" t="s">
        <v>1478</v>
      </c>
      <c r="E113" s="416"/>
      <c r="F113" s="271" t="s">
        <v>1064</v>
      </c>
      <c r="G113" s="271"/>
      <c r="H113" s="244">
        <v>51</v>
      </c>
      <c r="I113" s="244" t="s">
        <v>1113</v>
      </c>
      <c r="J113" s="244">
        <v>53</v>
      </c>
      <c r="L113" s="128">
        <v>3</v>
      </c>
      <c r="M113" s="128"/>
      <c r="N113" s="128"/>
      <c r="O113" s="128"/>
    </row>
    <row r="114" spans="1:17" ht="15.75" customHeight="1">
      <c r="A114" s="128" t="s">
        <v>1369</v>
      </c>
      <c r="B114" s="417"/>
      <c r="C114" s="128">
        <v>2112</v>
      </c>
      <c r="D114" s="331" t="s">
        <v>135</v>
      </c>
      <c r="E114" s="416"/>
      <c r="F114" s="128" t="s">
        <v>1064</v>
      </c>
      <c r="G114" s="128"/>
      <c r="H114" s="220">
        <v>51</v>
      </c>
      <c r="I114" s="220" t="s">
        <v>1113</v>
      </c>
      <c r="J114" s="220">
        <v>51</v>
      </c>
      <c r="L114" s="128">
        <v>3</v>
      </c>
      <c r="M114" s="128"/>
      <c r="N114" s="128"/>
      <c r="O114" s="128"/>
    </row>
    <row r="115" spans="1:17" ht="15.75" customHeight="1">
      <c r="A115" s="128" t="s">
        <v>1369</v>
      </c>
      <c r="B115" s="417"/>
      <c r="C115" s="128">
        <v>2113</v>
      </c>
      <c r="D115" s="331" t="s">
        <v>1470</v>
      </c>
      <c r="E115" s="416"/>
      <c r="F115" s="128" t="s">
        <v>1064</v>
      </c>
      <c r="G115" s="128"/>
      <c r="H115" s="220">
        <v>51</v>
      </c>
      <c r="I115" s="220" t="s">
        <v>1113</v>
      </c>
      <c r="J115" s="220">
        <v>51</v>
      </c>
      <c r="L115" s="128">
        <v>3</v>
      </c>
      <c r="M115" s="128"/>
      <c r="N115" s="128"/>
      <c r="O115" s="128"/>
    </row>
    <row r="116" spans="1:17" ht="15.75" customHeight="1">
      <c r="A116" s="128" t="s">
        <v>1369</v>
      </c>
      <c r="B116" s="417"/>
      <c r="C116" s="128">
        <v>2114</v>
      </c>
      <c r="D116" s="331" t="s">
        <v>141</v>
      </c>
      <c r="E116" s="416"/>
      <c r="F116" s="128" t="s">
        <v>1064</v>
      </c>
      <c r="G116" s="128"/>
      <c r="H116" s="220">
        <v>51</v>
      </c>
      <c r="I116" s="220" t="s">
        <v>1113</v>
      </c>
      <c r="J116" s="220">
        <v>51</v>
      </c>
      <c r="L116" s="128">
        <v>3</v>
      </c>
      <c r="M116" s="128"/>
      <c r="N116" s="128"/>
      <c r="O116" s="128"/>
    </row>
    <row r="117" spans="1:17" ht="15.75" customHeight="1">
      <c r="A117" s="128" t="s">
        <v>1369</v>
      </c>
      <c r="B117" s="417"/>
      <c r="C117" s="128">
        <v>2115</v>
      </c>
      <c r="D117" s="331" t="s">
        <v>133</v>
      </c>
      <c r="E117" s="416"/>
      <c r="F117" s="128" t="s">
        <v>1064</v>
      </c>
      <c r="G117" s="128"/>
      <c r="H117" s="220">
        <v>51</v>
      </c>
      <c r="I117" s="220" t="s">
        <v>1113</v>
      </c>
      <c r="J117" s="220">
        <v>51</v>
      </c>
      <c r="L117" s="128">
        <v>3</v>
      </c>
      <c r="M117" s="128"/>
      <c r="N117" s="128"/>
      <c r="O117" s="128"/>
    </row>
    <row r="118" spans="1:17" ht="15.75" customHeight="1">
      <c r="A118" s="128" t="s">
        <v>1369</v>
      </c>
      <c r="B118" s="417"/>
      <c r="C118" s="128">
        <v>2116</v>
      </c>
      <c r="D118" s="331" t="s">
        <v>143</v>
      </c>
      <c r="E118" s="416"/>
      <c r="F118" s="128" t="s">
        <v>1064</v>
      </c>
      <c r="G118" s="128"/>
      <c r="H118" s="220">
        <v>51</v>
      </c>
      <c r="I118" s="220" t="s">
        <v>1113</v>
      </c>
      <c r="J118" s="220">
        <v>51</v>
      </c>
      <c r="L118" s="128">
        <v>3</v>
      </c>
      <c r="M118" s="128"/>
      <c r="N118" s="128"/>
      <c r="O118" s="128"/>
    </row>
    <row r="119" spans="1:17" ht="12.75" customHeight="1">
      <c r="D119" s="262"/>
      <c r="G119" s="128"/>
      <c r="J119" s="220"/>
      <c r="L119" s="128"/>
      <c r="M119" s="128"/>
      <c r="N119" s="128"/>
      <c r="O119" s="128"/>
    </row>
    <row r="120" spans="1:17" s="224" customFormat="1" ht="18.75" customHeight="1">
      <c r="A120" s="128"/>
      <c r="C120" s="221" t="s">
        <v>977</v>
      </c>
      <c r="D120" s="226"/>
      <c r="J120" s="220"/>
      <c r="P120" s="128"/>
      <c r="Q120" s="128"/>
    </row>
    <row r="121" spans="1:17" ht="17.25" customHeight="1">
      <c r="A121" s="128" t="s">
        <v>1369</v>
      </c>
      <c r="C121" s="128">
        <v>2201</v>
      </c>
      <c r="D121" s="262" t="s">
        <v>979</v>
      </c>
      <c r="E121" s="416" t="s">
        <v>1465</v>
      </c>
      <c r="F121" s="128" t="s">
        <v>1064</v>
      </c>
      <c r="G121" s="128"/>
      <c r="H121" s="220">
        <v>52</v>
      </c>
      <c r="I121" s="220" t="s">
        <v>1114</v>
      </c>
      <c r="J121" s="220">
        <v>52</v>
      </c>
      <c r="L121" s="128">
        <v>3</v>
      </c>
      <c r="M121" s="128"/>
      <c r="N121" s="128"/>
      <c r="O121" s="128"/>
    </row>
    <row r="122" spans="1:17" ht="17.25" customHeight="1">
      <c r="A122" s="128" t="s">
        <v>1369</v>
      </c>
      <c r="C122" s="128">
        <v>2202</v>
      </c>
      <c r="D122" s="262" t="s">
        <v>983</v>
      </c>
      <c r="E122" s="416"/>
      <c r="F122" s="128" t="s">
        <v>1064</v>
      </c>
      <c r="G122" s="128"/>
      <c r="H122" s="220">
        <v>52</v>
      </c>
      <c r="I122" s="220" t="s">
        <v>1114</v>
      </c>
      <c r="J122" s="220">
        <v>52</v>
      </c>
      <c r="L122" s="128">
        <v>3</v>
      </c>
      <c r="M122" s="128"/>
      <c r="N122" s="128"/>
      <c r="O122" s="128"/>
    </row>
    <row r="123" spans="1:17" ht="17.25" customHeight="1">
      <c r="A123" s="128" t="s">
        <v>1369</v>
      </c>
      <c r="C123" s="128">
        <v>2203</v>
      </c>
      <c r="D123" s="262" t="s">
        <v>251</v>
      </c>
      <c r="E123" s="416"/>
      <c r="F123" s="128" t="s">
        <v>1064</v>
      </c>
      <c r="G123" s="128"/>
      <c r="H123" s="220">
        <v>52</v>
      </c>
      <c r="I123" s="220" t="s">
        <v>1114</v>
      </c>
      <c r="J123" s="220">
        <v>52</v>
      </c>
      <c r="L123" s="128">
        <v>3</v>
      </c>
      <c r="M123" s="128"/>
      <c r="N123" s="128"/>
      <c r="O123" s="128"/>
    </row>
    <row r="124" spans="1:17" ht="17.25" customHeight="1">
      <c r="A124" s="128" t="s">
        <v>1369</v>
      </c>
      <c r="C124" s="128">
        <v>2204</v>
      </c>
      <c r="D124" s="262" t="s">
        <v>985</v>
      </c>
      <c r="E124" s="416"/>
      <c r="F124" s="128" t="s">
        <v>1064</v>
      </c>
      <c r="G124" s="128"/>
      <c r="H124" s="220">
        <v>52</v>
      </c>
      <c r="I124" s="220" t="s">
        <v>1114</v>
      </c>
      <c r="J124" s="220">
        <v>52</v>
      </c>
      <c r="L124" s="128">
        <v>3</v>
      </c>
      <c r="M124" s="128"/>
      <c r="N124" s="128"/>
      <c r="O124" s="128"/>
    </row>
    <row r="125" spans="1:17" ht="17.25" customHeight="1">
      <c r="A125" s="128" t="s">
        <v>1369</v>
      </c>
      <c r="C125" s="128">
        <v>2205</v>
      </c>
      <c r="D125" s="262" t="s">
        <v>986</v>
      </c>
      <c r="E125" s="416"/>
      <c r="F125" s="128" t="s">
        <v>1064</v>
      </c>
      <c r="G125" s="128"/>
      <c r="H125" s="220">
        <v>52</v>
      </c>
      <c r="I125" s="220" t="s">
        <v>1114</v>
      </c>
      <c r="J125" s="220">
        <v>52</v>
      </c>
      <c r="L125" s="128">
        <v>3</v>
      </c>
      <c r="M125" s="128"/>
      <c r="N125" s="128"/>
      <c r="O125" s="128"/>
    </row>
    <row r="126" spans="1:17" ht="17.25" customHeight="1">
      <c r="A126" s="128" t="s">
        <v>1369</v>
      </c>
      <c r="C126" s="128">
        <v>2206</v>
      </c>
      <c r="D126" s="262" t="s">
        <v>991</v>
      </c>
      <c r="E126" s="416"/>
      <c r="F126" s="128" t="s">
        <v>1064</v>
      </c>
      <c r="G126" s="128"/>
      <c r="H126" s="220">
        <v>52</v>
      </c>
      <c r="I126" s="220" t="s">
        <v>1114</v>
      </c>
      <c r="J126" s="220">
        <v>52</v>
      </c>
      <c r="L126" s="128">
        <v>3</v>
      </c>
      <c r="M126" s="128"/>
      <c r="N126" s="128"/>
      <c r="O126" s="128"/>
    </row>
    <row r="127" spans="1:17" ht="17.25" customHeight="1">
      <c r="A127" s="128" t="s">
        <v>1369</v>
      </c>
      <c r="C127" s="128">
        <v>2207</v>
      </c>
      <c r="D127" s="262" t="s">
        <v>989</v>
      </c>
      <c r="E127" s="416"/>
      <c r="F127" s="128" t="s">
        <v>1064</v>
      </c>
      <c r="G127" s="128"/>
      <c r="H127" s="220">
        <v>52</v>
      </c>
      <c r="I127" s="220" t="s">
        <v>1114</v>
      </c>
      <c r="J127" s="220">
        <v>52</v>
      </c>
      <c r="L127" s="128">
        <v>3</v>
      </c>
      <c r="M127" s="128"/>
      <c r="N127" s="128"/>
      <c r="O127" s="128"/>
    </row>
    <row r="128" spans="1:17" ht="17.25" customHeight="1">
      <c r="A128" s="128" t="s">
        <v>1369</v>
      </c>
      <c r="C128" s="128">
        <v>2208</v>
      </c>
      <c r="D128" s="262" t="s">
        <v>287</v>
      </c>
      <c r="E128" s="416"/>
      <c r="F128" s="128" t="s">
        <v>1064</v>
      </c>
      <c r="G128" s="128"/>
      <c r="H128" s="220">
        <v>52</v>
      </c>
      <c r="I128" s="220" t="s">
        <v>1114</v>
      </c>
      <c r="J128" s="220">
        <v>52</v>
      </c>
      <c r="L128" s="128">
        <v>3</v>
      </c>
      <c r="M128" s="128"/>
      <c r="N128" s="128"/>
      <c r="O128" s="128"/>
    </row>
    <row r="129" spans="1:17" ht="17.25" customHeight="1">
      <c r="A129" s="128" t="s">
        <v>1369</v>
      </c>
      <c r="C129" s="128">
        <v>2209</v>
      </c>
      <c r="D129" s="262" t="s">
        <v>293</v>
      </c>
      <c r="E129" s="416"/>
      <c r="F129" s="128" t="s">
        <v>1064</v>
      </c>
      <c r="G129" s="128"/>
      <c r="H129" s="220">
        <v>52</v>
      </c>
      <c r="I129" s="220" t="s">
        <v>1114</v>
      </c>
      <c r="J129" s="220">
        <v>52</v>
      </c>
      <c r="L129" s="128">
        <v>3</v>
      </c>
      <c r="M129" s="128"/>
      <c r="N129" s="128"/>
      <c r="O129" s="128"/>
    </row>
    <row r="130" spans="1:17" ht="17.25" customHeight="1">
      <c r="A130" s="128" t="s">
        <v>1369</v>
      </c>
      <c r="C130" s="128">
        <v>2210</v>
      </c>
      <c r="D130" s="262" t="s">
        <v>295</v>
      </c>
      <c r="E130" s="416"/>
      <c r="F130" s="128" t="s">
        <v>1064</v>
      </c>
      <c r="G130" s="128"/>
      <c r="H130" s="220">
        <v>52</v>
      </c>
      <c r="I130" s="220" t="s">
        <v>1114</v>
      </c>
      <c r="J130" s="220">
        <v>52</v>
      </c>
      <c r="L130" s="128">
        <v>3</v>
      </c>
      <c r="M130" s="128"/>
      <c r="N130" s="128"/>
      <c r="O130" s="128"/>
    </row>
    <row r="131" spans="1:17" ht="17.25" customHeight="1">
      <c r="A131" s="128" t="s">
        <v>1369</v>
      </c>
      <c r="C131" s="128">
        <v>2211</v>
      </c>
      <c r="D131" s="262" t="s">
        <v>297</v>
      </c>
      <c r="E131" s="416"/>
      <c r="F131" s="128" t="s">
        <v>1064</v>
      </c>
      <c r="G131" s="128"/>
      <c r="H131" s="220">
        <v>52</v>
      </c>
      <c r="I131" s="220" t="s">
        <v>1114</v>
      </c>
      <c r="J131" s="220">
        <v>52</v>
      </c>
      <c r="L131" s="128">
        <v>3</v>
      </c>
      <c r="M131" s="128"/>
      <c r="N131" s="128"/>
      <c r="O131" s="128"/>
    </row>
    <row r="132" spans="1:17" ht="17.25" customHeight="1">
      <c r="A132" s="128" t="s">
        <v>1369</v>
      </c>
      <c r="C132" s="128">
        <v>2212</v>
      </c>
      <c r="D132" s="262" t="s">
        <v>299</v>
      </c>
      <c r="E132" s="416"/>
      <c r="F132" s="128" t="s">
        <v>1064</v>
      </c>
      <c r="G132" s="128"/>
      <c r="H132" s="220">
        <v>52</v>
      </c>
      <c r="I132" s="220" t="s">
        <v>1114</v>
      </c>
      <c r="J132" s="220">
        <v>52</v>
      </c>
      <c r="L132" s="128">
        <v>3</v>
      </c>
      <c r="M132" s="128"/>
      <c r="N132" s="128"/>
      <c r="O132" s="128"/>
    </row>
    <row r="133" spans="1:17" ht="17.25" customHeight="1">
      <c r="A133" s="128" t="s">
        <v>1369</v>
      </c>
      <c r="C133" s="128">
        <v>2213</v>
      </c>
      <c r="D133" s="262" t="s">
        <v>301</v>
      </c>
      <c r="E133" s="416"/>
      <c r="F133" s="128" t="s">
        <v>1064</v>
      </c>
      <c r="G133" s="128"/>
      <c r="H133" s="220">
        <v>52</v>
      </c>
      <c r="I133" s="220" t="s">
        <v>1114</v>
      </c>
      <c r="J133" s="220">
        <v>52</v>
      </c>
      <c r="L133" s="128">
        <v>3</v>
      </c>
      <c r="M133" s="128"/>
      <c r="N133" s="128"/>
      <c r="O133" s="128"/>
    </row>
    <row r="134" spans="1:17" ht="17.25" customHeight="1">
      <c r="A134" s="128" t="s">
        <v>1369</v>
      </c>
      <c r="C134" s="128">
        <v>2214</v>
      </c>
      <c r="D134" s="262" t="s">
        <v>303</v>
      </c>
      <c r="E134" s="416"/>
      <c r="F134" s="128" t="s">
        <v>1064</v>
      </c>
      <c r="G134" s="128"/>
      <c r="H134" s="220">
        <v>52</v>
      </c>
      <c r="I134" s="220" t="s">
        <v>1114</v>
      </c>
      <c r="J134" s="220">
        <v>52</v>
      </c>
      <c r="L134" s="128">
        <v>3</v>
      </c>
      <c r="M134" s="128"/>
      <c r="N134" s="128"/>
      <c r="O134" s="128"/>
    </row>
    <row r="135" spans="1:17" ht="17.25" customHeight="1">
      <c r="A135" s="128" t="s">
        <v>1369</v>
      </c>
      <c r="C135" s="128">
        <v>2215</v>
      </c>
      <c r="D135" s="262" t="s">
        <v>305</v>
      </c>
      <c r="E135" s="416"/>
      <c r="F135" s="128" t="s">
        <v>1064</v>
      </c>
      <c r="G135" s="128"/>
      <c r="H135" s="220">
        <v>52</v>
      </c>
      <c r="I135" s="220" t="s">
        <v>1114</v>
      </c>
      <c r="J135" s="220">
        <v>52</v>
      </c>
      <c r="L135" s="128">
        <v>3</v>
      </c>
      <c r="M135" s="128"/>
      <c r="N135" s="128"/>
      <c r="O135" s="128"/>
    </row>
    <row r="136" spans="1:17" ht="17.25" customHeight="1">
      <c r="A136" s="128" t="s">
        <v>1369</v>
      </c>
      <c r="C136" s="128">
        <v>2216</v>
      </c>
      <c r="D136" s="262" t="s">
        <v>307</v>
      </c>
      <c r="E136" s="416"/>
      <c r="F136" s="128" t="s">
        <v>1064</v>
      </c>
      <c r="G136" s="128"/>
      <c r="H136" s="220">
        <v>52</v>
      </c>
      <c r="I136" s="220" t="s">
        <v>1114</v>
      </c>
      <c r="J136" s="220">
        <v>52</v>
      </c>
      <c r="L136" s="128">
        <v>3</v>
      </c>
      <c r="M136" s="128"/>
      <c r="N136" s="128"/>
      <c r="O136" s="128"/>
    </row>
    <row r="137" spans="1:17" ht="17.25" customHeight="1">
      <c r="A137" s="128" t="s">
        <v>1369</v>
      </c>
      <c r="C137" s="128">
        <v>2217</v>
      </c>
      <c r="D137" s="262" t="s">
        <v>999</v>
      </c>
      <c r="E137" s="416"/>
      <c r="F137" s="128" t="s">
        <v>1064</v>
      </c>
      <c r="G137" s="128"/>
      <c r="H137" s="220">
        <v>52</v>
      </c>
      <c r="I137" s="220" t="s">
        <v>1114</v>
      </c>
      <c r="J137" s="220">
        <v>52</v>
      </c>
      <c r="L137" s="128">
        <v>3</v>
      </c>
      <c r="M137" s="128"/>
      <c r="N137" s="128"/>
      <c r="O137" s="128"/>
    </row>
    <row r="138" spans="1:17" ht="12.75" customHeight="1">
      <c r="C138" s="220"/>
      <c r="G138" s="128"/>
      <c r="J138" s="220"/>
    </row>
    <row r="139" spans="1:17" ht="18.75" customHeight="1">
      <c r="C139" s="221" t="s">
        <v>1204</v>
      </c>
      <c r="D139" s="262"/>
      <c r="G139" s="128"/>
      <c r="H139" s="259"/>
      <c r="I139" s="259"/>
      <c r="J139" s="220"/>
      <c r="L139" s="128"/>
      <c r="M139" s="128"/>
      <c r="N139" s="128"/>
      <c r="O139" s="128"/>
    </row>
    <row r="140" spans="1:17" ht="12.75" customHeight="1">
      <c r="A140" s="128" t="s">
        <v>1367</v>
      </c>
      <c r="C140" s="336">
        <v>2300</v>
      </c>
      <c r="D140" s="291" t="s">
        <v>1115</v>
      </c>
      <c r="E140" s="290" t="s">
        <v>1000</v>
      </c>
      <c r="F140" s="128" t="s">
        <v>1001</v>
      </c>
      <c r="G140" s="301" t="s">
        <v>1324</v>
      </c>
      <c r="J140" s="220">
        <v>2</v>
      </c>
      <c r="L140" s="128">
        <v>1</v>
      </c>
      <c r="M140" s="128"/>
      <c r="N140" s="128"/>
      <c r="O140" s="128"/>
      <c r="Q140" s="128" t="s">
        <v>1379</v>
      </c>
    </row>
    <row r="141" spans="1:17" ht="32.25" customHeight="1">
      <c r="C141" s="336">
        <v>2301</v>
      </c>
      <c r="D141" s="291" t="s">
        <v>1404</v>
      </c>
      <c r="E141" s="290" t="s">
        <v>1002</v>
      </c>
      <c r="F141" s="288" t="s">
        <v>631</v>
      </c>
      <c r="G141" s="301" t="s">
        <v>1325</v>
      </c>
      <c r="H141" s="220">
        <v>2</v>
      </c>
      <c r="I141" s="220" t="s">
        <v>1116</v>
      </c>
      <c r="J141" s="220">
        <v>2</v>
      </c>
      <c r="L141" s="128">
        <v>1</v>
      </c>
      <c r="M141" s="128"/>
      <c r="N141" s="128"/>
      <c r="O141" s="128"/>
      <c r="Q141" s="128" t="s">
        <v>1390</v>
      </c>
    </row>
    <row r="142" spans="1:17" ht="32.25" customHeight="1">
      <c r="C142" s="336">
        <v>23011</v>
      </c>
      <c r="D142" s="291" t="s">
        <v>1406</v>
      </c>
      <c r="E142" s="290" t="s">
        <v>1407</v>
      </c>
      <c r="F142" s="288"/>
      <c r="G142" s="301"/>
      <c r="H142" s="220"/>
      <c r="I142" s="220"/>
      <c r="J142" s="220">
        <v>2</v>
      </c>
      <c r="L142" s="128"/>
      <c r="M142" s="128"/>
      <c r="N142" s="128"/>
      <c r="O142" s="128"/>
    </row>
    <row r="143" spans="1:17" ht="32.25" customHeight="1">
      <c r="C143" s="336">
        <v>23012</v>
      </c>
      <c r="D143" s="291" t="s">
        <v>198</v>
      </c>
      <c r="E143" s="290" t="s">
        <v>1409</v>
      </c>
      <c r="F143" s="288"/>
      <c r="G143" s="301"/>
      <c r="H143" s="220"/>
      <c r="I143" s="220"/>
      <c r="J143" s="220">
        <v>2</v>
      </c>
      <c r="L143" s="128"/>
      <c r="M143" s="128"/>
      <c r="N143" s="128"/>
      <c r="O143" s="128"/>
    </row>
    <row r="144" spans="1:17" ht="32.25" customHeight="1">
      <c r="C144" s="336">
        <v>23013</v>
      </c>
      <c r="D144" s="291" t="s">
        <v>200</v>
      </c>
      <c r="E144" s="290" t="s">
        <v>1408</v>
      </c>
      <c r="F144" s="288"/>
      <c r="G144" s="301"/>
      <c r="H144" s="220"/>
      <c r="I144" s="220"/>
      <c r="J144" s="220">
        <v>2</v>
      </c>
      <c r="L144" s="128"/>
      <c r="M144" s="128"/>
      <c r="N144" s="128"/>
      <c r="O144" s="128"/>
    </row>
    <row r="145" spans="1:17" ht="32.25" customHeight="1">
      <c r="C145" s="336">
        <v>23014</v>
      </c>
      <c r="D145" s="291" t="s">
        <v>202</v>
      </c>
      <c r="E145" s="290" t="s">
        <v>1410</v>
      </c>
      <c r="F145" s="288"/>
      <c r="G145" s="301"/>
      <c r="H145" s="220"/>
      <c r="I145" s="220"/>
      <c r="J145" s="220">
        <v>2</v>
      </c>
      <c r="L145" s="128"/>
      <c r="M145" s="128"/>
      <c r="N145" s="128"/>
      <c r="O145" s="128"/>
    </row>
    <row r="146" spans="1:17" ht="32.25" customHeight="1">
      <c r="C146" s="336">
        <v>23015</v>
      </c>
      <c r="D146" s="291" t="s">
        <v>1411</v>
      </c>
      <c r="E146" s="290" t="s">
        <v>1412</v>
      </c>
      <c r="F146" s="288"/>
      <c r="G146" s="301"/>
      <c r="H146" s="220"/>
      <c r="I146" s="220"/>
      <c r="J146" s="220">
        <v>2</v>
      </c>
      <c r="L146" s="128"/>
      <c r="M146" s="128"/>
      <c r="N146" s="128"/>
      <c r="O146" s="128"/>
    </row>
    <row r="147" spans="1:17" ht="32.25" customHeight="1">
      <c r="C147" s="336">
        <v>2302</v>
      </c>
      <c r="D147" s="291" t="s">
        <v>1405</v>
      </c>
      <c r="E147" s="290" t="s">
        <v>1003</v>
      </c>
      <c r="F147" s="288" t="s">
        <v>631</v>
      </c>
      <c r="G147" s="301" t="s">
        <v>1325</v>
      </c>
      <c r="H147" s="220">
        <v>2</v>
      </c>
      <c r="I147" s="220" t="s">
        <v>1116</v>
      </c>
      <c r="J147" s="220">
        <v>2</v>
      </c>
      <c r="L147" s="128">
        <v>1</v>
      </c>
      <c r="M147" s="128"/>
      <c r="N147" s="128"/>
      <c r="O147" s="128"/>
      <c r="Q147" s="128" t="s">
        <v>1390</v>
      </c>
    </row>
    <row r="148" spans="1:17" ht="32.25" customHeight="1">
      <c r="C148" s="336">
        <v>2303</v>
      </c>
      <c r="D148" s="291" t="s">
        <v>1413</v>
      </c>
      <c r="E148" s="290" t="s">
        <v>1004</v>
      </c>
      <c r="F148" s="288" t="s">
        <v>631</v>
      </c>
      <c r="G148" s="301" t="s">
        <v>1325</v>
      </c>
      <c r="H148" s="220">
        <v>2</v>
      </c>
      <c r="I148" s="220" t="s">
        <v>1116</v>
      </c>
      <c r="J148" s="220">
        <v>2</v>
      </c>
      <c r="L148" s="128">
        <v>1</v>
      </c>
      <c r="M148" s="128"/>
      <c r="N148" s="128"/>
      <c r="O148" s="128"/>
      <c r="Q148" s="128" t="s">
        <v>1390</v>
      </c>
    </row>
    <row r="149" spans="1:17" ht="32.25" customHeight="1">
      <c r="C149" s="336">
        <v>23031</v>
      </c>
      <c r="D149" s="291" t="s">
        <v>223</v>
      </c>
      <c r="E149" s="290" t="s">
        <v>1415</v>
      </c>
      <c r="F149" s="288"/>
      <c r="G149" s="301"/>
      <c r="H149" s="220"/>
      <c r="I149" s="220"/>
      <c r="J149" s="220">
        <v>2</v>
      </c>
      <c r="L149" s="128"/>
      <c r="M149" s="128"/>
      <c r="N149" s="128"/>
      <c r="O149" s="128"/>
    </row>
    <row r="150" spans="1:17" ht="32.25" customHeight="1">
      <c r="C150" s="336">
        <v>23032</v>
      </c>
      <c r="D150" s="291" t="s">
        <v>1414</v>
      </c>
      <c r="E150" s="290" t="s">
        <v>1416</v>
      </c>
      <c r="F150" s="288"/>
      <c r="G150" s="301"/>
      <c r="H150" s="220"/>
      <c r="I150" s="220"/>
      <c r="J150" s="220">
        <v>2</v>
      </c>
      <c r="L150" s="128"/>
      <c r="M150" s="128"/>
      <c r="N150" s="128"/>
      <c r="O150" s="128"/>
    </row>
    <row r="151" spans="1:17" ht="32.25" customHeight="1">
      <c r="A151" s="128" t="s">
        <v>1367</v>
      </c>
      <c r="C151" s="336">
        <v>2304</v>
      </c>
      <c r="D151" s="291" t="s">
        <v>245</v>
      </c>
      <c r="E151" s="290" t="s">
        <v>1005</v>
      </c>
      <c r="F151" s="288" t="s">
        <v>631</v>
      </c>
      <c r="G151" s="301" t="s">
        <v>1325</v>
      </c>
      <c r="H151" s="220">
        <v>2</v>
      </c>
      <c r="I151" s="220" t="s">
        <v>1116</v>
      </c>
      <c r="J151" s="220">
        <v>2</v>
      </c>
      <c r="L151" s="128">
        <v>1</v>
      </c>
      <c r="M151" s="128"/>
      <c r="N151" s="128"/>
      <c r="O151" s="128"/>
      <c r="Q151" s="128" t="s">
        <v>1390</v>
      </c>
    </row>
    <row r="152" spans="1:17" ht="32.25" customHeight="1">
      <c r="A152" s="128" t="s">
        <v>1367</v>
      </c>
      <c r="C152" s="336">
        <v>2305</v>
      </c>
      <c r="D152" s="291" t="s">
        <v>247</v>
      </c>
      <c r="E152" s="290" t="s">
        <v>1006</v>
      </c>
      <c r="F152" s="288" t="s">
        <v>631</v>
      </c>
      <c r="G152" s="301" t="s">
        <v>1325</v>
      </c>
      <c r="H152" s="220">
        <v>2</v>
      </c>
      <c r="I152" s="220" t="s">
        <v>1116</v>
      </c>
      <c r="J152" s="220">
        <v>2</v>
      </c>
      <c r="L152" s="128">
        <v>1</v>
      </c>
      <c r="M152" s="128"/>
      <c r="N152" s="128"/>
      <c r="O152" s="128"/>
      <c r="Q152" s="128" t="s">
        <v>1390</v>
      </c>
    </row>
    <row r="153" spans="1:17" ht="32.25" customHeight="1">
      <c r="A153" s="128" t="s">
        <v>1367</v>
      </c>
      <c r="C153" s="336">
        <v>2306</v>
      </c>
      <c r="D153" s="291" t="s">
        <v>251</v>
      </c>
      <c r="E153" s="290" t="s">
        <v>1007</v>
      </c>
      <c r="F153" s="288" t="s">
        <v>631</v>
      </c>
      <c r="G153" s="301" t="s">
        <v>1325</v>
      </c>
      <c r="H153" s="220">
        <v>2</v>
      </c>
      <c r="I153" s="220" t="s">
        <v>1116</v>
      </c>
      <c r="J153" s="220">
        <v>2</v>
      </c>
      <c r="L153" s="128">
        <v>1</v>
      </c>
      <c r="M153" s="128"/>
      <c r="N153" s="128"/>
      <c r="O153" s="128"/>
      <c r="Q153" s="128" t="s">
        <v>1390</v>
      </c>
    </row>
    <row r="154" spans="1:17" ht="32.25" customHeight="1">
      <c r="A154" s="128" t="s">
        <v>1367</v>
      </c>
      <c r="C154" s="220">
        <v>2307</v>
      </c>
      <c r="D154" s="262" t="s">
        <v>1008</v>
      </c>
      <c r="E154" s="128" t="s">
        <v>1002</v>
      </c>
      <c r="F154" s="288" t="s">
        <v>631</v>
      </c>
      <c r="G154" s="301" t="s">
        <v>1325</v>
      </c>
      <c r="H154" s="220">
        <v>2</v>
      </c>
      <c r="I154" s="220" t="s">
        <v>1116</v>
      </c>
      <c r="J154" s="220">
        <v>2</v>
      </c>
      <c r="L154" s="128">
        <v>1</v>
      </c>
      <c r="M154" s="128"/>
      <c r="N154" s="128"/>
      <c r="O154" s="128"/>
      <c r="Q154" s="128" t="s">
        <v>1390</v>
      </c>
    </row>
    <row r="155" spans="1:17" ht="32.25" customHeight="1">
      <c r="A155" s="128" t="s">
        <v>1367</v>
      </c>
      <c r="C155" s="220">
        <v>2308</v>
      </c>
      <c r="D155" s="262" t="s">
        <v>259</v>
      </c>
      <c r="E155" s="128" t="s">
        <v>1003</v>
      </c>
      <c r="F155" s="288" t="s">
        <v>631</v>
      </c>
      <c r="G155" s="301" t="s">
        <v>1325</v>
      </c>
      <c r="H155" s="220">
        <v>2</v>
      </c>
      <c r="I155" s="220" t="s">
        <v>1116</v>
      </c>
      <c r="J155" s="220">
        <v>2</v>
      </c>
      <c r="L155" s="128">
        <v>1</v>
      </c>
      <c r="M155" s="128"/>
      <c r="N155" s="128"/>
      <c r="O155" s="128"/>
      <c r="Q155" s="128" t="s">
        <v>1390</v>
      </c>
    </row>
    <row r="156" spans="1:17" s="316" customFormat="1" ht="32.25" customHeight="1">
      <c r="C156" s="245">
        <v>2309</v>
      </c>
      <c r="D156" s="317" t="s">
        <v>251</v>
      </c>
      <c r="E156" s="318" t="s">
        <v>1007</v>
      </c>
      <c r="F156" s="319" t="s">
        <v>631</v>
      </c>
      <c r="G156" s="320" t="str">
        <f t="shared" ref="G156:G173" si="7">"yet to be delivered, dummy text No. "&amp;C156</f>
        <v>yet to be delivered, dummy text No. 2309</v>
      </c>
      <c r="H156" s="245">
        <v>2</v>
      </c>
      <c r="I156" s="245" t="s">
        <v>1116</v>
      </c>
      <c r="J156" s="220">
        <v>2</v>
      </c>
      <c r="K156" s="316" t="s">
        <v>1117</v>
      </c>
      <c r="L156" s="316" t="s">
        <v>772</v>
      </c>
    </row>
    <row r="157" spans="1:17" ht="32.25" customHeight="1">
      <c r="A157" s="128" t="s">
        <v>1367</v>
      </c>
      <c r="C157" s="220">
        <v>2310</v>
      </c>
      <c r="D157" s="262" t="s">
        <v>322</v>
      </c>
      <c r="E157" s="128" t="s">
        <v>1010</v>
      </c>
      <c r="F157" s="288" t="s">
        <v>631</v>
      </c>
      <c r="G157" s="301" t="s">
        <v>1325</v>
      </c>
      <c r="H157" s="220">
        <v>2</v>
      </c>
      <c r="I157" s="220" t="s">
        <v>1116</v>
      </c>
      <c r="J157" s="220">
        <v>2</v>
      </c>
      <c r="L157" s="128">
        <v>1</v>
      </c>
      <c r="M157" s="128"/>
      <c r="N157" s="128"/>
      <c r="O157" s="128"/>
      <c r="Q157" s="128" t="s">
        <v>1390</v>
      </c>
    </row>
    <row r="158" spans="1:17" ht="32.25" customHeight="1">
      <c r="A158" s="128" t="s">
        <v>1367</v>
      </c>
      <c r="C158" s="220">
        <v>2311</v>
      </c>
      <c r="D158" s="262" t="s">
        <v>323</v>
      </c>
      <c r="E158" s="128" t="s">
        <v>1009</v>
      </c>
      <c r="F158" s="288" t="s">
        <v>631</v>
      </c>
      <c r="G158" s="301" t="s">
        <v>1325</v>
      </c>
      <c r="H158" s="220">
        <v>2</v>
      </c>
      <c r="I158" s="220" t="s">
        <v>1116</v>
      </c>
      <c r="J158" s="220">
        <v>2</v>
      </c>
      <c r="L158" s="128">
        <v>1</v>
      </c>
      <c r="M158" s="128"/>
      <c r="N158" s="128"/>
      <c r="O158" s="128"/>
      <c r="Q158" s="128" t="s">
        <v>1390</v>
      </c>
    </row>
    <row r="159" spans="1:17" ht="32.25" customHeight="1">
      <c r="A159" s="128" t="s">
        <v>1367</v>
      </c>
      <c r="C159" s="220">
        <v>2312</v>
      </c>
      <c r="D159" s="262" t="s">
        <v>1012</v>
      </c>
      <c r="E159" s="128" t="s">
        <v>1011</v>
      </c>
      <c r="F159" s="288" t="s">
        <v>631</v>
      </c>
      <c r="G159" s="301" t="s">
        <v>1325</v>
      </c>
      <c r="H159" s="220">
        <v>2</v>
      </c>
      <c r="I159" s="220" t="s">
        <v>1116</v>
      </c>
      <c r="J159" s="220">
        <v>2</v>
      </c>
      <c r="L159" s="128">
        <v>1</v>
      </c>
      <c r="M159" s="128"/>
      <c r="N159" s="128"/>
      <c r="O159" s="128"/>
      <c r="Q159" s="128" t="s">
        <v>1390</v>
      </c>
    </row>
    <row r="160" spans="1:17" ht="32.25" customHeight="1">
      <c r="A160" s="128" t="s">
        <v>1367</v>
      </c>
      <c r="C160" s="220">
        <v>2313</v>
      </c>
      <c r="D160" s="262" t="s">
        <v>271</v>
      </c>
      <c r="E160" s="128" t="s">
        <v>1013</v>
      </c>
      <c r="F160" s="288" t="s">
        <v>631</v>
      </c>
      <c r="G160" s="301" t="s">
        <v>1325</v>
      </c>
      <c r="H160" s="220">
        <v>2</v>
      </c>
      <c r="I160" s="220" t="s">
        <v>1116</v>
      </c>
      <c r="J160" s="220">
        <v>2</v>
      </c>
      <c r="L160" s="128">
        <v>1</v>
      </c>
      <c r="M160" s="128"/>
      <c r="N160" s="128"/>
      <c r="O160" s="128"/>
      <c r="Q160" s="128" t="s">
        <v>1390</v>
      </c>
    </row>
    <row r="161" spans="1:17" ht="32.25" customHeight="1">
      <c r="A161" s="128" t="s">
        <v>1367</v>
      </c>
      <c r="C161" s="220">
        <v>2314</v>
      </c>
      <c r="D161" s="262" t="s">
        <v>273</v>
      </c>
      <c r="E161" s="128" t="s">
        <v>1014</v>
      </c>
      <c r="F161" s="288" t="s">
        <v>631</v>
      </c>
      <c r="G161" s="301" t="s">
        <v>1325</v>
      </c>
      <c r="H161" s="220">
        <v>2</v>
      </c>
      <c r="I161" s="220" t="s">
        <v>1116</v>
      </c>
      <c r="J161" s="220">
        <v>2</v>
      </c>
      <c r="L161" s="128">
        <v>1</v>
      </c>
      <c r="M161" s="128"/>
      <c r="N161" s="128"/>
      <c r="O161" s="128"/>
      <c r="Q161" s="128" t="s">
        <v>1390</v>
      </c>
    </row>
    <row r="162" spans="1:17" ht="32.25" customHeight="1">
      <c r="A162" s="128" t="s">
        <v>1367</v>
      </c>
      <c r="C162" s="220">
        <v>2315</v>
      </c>
      <c r="D162" s="262" t="s">
        <v>275</v>
      </c>
      <c r="E162" s="128" t="s">
        <v>1015</v>
      </c>
      <c r="F162" s="288" t="s">
        <v>631</v>
      </c>
      <c r="G162" s="301" t="s">
        <v>1325</v>
      </c>
      <c r="H162" s="220">
        <v>2</v>
      </c>
      <c r="I162" s="220" t="s">
        <v>1116</v>
      </c>
      <c r="J162" s="220">
        <v>2</v>
      </c>
      <c r="L162" s="128">
        <v>1</v>
      </c>
      <c r="M162" s="128"/>
      <c r="N162" s="128"/>
      <c r="O162" s="128"/>
      <c r="Q162" s="128" t="s">
        <v>1390</v>
      </c>
    </row>
    <row r="163" spans="1:17" ht="32.25" customHeight="1">
      <c r="A163" s="128" t="s">
        <v>1367</v>
      </c>
      <c r="C163" s="220">
        <v>2316</v>
      </c>
      <c r="D163" s="262" t="s">
        <v>277</v>
      </c>
      <c r="E163" s="128" t="s">
        <v>1016</v>
      </c>
      <c r="F163" s="288" t="s">
        <v>631</v>
      </c>
      <c r="G163" s="301" t="s">
        <v>1325</v>
      </c>
      <c r="H163" s="220">
        <v>2</v>
      </c>
      <c r="I163" s="220" t="s">
        <v>1116</v>
      </c>
      <c r="J163" s="220">
        <v>2</v>
      </c>
      <c r="L163" s="128">
        <v>1</v>
      </c>
      <c r="M163" s="128"/>
      <c r="N163" s="128"/>
      <c r="O163" s="128"/>
      <c r="Q163" s="128" t="s">
        <v>1390</v>
      </c>
    </row>
    <row r="164" spans="1:17" ht="32.25" customHeight="1">
      <c r="A164" s="128" t="s">
        <v>1367</v>
      </c>
      <c r="C164" s="220">
        <v>2317</v>
      </c>
      <c r="D164" s="262" t="s">
        <v>279</v>
      </c>
      <c r="E164" s="128" t="s">
        <v>1017</v>
      </c>
      <c r="F164" s="288" t="s">
        <v>631</v>
      </c>
      <c r="G164" s="301" t="s">
        <v>1325</v>
      </c>
      <c r="H164" s="220">
        <v>2</v>
      </c>
      <c r="I164" s="220" t="s">
        <v>1116</v>
      </c>
      <c r="J164" s="220">
        <v>2</v>
      </c>
      <c r="L164" s="128">
        <v>1</v>
      </c>
      <c r="M164" s="128"/>
      <c r="N164" s="128"/>
      <c r="O164" s="128"/>
      <c r="Q164" s="128" t="s">
        <v>1390</v>
      </c>
    </row>
    <row r="165" spans="1:17" ht="32.25" customHeight="1">
      <c r="A165" s="128" t="s">
        <v>1367</v>
      </c>
      <c r="C165" s="220">
        <v>2318</v>
      </c>
      <c r="D165" s="262" t="s">
        <v>281</v>
      </c>
      <c r="E165" s="128" t="s">
        <v>1018</v>
      </c>
      <c r="F165" s="288" t="s">
        <v>631</v>
      </c>
      <c r="G165" s="301" t="s">
        <v>1325</v>
      </c>
      <c r="H165" s="220">
        <v>2</v>
      </c>
      <c r="I165" s="220" t="s">
        <v>1116</v>
      </c>
      <c r="J165" s="220">
        <v>2</v>
      </c>
      <c r="L165" s="128">
        <v>1</v>
      </c>
      <c r="M165" s="128"/>
      <c r="N165" s="128"/>
      <c r="O165" s="128"/>
      <c r="Q165" s="128" t="s">
        <v>1390</v>
      </c>
    </row>
    <row r="166" spans="1:17" ht="32.25" customHeight="1">
      <c r="A166" s="128" t="s">
        <v>1367</v>
      </c>
      <c r="C166" s="220">
        <v>2319</v>
      </c>
      <c r="D166" s="262" t="s">
        <v>283</v>
      </c>
      <c r="E166" s="128" t="s">
        <v>1019</v>
      </c>
      <c r="F166" s="288" t="s">
        <v>631</v>
      </c>
      <c r="G166" s="301" t="s">
        <v>1325</v>
      </c>
      <c r="H166" s="220">
        <v>2</v>
      </c>
      <c r="I166" s="220" t="s">
        <v>1116</v>
      </c>
      <c r="J166" s="220">
        <v>2</v>
      </c>
      <c r="L166" s="128">
        <v>1</v>
      </c>
      <c r="M166" s="128"/>
      <c r="N166" s="128"/>
      <c r="O166" s="128"/>
      <c r="Q166" s="128" t="s">
        <v>1390</v>
      </c>
    </row>
    <row r="167" spans="1:17" ht="32.25" customHeight="1">
      <c r="A167" s="128" t="s">
        <v>1367</v>
      </c>
      <c r="C167" s="220">
        <v>2320</v>
      </c>
      <c r="D167" s="262" t="s">
        <v>285</v>
      </c>
      <c r="E167" s="128" t="s">
        <v>1020</v>
      </c>
      <c r="F167" s="288" t="s">
        <v>631</v>
      </c>
      <c r="G167" s="301" t="s">
        <v>1325</v>
      </c>
      <c r="H167" s="220">
        <v>2</v>
      </c>
      <c r="I167" s="220" t="s">
        <v>1116</v>
      </c>
      <c r="J167" s="220">
        <v>2</v>
      </c>
      <c r="L167" s="128">
        <v>1</v>
      </c>
      <c r="M167" s="128"/>
      <c r="N167" s="128"/>
      <c r="O167" s="128"/>
      <c r="Q167" s="128" t="s">
        <v>1390</v>
      </c>
    </row>
    <row r="168" spans="1:17" ht="32.25" customHeight="1">
      <c r="A168" s="128" t="s">
        <v>1367</v>
      </c>
      <c r="C168" s="220">
        <v>2321</v>
      </c>
      <c r="D168" s="262" t="s">
        <v>287</v>
      </c>
      <c r="E168" s="128" t="s">
        <v>1021</v>
      </c>
      <c r="F168" s="288" t="s">
        <v>631</v>
      </c>
      <c r="G168" s="301" t="s">
        <v>1325</v>
      </c>
      <c r="H168" s="220">
        <v>2</v>
      </c>
      <c r="I168" s="220" t="s">
        <v>1116</v>
      </c>
      <c r="J168" s="220">
        <v>2</v>
      </c>
      <c r="L168" s="128">
        <v>1</v>
      </c>
      <c r="M168" s="128"/>
      <c r="N168" s="128"/>
      <c r="O168" s="128"/>
      <c r="Q168" s="128" t="s">
        <v>1390</v>
      </c>
    </row>
    <row r="169" spans="1:17" ht="32.25" customHeight="1">
      <c r="A169" s="128" t="s">
        <v>1367</v>
      </c>
      <c r="C169" s="220">
        <v>2322</v>
      </c>
      <c r="D169" s="262" t="s">
        <v>293</v>
      </c>
      <c r="E169" s="128" t="s">
        <v>1022</v>
      </c>
      <c r="F169" s="288" t="s">
        <v>631</v>
      </c>
      <c r="G169" s="301" t="s">
        <v>1325</v>
      </c>
      <c r="H169" s="220">
        <v>2</v>
      </c>
      <c r="I169" s="220" t="s">
        <v>1116</v>
      </c>
      <c r="J169" s="220">
        <v>2</v>
      </c>
      <c r="L169" s="128">
        <v>1</v>
      </c>
      <c r="M169" s="128"/>
      <c r="N169" s="128"/>
      <c r="O169" s="128"/>
      <c r="Q169" s="128" t="s">
        <v>1390</v>
      </c>
    </row>
    <row r="170" spans="1:17" ht="32.25" customHeight="1">
      <c r="A170" s="128" t="s">
        <v>1367</v>
      </c>
      <c r="C170" s="220">
        <v>2323</v>
      </c>
      <c r="D170" s="262" t="s">
        <v>295</v>
      </c>
      <c r="E170" s="128" t="s">
        <v>1023</v>
      </c>
      <c r="F170" s="288" t="s">
        <v>631</v>
      </c>
      <c r="G170" s="301" t="s">
        <v>1325</v>
      </c>
      <c r="H170" s="220">
        <v>2</v>
      </c>
      <c r="I170" s="220" t="s">
        <v>1116</v>
      </c>
      <c r="J170" s="220">
        <v>2</v>
      </c>
      <c r="L170" s="128">
        <v>1</v>
      </c>
      <c r="M170" s="128"/>
      <c r="N170" s="128"/>
      <c r="O170" s="128"/>
      <c r="Q170" s="128" t="s">
        <v>1390</v>
      </c>
    </row>
    <row r="171" spans="1:17" ht="32.25" customHeight="1">
      <c r="A171" s="128" t="s">
        <v>1367</v>
      </c>
      <c r="C171" s="220">
        <v>2324</v>
      </c>
      <c r="D171" s="262" t="s">
        <v>297</v>
      </c>
      <c r="E171" s="114" t="s">
        <v>1125</v>
      </c>
      <c r="F171" s="288" t="s">
        <v>631</v>
      </c>
      <c r="G171" s="301" t="s">
        <v>1325</v>
      </c>
      <c r="H171" s="220">
        <v>2</v>
      </c>
      <c r="I171" s="220" t="s">
        <v>1116</v>
      </c>
      <c r="J171" s="220">
        <v>2</v>
      </c>
      <c r="K171" s="281" t="s">
        <v>1122</v>
      </c>
      <c r="L171" s="128">
        <v>1</v>
      </c>
      <c r="M171" s="128"/>
      <c r="N171" s="128"/>
      <c r="O171" s="128"/>
      <c r="Q171" s="128" t="s">
        <v>1390</v>
      </c>
    </row>
    <row r="172" spans="1:17" ht="32.25" customHeight="1">
      <c r="A172" s="128" t="s">
        <v>1367</v>
      </c>
      <c r="C172" s="220">
        <v>2325</v>
      </c>
      <c r="D172" s="262" t="s">
        <v>299</v>
      </c>
      <c r="E172" s="128" t="s">
        <v>1118</v>
      </c>
      <c r="F172" s="288" t="s">
        <v>631</v>
      </c>
      <c r="G172" s="301" t="s">
        <v>1325</v>
      </c>
      <c r="H172" s="220">
        <v>2</v>
      </c>
      <c r="I172" s="220" t="s">
        <v>1116</v>
      </c>
      <c r="J172" s="220">
        <v>2</v>
      </c>
      <c r="L172" s="128">
        <v>1</v>
      </c>
      <c r="M172" s="128"/>
      <c r="N172" s="128"/>
      <c r="O172" s="128"/>
      <c r="Q172" s="128" t="s">
        <v>1390</v>
      </c>
    </row>
    <row r="173" spans="1:17" s="316" customFormat="1" ht="12.75" customHeight="1">
      <c r="C173" s="245">
        <v>2326</v>
      </c>
      <c r="D173" s="317" t="s">
        <v>299</v>
      </c>
      <c r="E173" s="318" t="s">
        <v>1025</v>
      </c>
      <c r="F173" s="318" t="s">
        <v>1024</v>
      </c>
      <c r="G173" s="320" t="str">
        <f t="shared" si="7"/>
        <v>yet to be delivered, dummy text No. 2326</v>
      </c>
      <c r="H173" s="245"/>
      <c r="I173" s="245"/>
      <c r="J173" s="220" t="s">
        <v>1419</v>
      </c>
      <c r="K173" s="316" t="s">
        <v>1121</v>
      </c>
      <c r="L173" s="316" t="s">
        <v>772</v>
      </c>
    </row>
    <row r="174" spans="1:17" ht="30" customHeight="1">
      <c r="A174" s="128" t="s">
        <v>1367</v>
      </c>
      <c r="C174" s="220">
        <v>2327</v>
      </c>
      <c r="D174" s="262" t="s">
        <v>301</v>
      </c>
      <c r="E174" s="128" t="s">
        <v>1026</v>
      </c>
      <c r="F174" s="288" t="s">
        <v>631</v>
      </c>
      <c r="G174" s="301" t="s">
        <v>1325</v>
      </c>
      <c r="H174" s="220">
        <v>2</v>
      </c>
      <c r="I174" s="220" t="s">
        <v>1116</v>
      </c>
      <c r="J174" s="220">
        <v>2</v>
      </c>
      <c r="L174" s="128">
        <v>1</v>
      </c>
      <c r="M174" s="128"/>
      <c r="N174" s="128"/>
      <c r="O174" s="128"/>
      <c r="Q174" s="128" t="s">
        <v>1390</v>
      </c>
    </row>
    <row r="175" spans="1:17" ht="30" customHeight="1">
      <c r="A175" s="128" t="s">
        <v>1367</v>
      </c>
      <c r="C175" s="220">
        <v>2328</v>
      </c>
      <c r="D175" s="262" t="s">
        <v>303</v>
      </c>
      <c r="E175" s="128" t="s">
        <v>1027</v>
      </c>
      <c r="F175" s="288" t="s">
        <v>631</v>
      </c>
      <c r="G175" s="301" t="s">
        <v>1325</v>
      </c>
      <c r="H175" s="220">
        <v>2</v>
      </c>
      <c r="I175" s="220" t="s">
        <v>1116</v>
      </c>
      <c r="J175" s="220">
        <v>2</v>
      </c>
      <c r="L175" s="128">
        <v>1</v>
      </c>
      <c r="M175" s="128"/>
      <c r="N175" s="128"/>
      <c r="O175" s="128"/>
      <c r="Q175" s="128" t="s">
        <v>1390</v>
      </c>
    </row>
    <row r="176" spans="1:17" ht="30" customHeight="1">
      <c r="A176" s="128" t="s">
        <v>1367</v>
      </c>
      <c r="C176" s="220">
        <v>2329</v>
      </c>
      <c r="D176" s="262" t="s">
        <v>305</v>
      </c>
      <c r="E176" s="128" t="s">
        <v>1028</v>
      </c>
      <c r="F176" s="288" t="s">
        <v>631</v>
      </c>
      <c r="G176" s="301" t="s">
        <v>1325</v>
      </c>
      <c r="H176" s="220">
        <v>2</v>
      </c>
      <c r="I176" s="220" t="s">
        <v>1116</v>
      </c>
      <c r="J176" s="220">
        <v>2</v>
      </c>
      <c r="L176" s="128">
        <v>1</v>
      </c>
      <c r="M176" s="128"/>
      <c r="N176" s="128"/>
      <c r="O176" s="128"/>
      <c r="Q176" s="128" t="s">
        <v>1390</v>
      </c>
    </row>
    <row r="177" spans="1:17" ht="30" customHeight="1">
      <c r="A177" s="128" t="s">
        <v>1367</v>
      </c>
      <c r="C177" s="220">
        <v>2330</v>
      </c>
      <c r="D177" s="262" t="s">
        <v>309</v>
      </c>
      <c r="E177" s="128" t="s">
        <v>1029</v>
      </c>
      <c r="F177" s="288" t="s">
        <v>631</v>
      </c>
      <c r="G177" s="301" t="s">
        <v>1325</v>
      </c>
      <c r="H177" s="220">
        <v>2</v>
      </c>
      <c r="I177" s="220" t="s">
        <v>1116</v>
      </c>
      <c r="J177" s="220">
        <v>2</v>
      </c>
      <c r="L177" s="128">
        <v>1</v>
      </c>
      <c r="M177" s="128"/>
      <c r="N177" s="128"/>
      <c r="O177" s="128"/>
      <c r="Q177" s="128" t="s">
        <v>1390</v>
      </c>
    </row>
    <row r="178" spans="1:17" ht="30" customHeight="1">
      <c r="A178" s="128" t="s">
        <v>1367</v>
      </c>
      <c r="C178" s="220">
        <v>2331</v>
      </c>
      <c r="D178" s="262" t="s">
        <v>307</v>
      </c>
      <c r="E178" s="114" t="s">
        <v>1124</v>
      </c>
      <c r="F178" s="288" t="s">
        <v>631</v>
      </c>
      <c r="G178" s="301" t="s">
        <v>1325</v>
      </c>
      <c r="H178" s="220">
        <v>2</v>
      </c>
      <c r="I178" s="220" t="s">
        <v>1116</v>
      </c>
      <c r="J178" s="220">
        <v>2</v>
      </c>
      <c r="K178" s="281" t="s">
        <v>1122</v>
      </c>
      <c r="L178" s="128">
        <v>1</v>
      </c>
      <c r="M178" s="128"/>
      <c r="N178" s="128"/>
      <c r="O178" s="128"/>
      <c r="Q178" s="128" t="s">
        <v>1390</v>
      </c>
    </row>
    <row r="179" spans="1:17" ht="30" customHeight="1">
      <c r="A179" s="128" t="s">
        <v>1367</v>
      </c>
      <c r="C179" s="220">
        <v>2332</v>
      </c>
      <c r="D179" s="262" t="s">
        <v>311</v>
      </c>
      <c r="E179" s="114" t="s">
        <v>1029</v>
      </c>
      <c r="F179" s="288" t="s">
        <v>631</v>
      </c>
      <c r="G179" s="301" t="s">
        <v>1325</v>
      </c>
      <c r="H179" s="220">
        <v>2</v>
      </c>
      <c r="I179" s="220" t="s">
        <v>1116</v>
      </c>
      <c r="J179" s="220">
        <v>2</v>
      </c>
      <c r="K179" s="281" t="s">
        <v>1122</v>
      </c>
      <c r="L179" s="128">
        <v>1</v>
      </c>
      <c r="M179" s="128"/>
      <c r="N179" s="128"/>
      <c r="O179" s="128"/>
      <c r="Q179" s="128" t="s">
        <v>1390</v>
      </c>
    </row>
    <row r="180" spans="1:17" ht="25.5" customHeight="1">
      <c r="A180" s="128" t="s">
        <v>1367</v>
      </c>
      <c r="C180" s="220">
        <v>2333</v>
      </c>
      <c r="D180" s="262" t="s">
        <v>313</v>
      </c>
      <c r="E180" s="128" t="s">
        <v>1123</v>
      </c>
      <c r="F180" s="288" t="s">
        <v>631</v>
      </c>
      <c r="G180" s="301" t="s">
        <v>1325</v>
      </c>
      <c r="H180" s="220">
        <v>2</v>
      </c>
      <c r="I180" s="220" t="s">
        <v>1116</v>
      </c>
      <c r="J180" s="220">
        <v>2</v>
      </c>
      <c r="L180" s="128">
        <v>1</v>
      </c>
      <c r="Q180" s="128" t="s">
        <v>1390</v>
      </c>
    </row>
    <row r="181" spans="1:17" ht="42" customHeight="1">
      <c r="A181" s="128" t="s">
        <v>1369</v>
      </c>
      <c r="C181" s="128">
        <v>2400</v>
      </c>
      <c r="D181" s="128" t="s">
        <v>88</v>
      </c>
      <c r="E181" s="128" t="s">
        <v>1066</v>
      </c>
      <c r="F181" s="220" t="s">
        <v>1126</v>
      </c>
      <c r="G181" s="128"/>
      <c r="H181" s="220">
        <v>101</v>
      </c>
      <c r="I181" s="220" t="s">
        <v>1127</v>
      </c>
      <c r="J181" s="220">
        <v>101</v>
      </c>
      <c r="K181" s="321" t="s">
        <v>1326</v>
      </c>
      <c r="L181" s="128">
        <v>1</v>
      </c>
    </row>
    <row r="182" spans="1:17" ht="42" customHeight="1">
      <c r="A182" s="128" t="s">
        <v>1369</v>
      </c>
      <c r="C182" s="128">
        <v>2401</v>
      </c>
      <c r="D182" s="128" t="s">
        <v>90</v>
      </c>
      <c r="E182" s="128" t="s">
        <v>1066</v>
      </c>
      <c r="F182" s="220" t="s">
        <v>1126</v>
      </c>
      <c r="G182" s="128"/>
      <c r="H182" s="220">
        <v>102</v>
      </c>
      <c r="I182" s="220" t="s">
        <v>1128</v>
      </c>
      <c r="J182" s="220">
        <v>102</v>
      </c>
      <c r="K182" s="321" t="s">
        <v>1327</v>
      </c>
      <c r="L182" s="128">
        <v>1</v>
      </c>
    </row>
    <row r="183" spans="1:17" ht="42" customHeight="1">
      <c r="A183" s="128" t="s">
        <v>1369</v>
      </c>
      <c r="C183" s="128">
        <v>2402</v>
      </c>
      <c r="D183" s="128" t="s">
        <v>839</v>
      </c>
      <c r="E183" s="128" t="s">
        <v>1066</v>
      </c>
      <c r="F183" s="220" t="s">
        <v>1126</v>
      </c>
      <c r="G183" s="128"/>
      <c r="H183" s="220">
        <v>103</v>
      </c>
      <c r="I183" s="220" t="s">
        <v>1129</v>
      </c>
      <c r="J183" s="220">
        <v>103</v>
      </c>
      <c r="K183" s="321" t="s">
        <v>1328</v>
      </c>
      <c r="L183" s="128">
        <v>1</v>
      </c>
    </row>
    <row r="184" spans="1:17" ht="12.75" customHeight="1">
      <c r="G184" s="128"/>
      <c r="J184" s="220"/>
    </row>
  </sheetData>
  <autoFilter ref="A2:Q184"/>
  <sortState ref="D181:I202">
    <sortCondition ref="D181:D202"/>
  </sortState>
  <mergeCells count="7">
    <mergeCell ref="P92:P93"/>
    <mergeCell ref="E103:E118"/>
    <mergeCell ref="E121:E137"/>
    <mergeCell ref="B103:B118"/>
    <mergeCell ref="H1:I1"/>
    <mergeCell ref="H70:I70"/>
    <mergeCell ref="H71:I71"/>
  </mergeCells>
  <conditionalFormatting sqref="A18:A183">
    <cfRule type="cellIs" dxfId="33" priority="32" operator="equal">
      <formula>"Not done"</formula>
    </cfRule>
    <cfRule type="cellIs" dxfId="32" priority="33" operator="equal">
      <formula>"In progress"</formula>
    </cfRule>
    <cfRule type="cellIs" dxfId="31" priority="34" operator="equal">
      <formula>"Done"</formula>
    </cfRule>
  </conditionalFormatting>
  <conditionalFormatting sqref="A5">
    <cfRule type="cellIs" dxfId="30" priority="29" operator="equal">
      <formula>"Not done"</formula>
    </cfRule>
    <cfRule type="cellIs" dxfId="29" priority="30" operator="equal">
      <formula>"In progress"</formula>
    </cfRule>
    <cfRule type="cellIs" dxfId="28" priority="31" operator="equal">
      <formula>"Done"</formula>
    </cfRule>
  </conditionalFormatting>
  <conditionalFormatting sqref="A4">
    <cfRule type="cellIs" dxfId="27" priority="26" operator="equal">
      <formula>"Not done"</formula>
    </cfRule>
    <cfRule type="cellIs" dxfId="26" priority="27" operator="equal">
      <formula>"In progress"</formula>
    </cfRule>
    <cfRule type="cellIs" dxfId="25" priority="28" operator="equal">
      <formula>"Done"</formula>
    </cfRule>
  </conditionalFormatting>
  <conditionalFormatting sqref="A6">
    <cfRule type="cellIs" dxfId="24" priority="23" operator="equal">
      <formula>"Not done"</formula>
    </cfRule>
    <cfRule type="cellIs" dxfId="23" priority="24" operator="equal">
      <formula>"In progress"</formula>
    </cfRule>
    <cfRule type="cellIs" dxfId="22" priority="25" operator="equal">
      <formula>"Done"</formula>
    </cfRule>
  </conditionalFormatting>
  <conditionalFormatting sqref="A7">
    <cfRule type="cellIs" dxfId="21" priority="20" operator="equal">
      <formula>"Not done"</formula>
    </cfRule>
    <cfRule type="cellIs" dxfId="20" priority="21" operator="equal">
      <formula>"In progress"</formula>
    </cfRule>
    <cfRule type="cellIs" dxfId="19" priority="22" operator="equal">
      <formula>"Done"</formula>
    </cfRule>
  </conditionalFormatting>
  <conditionalFormatting sqref="A8">
    <cfRule type="cellIs" dxfId="18" priority="17" operator="equal">
      <formula>"Not done"</formula>
    </cfRule>
    <cfRule type="cellIs" dxfId="17" priority="18" operator="equal">
      <formula>"In progress"</formula>
    </cfRule>
    <cfRule type="cellIs" dxfId="16" priority="19" operator="equal">
      <formula>"Done"</formula>
    </cfRule>
  </conditionalFormatting>
  <conditionalFormatting sqref="A10">
    <cfRule type="cellIs" dxfId="15" priority="14" operator="equal">
      <formula>"Not done"</formula>
    </cfRule>
    <cfRule type="cellIs" dxfId="14" priority="15" operator="equal">
      <formula>"In progress"</formula>
    </cfRule>
    <cfRule type="cellIs" dxfId="13" priority="16" operator="equal">
      <formula>"Done"</formula>
    </cfRule>
  </conditionalFormatting>
  <conditionalFormatting sqref="A11">
    <cfRule type="cellIs" dxfId="12" priority="11" operator="equal">
      <formula>"Not done"</formula>
    </cfRule>
    <cfRule type="cellIs" dxfId="11" priority="12" operator="equal">
      <formula>"In progress"</formula>
    </cfRule>
    <cfRule type="cellIs" dxfId="10" priority="13" operator="equal">
      <formula>"Done"</formula>
    </cfRule>
  </conditionalFormatting>
  <conditionalFormatting sqref="A12">
    <cfRule type="cellIs" dxfId="9" priority="8" operator="equal">
      <formula>"Not done"</formula>
    </cfRule>
    <cfRule type="cellIs" dxfId="8" priority="9" operator="equal">
      <formula>"In progress"</formula>
    </cfRule>
    <cfRule type="cellIs" dxfId="7" priority="10" operator="equal">
      <formula>"Done"</formula>
    </cfRule>
  </conditionalFormatting>
  <conditionalFormatting sqref="A13">
    <cfRule type="cellIs" dxfId="6" priority="5" operator="equal">
      <formula>"Not done"</formula>
    </cfRule>
    <cfRule type="cellIs" dxfId="5" priority="6" operator="equal">
      <formula>"In progress"</formula>
    </cfRule>
    <cfRule type="cellIs" dxfId="4" priority="7" operator="equal">
      <formula>"Done"</formula>
    </cfRule>
  </conditionalFormatting>
  <conditionalFormatting sqref="A103">
    <cfRule type="cellIs" dxfId="3" priority="2" operator="equal">
      <formula>"Not done"</formula>
    </cfRule>
    <cfRule type="cellIs" dxfId="2" priority="3" operator="equal">
      <formula>"In progress"</formula>
    </cfRule>
    <cfRule type="cellIs" dxfId="1" priority="4" operator="equal">
      <formula>"Done"</formula>
    </cfRule>
  </conditionalFormatting>
  <conditionalFormatting sqref="Q1:Q1048576">
    <cfRule type="containsText" dxfId="0" priority="1" operator="containsText" text="OK">
      <formula>NOT(ISERROR(SEARCH("OK",Q1)))</formula>
    </cfRule>
  </conditionalFormatting>
  <pageMargins left="0.7" right="0.7" top="0.78740157499999996" bottom="0.78740157499999996" header="0.3" footer="0.3"/>
  <pageSetup paperSize="9" orientation="portrait" r:id="rId1"/>
  <legacyDrawing r:id="rId2"/>
</worksheet>
</file>

<file path=xl/worksheets/sheet15.xml><?xml version="1.0" encoding="utf-8"?>
<worksheet xmlns="http://schemas.openxmlformats.org/spreadsheetml/2006/main" xmlns:r="http://schemas.openxmlformats.org/officeDocument/2006/relationships">
  <sheetPr>
    <tabColor rgb="FFFF00FF"/>
  </sheetPr>
  <dimension ref="A1:H43"/>
  <sheetViews>
    <sheetView workbookViewId="0">
      <selection activeCell="A4" sqref="A4:O19"/>
    </sheetView>
  </sheetViews>
  <sheetFormatPr defaultColWidth="11.44140625" defaultRowHeight="13.8"/>
  <cols>
    <col min="1" max="4" width="11.44140625" style="248"/>
    <col min="5" max="5" width="21.109375" style="248" customWidth="1"/>
    <col min="6" max="6" width="27" style="248" customWidth="1"/>
    <col min="7" max="7" width="5.5546875" style="248" customWidth="1"/>
    <col min="8" max="16384" width="11.44140625" style="248"/>
  </cols>
  <sheetData>
    <row r="1" spans="1:8" ht="13.5" customHeight="1">
      <c r="A1" s="247" t="s">
        <v>1430</v>
      </c>
      <c r="C1" s="247"/>
    </row>
    <row r="2" spans="1:8" ht="13.5" customHeight="1">
      <c r="A2" s="247" t="s">
        <v>1431</v>
      </c>
      <c r="C2" s="247"/>
    </row>
    <row r="3" spans="1:8" ht="13.5" customHeight="1">
      <c r="B3" s="249" t="s">
        <v>1432</v>
      </c>
      <c r="C3" s="249" t="s">
        <v>1433</v>
      </c>
      <c r="D3" s="249" t="s">
        <v>1434</v>
      </c>
      <c r="E3" s="249" t="s">
        <v>1435</v>
      </c>
      <c r="F3" s="249" t="s">
        <v>1436</v>
      </c>
    </row>
    <row r="4" spans="1:8" ht="13.5" customHeight="1">
      <c r="A4" s="337" t="s">
        <v>1437</v>
      </c>
      <c r="B4" s="328">
        <v>1101</v>
      </c>
      <c r="C4" s="328">
        <v>2101</v>
      </c>
      <c r="D4" s="333" t="s">
        <v>969</v>
      </c>
      <c r="E4" s="251" t="s">
        <v>1477</v>
      </c>
      <c r="F4" s="327">
        <v>7</v>
      </c>
      <c r="H4" s="248" t="s">
        <v>1484</v>
      </c>
    </row>
    <row r="5" spans="1:8" ht="13.5" customHeight="1">
      <c r="A5" s="421" t="s">
        <v>1481</v>
      </c>
      <c r="B5" s="248">
        <v>1102</v>
      </c>
      <c r="C5" s="248">
        <v>2102</v>
      </c>
      <c r="D5" s="331" t="s">
        <v>113</v>
      </c>
      <c r="E5" s="251">
        <v>4</v>
      </c>
      <c r="F5" s="251" t="s">
        <v>1452</v>
      </c>
      <c r="H5" s="248" t="s">
        <v>1476</v>
      </c>
    </row>
    <row r="6" spans="1:8" ht="13.5" customHeight="1">
      <c r="A6" s="421"/>
      <c r="B6" s="248">
        <v>1103</v>
      </c>
      <c r="C6" s="248">
        <v>2103</v>
      </c>
      <c r="D6" s="331" t="s">
        <v>115</v>
      </c>
      <c r="F6" s="251" t="s">
        <v>1448</v>
      </c>
      <c r="H6" s="248" t="s">
        <v>975</v>
      </c>
    </row>
    <row r="7" spans="1:8" ht="13.5" customHeight="1">
      <c r="A7" s="421"/>
      <c r="B7" s="248">
        <v>1104</v>
      </c>
      <c r="C7" s="248">
        <v>2104</v>
      </c>
      <c r="D7" s="331" t="s">
        <v>117</v>
      </c>
      <c r="E7" s="251">
        <v>4</v>
      </c>
      <c r="F7" s="251" t="s">
        <v>1443</v>
      </c>
      <c r="H7" s="248" t="s">
        <v>1473</v>
      </c>
    </row>
    <row r="8" spans="1:8" ht="13.5" customHeight="1">
      <c r="A8" s="421"/>
      <c r="B8" s="248">
        <v>1105</v>
      </c>
      <c r="C8" s="248">
        <v>2105</v>
      </c>
      <c r="D8" s="331" t="s">
        <v>119</v>
      </c>
      <c r="E8" s="251"/>
      <c r="F8" s="251" t="s">
        <v>1443</v>
      </c>
      <c r="H8" s="248" t="s">
        <v>982</v>
      </c>
    </row>
    <row r="9" spans="1:8" ht="13.5" customHeight="1">
      <c r="A9" s="421"/>
      <c r="B9" s="248">
        <v>1106</v>
      </c>
      <c r="C9" s="248">
        <v>2106</v>
      </c>
      <c r="D9" s="331" t="s">
        <v>121</v>
      </c>
      <c r="E9" s="251"/>
      <c r="F9" s="251" t="s">
        <v>1438</v>
      </c>
      <c r="H9" s="248" t="s">
        <v>965</v>
      </c>
    </row>
    <row r="10" spans="1:8" ht="13.5" customHeight="1">
      <c r="A10" s="421"/>
      <c r="B10" s="328">
        <v>1107</v>
      </c>
      <c r="C10" s="328">
        <v>2107</v>
      </c>
      <c r="D10" s="329" t="s">
        <v>970</v>
      </c>
      <c r="F10" s="251" t="s">
        <v>1439</v>
      </c>
      <c r="H10" s="248" t="s">
        <v>966</v>
      </c>
    </row>
    <row r="11" spans="1:8" ht="13.5" customHeight="1">
      <c r="A11" s="421"/>
      <c r="B11" s="248">
        <v>1108</v>
      </c>
      <c r="C11" s="248">
        <v>2108</v>
      </c>
      <c r="D11" s="331" t="s">
        <v>125</v>
      </c>
      <c r="E11" s="251" t="s">
        <v>1475</v>
      </c>
      <c r="F11" s="251" t="s">
        <v>1440</v>
      </c>
      <c r="H11" s="248" t="s">
        <v>1474</v>
      </c>
    </row>
    <row r="12" spans="1:8" ht="13.5" customHeight="1">
      <c r="A12" s="421"/>
      <c r="B12" s="248">
        <v>1109</v>
      </c>
      <c r="C12" s="248">
        <v>2109</v>
      </c>
      <c r="D12" s="331" t="s">
        <v>127</v>
      </c>
      <c r="E12" s="251" t="s">
        <v>1441</v>
      </c>
      <c r="F12" s="251" t="s">
        <v>1442</v>
      </c>
      <c r="H12" s="248" t="s">
        <v>968</v>
      </c>
    </row>
    <row r="13" spans="1:8" ht="13.5" customHeight="1">
      <c r="A13" s="421"/>
      <c r="B13" s="330">
        <v>1110</v>
      </c>
      <c r="C13" s="330">
        <v>2110</v>
      </c>
      <c r="D13" s="332" t="s">
        <v>1469</v>
      </c>
      <c r="E13" s="251" t="s">
        <v>1471</v>
      </c>
      <c r="H13" s="248" t="s">
        <v>1472</v>
      </c>
    </row>
    <row r="14" spans="1:8" ht="13.5" customHeight="1">
      <c r="A14" s="421"/>
      <c r="B14" s="328">
        <v>1111</v>
      </c>
      <c r="C14" s="328">
        <v>2111</v>
      </c>
      <c r="D14" s="329" t="s">
        <v>971</v>
      </c>
      <c r="E14" s="251">
        <v>4</v>
      </c>
      <c r="F14" s="251" t="s">
        <v>1483</v>
      </c>
      <c r="H14" s="248" t="s">
        <v>1482</v>
      </c>
    </row>
    <row r="15" spans="1:8" ht="13.5" customHeight="1">
      <c r="A15" s="421"/>
      <c r="B15" s="248">
        <v>1112</v>
      </c>
      <c r="C15" s="248">
        <v>2112</v>
      </c>
      <c r="D15" s="331" t="s">
        <v>135</v>
      </c>
      <c r="E15" s="251" t="s">
        <v>1446</v>
      </c>
      <c r="F15" s="251">
        <v>207</v>
      </c>
      <c r="H15" s="248" t="s">
        <v>973</v>
      </c>
    </row>
    <row r="16" spans="1:8" ht="13.5" customHeight="1">
      <c r="A16" s="421"/>
      <c r="B16" s="248">
        <v>1113</v>
      </c>
      <c r="C16" s="248">
        <v>2113</v>
      </c>
      <c r="D16" s="331" t="s">
        <v>1470</v>
      </c>
      <c r="E16" s="251"/>
      <c r="F16" s="251">
        <v>1</v>
      </c>
      <c r="H16" s="248" t="s">
        <v>160</v>
      </c>
    </row>
    <row r="17" spans="1:8" ht="13.5" customHeight="1">
      <c r="A17" s="421"/>
      <c r="B17" s="248">
        <v>1114</v>
      </c>
      <c r="C17" s="248">
        <v>2115</v>
      </c>
      <c r="D17" s="331" t="s">
        <v>141</v>
      </c>
      <c r="E17" s="251"/>
      <c r="F17" s="251" t="s">
        <v>1447</v>
      </c>
      <c r="H17" s="248" t="s">
        <v>974</v>
      </c>
    </row>
    <row r="18" spans="1:8" ht="13.5" customHeight="1">
      <c r="A18" s="421"/>
      <c r="B18" s="248">
        <v>1115</v>
      </c>
      <c r="C18" s="248">
        <v>2116</v>
      </c>
      <c r="D18" s="331" t="s">
        <v>133</v>
      </c>
      <c r="E18" s="251" t="s">
        <v>1444</v>
      </c>
      <c r="F18" s="251" t="s">
        <v>1445</v>
      </c>
      <c r="H18" s="248" t="s">
        <v>972</v>
      </c>
    </row>
    <row r="19" spans="1:8" ht="13.5" customHeight="1">
      <c r="A19" s="421"/>
      <c r="B19" s="248">
        <v>1116</v>
      </c>
      <c r="C19" s="248">
        <v>2117</v>
      </c>
      <c r="D19" s="331" t="s">
        <v>143</v>
      </c>
      <c r="E19" s="251"/>
      <c r="F19" s="327" t="s">
        <v>1468</v>
      </c>
      <c r="H19" s="248" t="s">
        <v>1467</v>
      </c>
    </row>
    <row r="20" spans="1:8" ht="13.5" customHeight="1"/>
    <row r="21" spans="1:8" ht="13.5" customHeight="1">
      <c r="D21" s="250"/>
      <c r="E21" s="251"/>
      <c r="F21" s="251"/>
    </row>
    <row r="22" spans="1:8" ht="13.5" customHeight="1">
      <c r="A22" s="247" t="s">
        <v>1449</v>
      </c>
      <c r="B22" s="248">
        <v>1201</v>
      </c>
      <c r="C22" s="248">
        <v>2201</v>
      </c>
      <c r="D22" s="250" t="s">
        <v>1450</v>
      </c>
      <c r="E22" s="251"/>
      <c r="F22" s="251" t="s">
        <v>1451</v>
      </c>
      <c r="H22" s="248" t="s">
        <v>980</v>
      </c>
    </row>
    <row r="23" spans="1:8" ht="13.5" customHeight="1">
      <c r="B23" s="248">
        <v>1202</v>
      </c>
      <c r="C23" s="248">
        <v>2202</v>
      </c>
      <c r="D23" s="250" t="s">
        <v>983</v>
      </c>
      <c r="E23" s="251"/>
      <c r="F23" s="251" t="s">
        <v>1452</v>
      </c>
      <c r="H23" s="248" t="s">
        <v>981</v>
      </c>
    </row>
    <row r="24" spans="1:8" ht="13.5" customHeight="1">
      <c r="B24" s="248">
        <v>1203</v>
      </c>
      <c r="C24" s="248">
        <v>2203</v>
      </c>
      <c r="D24" s="250" t="s">
        <v>251</v>
      </c>
      <c r="E24" s="251"/>
      <c r="F24" s="251" t="s">
        <v>1453</v>
      </c>
      <c r="H24" s="248" t="s">
        <v>984</v>
      </c>
    </row>
    <row r="25" spans="1:8" ht="13.5" customHeight="1">
      <c r="B25" s="248">
        <v>1204</v>
      </c>
      <c r="C25" s="248">
        <v>2204</v>
      </c>
      <c r="D25" s="250" t="s">
        <v>985</v>
      </c>
      <c r="E25" s="251"/>
      <c r="F25" s="251" t="s">
        <v>1454</v>
      </c>
      <c r="H25" s="248" t="s">
        <v>987</v>
      </c>
    </row>
    <row r="26" spans="1:8" ht="13.5" customHeight="1">
      <c r="B26" s="253">
        <v>1205</v>
      </c>
      <c r="C26" s="253">
        <v>2205</v>
      </c>
      <c r="D26" s="254" t="s">
        <v>986</v>
      </c>
      <c r="E26" s="255" t="s">
        <v>1455</v>
      </c>
      <c r="F26" s="255" t="s">
        <v>1451</v>
      </c>
      <c r="G26" s="253"/>
      <c r="H26" s="253" t="s">
        <v>980</v>
      </c>
    </row>
    <row r="27" spans="1:8" ht="13.5" customHeight="1">
      <c r="B27" s="248">
        <v>1206</v>
      </c>
      <c r="C27" s="248">
        <v>2206</v>
      </c>
      <c r="D27" s="250" t="s">
        <v>991</v>
      </c>
      <c r="E27" s="251"/>
      <c r="F27" s="251" t="s">
        <v>1456</v>
      </c>
      <c r="H27" s="248" t="s">
        <v>988</v>
      </c>
    </row>
    <row r="28" spans="1:8" ht="13.5" customHeight="1">
      <c r="B28" s="248">
        <v>1207</v>
      </c>
      <c r="C28" s="248">
        <v>2207</v>
      </c>
      <c r="D28" s="250" t="s">
        <v>1457</v>
      </c>
      <c r="E28" s="251"/>
      <c r="F28" s="251" t="s">
        <v>1458</v>
      </c>
      <c r="H28" s="248" t="s">
        <v>990</v>
      </c>
    </row>
    <row r="29" spans="1:8" s="252" customFormat="1" ht="13.5" customHeight="1">
      <c r="B29" s="253">
        <v>1208</v>
      </c>
      <c r="C29" s="253">
        <v>2208</v>
      </c>
      <c r="D29" s="254" t="s">
        <v>287</v>
      </c>
      <c r="E29" s="255" t="s">
        <v>1459</v>
      </c>
      <c r="F29" s="255" t="s">
        <v>1458</v>
      </c>
      <c r="H29" s="253" t="s">
        <v>1417</v>
      </c>
    </row>
    <row r="30" spans="1:8" ht="13.5" customHeight="1">
      <c r="B30" s="248">
        <v>1209</v>
      </c>
      <c r="C30" s="248">
        <v>2209</v>
      </c>
      <c r="D30" s="250" t="s">
        <v>293</v>
      </c>
      <c r="E30" s="251"/>
      <c r="F30" s="251" t="s">
        <v>1460</v>
      </c>
      <c r="H30" s="248" t="s">
        <v>992</v>
      </c>
    </row>
    <row r="31" spans="1:8" ht="13.5" customHeight="1">
      <c r="B31" s="248">
        <v>1210</v>
      </c>
      <c r="C31" s="248">
        <v>2210</v>
      </c>
      <c r="D31" s="250" t="s">
        <v>295</v>
      </c>
      <c r="E31" s="251"/>
      <c r="F31" s="251" t="s">
        <v>1461</v>
      </c>
      <c r="H31" s="248" t="s">
        <v>993</v>
      </c>
    </row>
    <row r="32" spans="1:8" ht="13.5" customHeight="1">
      <c r="B32" s="248">
        <v>1211</v>
      </c>
      <c r="C32" s="248">
        <v>2211</v>
      </c>
      <c r="D32" s="250" t="s">
        <v>297</v>
      </c>
      <c r="E32" s="251"/>
      <c r="F32" s="251" t="s">
        <v>1440</v>
      </c>
      <c r="H32" s="248" t="s">
        <v>967</v>
      </c>
    </row>
    <row r="33" spans="2:8" ht="13.5" customHeight="1">
      <c r="B33" s="248">
        <v>1212</v>
      </c>
      <c r="C33" s="248">
        <v>2212</v>
      </c>
      <c r="D33" s="250" t="s">
        <v>299</v>
      </c>
      <c r="E33" s="251" t="s">
        <v>1462</v>
      </c>
      <c r="F33" s="251"/>
      <c r="H33" s="248" t="s">
        <v>994</v>
      </c>
    </row>
    <row r="34" spans="2:8" ht="13.5" customHeight="1">
      <c r="B34" s="248">
        <v>1213</v>
      </c>
      <c r="C34" s="248">
        <v>2213</v>
      </c>
      <c r="D34" s="250" t="s">
        <v>301</v>
      </c>
      <c r="E34" s="251">
        <v>2</v>
      </c>
      <c r="F34" s="251" t="s">
        <v>1438</v>
      </c>
      <c r="H34" s="248" t="s">
        <v>995</v>
      </c>
    </row>
    <row r="35" spans="2:8" ht="13.5" customHeight="1">
      <c r="B35" s="248">
        <v>1214</v>
      </c>
      <c r="C35" s="248">
        <v>2214</v>
      </c>
      <c r="D35" s="250" t="s">
        <v>303</v>
      </c>
      <c r="E35" s="251">
        <v>3</v>
      </c>
      <c r="F35" s="251" t="s">
        <v>1463</v>
      </c>
      <c r="H35" s="248" t="s">
        <v>996</v>
      </c>
    </row>
    <row r="36" spans="2:8" ht="13.5" customHeight="1">
      <c r="B36" s="248">
        <v>1215</v>
      </c>
      <c r="C36" s="248">
        <v>2215</v>
      </c>
      <c r="D36" s="250" t="s">
        <v>305</v>
      </c>
      <c r="E36" s="251"/>
      <c r="F36" s="251" t="s">
        <v>1464</v>
      </c>
      <c r="H36" s="248" t="s">
        <v>997</v>
      </c>
    </row>
    <row r="37" spans="2:8" ht="13.5" customHeight="1">
      <c r="B37" s="248">
        <v>1216</v>
      </c>
      <c r="C37" s="248">
        <v>2216</v>
      </c>
      <c r="D37" s="250" t="s">
        <v>307</v>
      </c>
      <c r="E37" s="251">
        <v>2</v>
      </c>
      <c r="F37" s="251">
        <v>1</v>
      </c>
      <c r="H37" s="248" t="s">
        <v>998</v>
      </c>
    </row>
    <row r="38" spans="2:8" ht="13.5" customHeight="1">
      <c r="B38" s="248">
        <v>1217</v>
      </c>
      <c r="C38" s="248">
        <v>2217</v>
      </c>
      <c r="D38" s="250" t="s">
        <v>999</v>
      </c>
      <c r="E38" s="251"/>
      <c r="F38" s="251">
        <v>1</v>
      </c>
      <c r="H38" s="248" t="s">
        <v>160</v>
      </c>
    </row>
    <row r="39" spans="2:8" ht="13.5" customHeight="1"/>
    <row r="40" spans="2:8" ht="13.5" customHeight="1"/>
    <row r="41" spans="2:8" ht="13.5" customHeight="1"/>
    <row r="43" spans="2:8">
      <c r="E43" s="251"/>
    </row>
  </sheetData>
  <autoFilter ref="B3:H19"/>
  <mergeCells count="1">
    <mergeCell ref="A5:A19"/>
  </mergeCells>
  <pageMargins left="0.7" right="0.7" top="0.78740157499999996" bottom="0.78740157499999996" header="0.3" footer="0.3"/>
  <pageSetup paperSize="9" orientation="portrait" r:id="rId1"/>
</worksheet>
</file>

<file path=xl/worksheets/sheet16.xml><?xml version="1.0" encoding="utf-8"?>
<worksheet xmlns="http://schemas.openxmlformats.org/spreadsheetml/2006/main" xmlns:r="http://schemas.openxmlformats.org/officeDocument/2006/relationships">
  <sheetPr>
    <tabColor rgb="FFFF00FF"/>
  </sheetPr>
  <dimension ref="A1:V204"/>
  <sheetViews>
    <sheetView workbookViewId="0">
      <pane xSplit="2" ySplit="3" topLeftCell="C4" activePane="bottomRight" state="frozen"/>
      <selection activeCell="T5" sqref="A1:V204"/>
      <selection pane="topRight" activeCell="T5" sqref="A1:V204"/>
      <selection pane="bottomLeft" activeCell="T5" sqref="A1:V204"/>
      <selection pane="bottomRight" activeCell="E19" sqref="E19"/>
    </sheetView>
  </sheetViews>
  <sheetFormatPr defaultColWidth="11.5546875" defaultRowHeight="13.2"/>
  <cols>
    <col min="1" max="1" width="6.33203125" customWidth="1"/>
    <col min="2" max="2" width="7.109375" customWidth="1"/>
    <col min="3" max="3" width="16.33203125" customWidth="1"/>
    <col min="4" max="4" width="19.44140625" customWidth="1"/>
    <col min="5" max="5" width="19.33203125" customWidth="1"/>
    <col min="6" max="6" width="48.44140625" customWidth="1"/>
    <col min="7" max="7" width="52.5546875" customWidth="1"/>
    <col min="8" max="8" width="34.88671875" customWidth="1"/>
  </cols>
  <sheetData>
    <row r="1" spans="1:22" ht="14.4">
      <c r="A1" s="128"/>
      <c r="B1" s="322" t="s">
        <v>752</v>
      </c>
      <c r="C1" s="322" t="s">
        <v>671</v>
      </c>
      <c r="D1" s="271"/>
      <c r="E1" s="271"/>
      <c r="F1" s="128"/>
      <c r="G1" s="128"/>
      <c r="H1" s="128"/>
      <c r="I1" s="128"/>
      <c r="J1" s="128"/>
      <c r="K1" s="128"/>
      <c r="L1" s="128"/>
      <c r="M1" s="128"/>
      <c r="N1" s="128"/>
      <c r="O1" s="128"/>
      <c r="P1" s="128"/>
      <c r="Q1" s="128"/>
      <c r="R1" s="128"/>
      <c r="S1" s="128"/>
      <c r="T1" s="128"/>
      <c r="U1" s="128"/>
      <c r="V1" s="128"/>
    </row>
    <row r="2" spans="1:22" ht="14.4">
      <c r="A2" s="128"/>
      <c r="B2" s="235" t="s">
        <v>1142</v>
      </c>
      <c r="C2" s="235"/>
      <c r="D2" s="236"/>
      <c r="E2" s="236"/>
      <c r="F2" s="128"/>
      <c r="G2" s="128"/>
      <c r="H2" s="128"/>
      <c r="I2" s="128"/>
      <c r="J2" s="128"/>
      <c r="K2" s="128"/>
      <c r="L2" s="128"/>
      <c r="M2" s="128"/>
      <c r="N2" s="128"/>
      <c r="O2" s="128"/>
      <c r="P2" s="128"/>
      <c r="Q2" s="128"/>
      <c r="R2" s="128"/>
      <c r="S2" s="128"/>
      <c r="T2" s="128"/>
      <c r="U2" s="128"/>
      <c r="V2" s="128"/>
    </row>
    <row r="3" spans="1:22" s="2" customFormat="1" ht="14.4">
      <c r="A3" s="222"/>
      <c r="B3" s="222" t="s">
        <v>481</v>
      </c>
      <c r="C3" s="222"/>
      <c r="D3" s="222"/>
      <c r="E3" s="222" t="s">
        <v>672</v>
      </c>
      <c r="F3" s="222" t="s">
        <v>482</v>
      </c>
      <c r="G3" s="222" t="s">
        <v>493</v>
      </c>
      <c r="H3" s="222" t="s">
        <v>409</v>
      </c>
      <c r="I3" s="222"/>
      <c r="J3" s="222"/>
      <c r="K3" s="222"/>
      <c r="L3" s="222"/>
      <c r="M3" s="222"/>
      <c r="N3" s="222"/>
      <c r="O3" s="222"/>
      <c r="P3" s="222"/>
      <c r="Q3" s="222"/>
      <c r="R3" s="222"/>
      <c r="S3" s="222"/>
      <c r="T3" s="222"/>
      <c r="U3" s="222"/>
      <c r="V3" s="222"/>
    </row>
    <row r="4" spans="1:22">
      <c r="A4" s="128"/>
      <c r="B4" s="128"/>
      <c r="C4" s="128"/>
      <c r="D4" s="128"/>
      <c r="E4" s="128"/>
      <c r="F4" s="128"/>
      <c r="G4" s="128"/>
      <c r="H4" s="128"/>
      <c r="I4" s="128"/>
      <c r="J4" s="128"/>
      <c r="K4" s="128"/>
      <c r="L4" s="128"/>
      <c r="M4" s="128"/>
      <c r="N4" s="128"/>
      <c r="O4" s="128"/>
      <c r="P4" s="128"/>
      <c r="Q4" s="128"/>
      <c r="R4" s="128"/>
      <c r="S4" s="128"/>
      <c r="T4" s="128"/>
      <c r="U4" s="128"/>
      <c r="V4" s="128"/>
    </row>
    <row r="5" spans="1:22">
      <c r="A5" s="128"/>
      <c r="B5" s="128">
        <v>3002</v>
      </c>
      <c r="C5" s="323" t="s">
        <v>678</v>
      </c>
      <c r="D5" s="128" t="s">
        <v>674</v>
      </c>
      <c r="E5" s="277" t="s">
        <v>579</v>
      </c>
      <c r="F5" s="259" t="s">
        <v>576</v>
      </c>
      <c r="G5" s="236" t="s">
        <v>577</v>
      </c>
      <c r="H5" s="128"/>
      <c r="I5" s="128"/>
      <c r="J5" s="128"/>
      <c r="K5" s="128"/>
      <c r="L5" s="128"/>
      <c r="M5" s="128"/>
      <c r="N5" s="128"/>
      <c r="O5" s="128"/>
      <c r="P5" s="128"/>
      <c r="Q5" s="128"/>
      <c r="R5" s="128"/>
      <c r="S5" s="128"/>
      <c r="T5" s="128"/>
      <c r="U5" s="128"/>
      <c r="V5" s="128"/>
    </row>
    <row r="6" spans="1:22" ht="39.6">
      <c r="A6" s="128"/>
      <c r="B6" s="128">
        <v>3003</v>
      </c>
      <c r="C6" s="324" t="s">
        <v>679</v>
      </c>
      <c r="D6" s="128" t="s">
        <v>675</v>
      </c>
      <c r="E6" s="271" t="s">
        <v>580</v>
      </c>
      <c r="F6" s="259" t="s">
        <v>582</v>
      </c>
      <c r="G6" s="236" t="s">
        <v>577</v>
      </c>
      <c r="H6" s="128" t="s">
        <v>583</v>
      </c>
      <c r="I6" s="128"/>
      <c r="J6" s="128"/>
      <c r="K6" s="128"/>
      <c r="L6" s="128"/>
      <c r="M6" s="128"/>
      <c r="N6" s="128"/>
      <c r="O6" s="128"/>
      <c r="P6" s="128"/>
      <c r="Q6" s="128"/>
      <c r="R6" s="128"/>
      <c r="S6" s="128"/>
      <c r="T6" s="128"/>
      <c r="U6" s="128"/>
      <c r="V6" s="128"/>
    </row>
    <row r="7" spans="1:22">
      <c r="A7" s="128"/>
      <c r="B7" s="128">
        <v>3004</v>
      </c>
      <c r="C7" s="324" t="s">
        <v>679</v>
      </c>
      <c r="D7" s="128" t="s">
        <v>676</v>
      </c>
      <c r="E7" s="271" t="s">
        <v>580</v>
      </c>
      <c r="F7" s="259" t="s">
        <v>573</v>
      </c>
      <c r="G7" s="236" t="s">
        <v>577</v>
      </c>
      <c r="H7" s="128"/>
      <c r="I7" s="128"/>
      <c r="J7" s="128"/>
      <c r="K7" s="128"/>
      <c r="L7" s="128"/>
      <c r="M7" s="128"/>
      <c r="N7" s="128"/>
      <c r="O7" s="128"/>
      <c r="P7" s="128"/>
      <c r="Q7" s="128"/>
      <c r="R7" s="128"/>
      <c r="S7" s="128"/>
      <c r="T7" s="128"/>
      <c r="U7" s="128"/>
      <c r="V7" s="128"/>
    </row>
    <row r="8" spans="1:22">
      <c r="A8" s="128"/>
      <c r="B8" s="128">
        <v>3005</v>
      </c>
      <c r="C8" s="324" t="s">
        <v>679</v>
      </c>
      <c r="D8" s="128" t="s">
        <v>362</v>
      </c>
      <c r="E8" s="277" t="s">
        <v>579</v>
      </c>
      <c r="F8" s="259" t="s">
        <v>574</v>
      </c>
      <c r="G8" s="236" t="s">
        <v>577</v>
      </c>
      <c r="H8" s="128"/>
      <c r="I8" s="128"/>
      <c r="J8" s="128"/>
      <c r="K8" s="128"/>
      <c r="L8" s="128"/>
      <c r="M8" s="128"/>
      <c r="N8" s="128"/>
      <c r="O8" s="128"/>
      <c r="P8" s="128"/>
      <c r="Q8" s="128"/>
      <c r="R8" s="128"/>
      <c r="S8" s="128"/>
      <c r="T8" s="128"/>
      <c r="U8" s="128"/>
      <c r="V8" s="128"/>
    </row>
    <row r="9" spans="1:22">
      <c r="A9" s="128"/>
      <c r="B9" s="128">
        <v>3006</v>
      </c>
      <c r="C9" s="324" t="s">
        <v>679</v>
      </c>
      <c r="D9" s="128" t="s">
        <v>677</v>
      </c>
      <c r="E9" s="277" t="s">
        <v>579</v>
      </c>
      <c r="F9" s="259" t="s">
        <v>575</v>
      </c>
      <c r="G9" s="236" t="s">
        <v>577</v>
      </c>
      <c r="H9" s="128"/>
      <c r="I9" s="128"/>
      <c r="J9" s="128"/>
      <c r="K9" s="128"/>
      <c r="L9" s="128"/>
      <c r="M9" s="128"/>
      <c r="N9" s="128"/>
      <c r="O9" s="128"/>
      <c r="P9" s="128"/>
      <c r="Q9" s="128"/>
      <c r="R9" s="128"/>
      <c r="S9" s="128"/>
      <c r="T9" s="128"/>
      <c r="U9" s="128"/>
      <c r="V9" s="128"/>
    </row>
    <row r="10" spans="1:22" ht="26.4">
      <c r="A10" s="128"/>
      <c r="B10" s="128">
        <v>3007</v>
      </c>
      <c r="C10" s="325" t="s">
        <v>680</v>
      </c>
      <c r="D10" s="128" t="s">
        <v>444</v>
      </c>
      <c r="E10" s="271" t="s">
        <v>580</v>
      </c>
      <c r="F10" s="259" t="s">
        <v>585</v>
      </c>
      <c r="G10" s="128"/>
      <c r="H10" s="128"/>
      <c r="I10" s="128"/>
      <c r="J10" s="128"/>
      <c r="K10" s="128"/>
      <c r="L10" s="128"/>
      <c r="M10" s="128"/>
      <c r="N10" s="128"/>
      <c r="O10" s="128"/>
      <c r="P10" s="128"/>
      <c r="Q10" s="128"/>
      <c r="R10" s="128"/>
      <c r="S10" s="128"/>
      <c r="T10" s="128"/>
      <c r="U10" s="128"/>
      <c r="V10" s="128"/>
    </row>
    <row r="11" spans="1:22" ht="26.4">
      <c r="A11" s="128"/>
      <c r="B11" s="128">
        <v>3008</v>
      </c>
      <c r="C11" s="325" t="s">
        <v>680</v>
      </c>
      <c r="D11" s="128" t="s">
        <v>382</v>
      </c>
      <c r="E11" s="277" t="s">
        <v>579</v>
      </c>
      <c r="F11" s="259" t="s">
        <v>584</v>
      </c>
      <c r="G11" s="128"/>
      <c r="H11" s="128"/>
      <c r="I11" s="128"/>
      <c r="J11" s="128"/>
      <c r="K11" s="128"/>
      <c r="L11" s="128"/>
      <c r="M11" s="128"/>
      <c r="N11" s="128"/>
      <c r="O11" s="128"/>
      <c r="P11" s="128"/>
      <c r="Q11" s="128"/>
      <c r="R11" s="128"/>
      <c r="S11" s="128"/>
      <c r="T11" s="128"/>
      <c r="U11" s="128"/>
      <c r="V11" s="128"/>
    </row>
    <row r="12" spans="1:22">
      <c r="A12" s="128"/>
      <c r="B12" s="128">
        <v>3009</v>
      </c>
      <c r="C12" s="326" t="s">
        <v>581</v>
      </c>
      <c r="D12" s="128" t="s">
        <v>444</v>
      </c>
      <c r="E12" s="271" t="s">
        <v>580</v>
      </c>
      <c r="F12" s="259" t="s">
        <v>673</v>
      </c>
      <c r="G12" s="128"/>
      <c r="H12" s="128"/>
      <c r="I12" s="128"/>
      <c r="J12" s="128"/>
      <c r="K12" s="128"/>
      <c r="L12" s="128"/>
      <c r="M12" s="128"/>
      <c r="N12" s="128"/>
      <c r="O12" s="128"/>
      <c r="P12" s="128"/>
      <c r="Q12" s="128"/>
      <c r="R12" s="128"/>
      <c r="S12" s="128"/>
      <c r="T12" s="128"/>
      <c r="U12" s="128"/>
      <c r="V12" s="128"/>
    </row>
    <row r="13" spans="1:22">
      <c r="A13" s="128"/>
      <c r="B13" s="128"/>
      <c r="C13" s="128"/>
      <c r="D13" s="128"/>
      <c r="E13" s="128"/>
      <c r="F13" s="128"/>
      <c r="G13" s="128"/>
      <c r="H13" s="128"/>
      <c r="I13" s="128"/>
      <c r="J13" s="128"/>
      <c r="K13" s="128"/>
      <c r="L13" s="128"/>
      <c r="M13" s="128"/>
      <c r="N13" s="128"/>
      <c r="O13" s="128"/>
      <c r="P13" s="128"/>
      <c r="Q13" s="128"/>
      <c r="R13" s="128"/>
      <c r="S13" s="128"/>
      <c r="T13" s="128"/>
      <c r="U13" s="128"/>
      <c r="V13" s="128"/>
    </row>
    <row r="14" spans="1:22">
      <c r="A14" s="128"/>
      <c r="B14" s="128"/>
      <c r="C14" s="128"/>
      <c r="D14" s="128"/>
      <c r="E14" s="128"/>
      <c r="F14" s="128"/>
      <c r="G14" s="128"/>
      <c r="H14" s="128"/>
      <c r="I14" s="128"/>
      <c r="J14" s="128"/>
      <c r="K14" s="128"/>
      <c r="L14" s="128"/>
      <c r="M14" s="128"/>
      <c r="N14" s="128"/>
      <c r="O14" s="128"/>
      <c r="P14" s="128"/>
      <c r="Q14" s="128"/>
      <c r="R14" s="128"/>
      <c r="S14" s="128"/>
      <c r="T14" s="128"/>
      <c r="U14" s="128"/>
      <c r="V14" s="128"/>
    </row>
    <row r="15" spans="1:22">
      <c r="A15" s="128"/>
      <c r="B15" s="128"/>
      <c r="C15" s="128"/>
      <c r="D15" s="128"/>
      <c r="E15" s="128"/>
      <c r="F15" s="128"/>
      <c r="G15" s="128"/>
      <c r="H15" s="128"/>
      <c r="I15" s="128"/>
      <c r="J15" s="128"/>
      <c r="K15" s="128"/>
      <c r="L15" s="128"/>
      <c r="M15" s="128"/>
      <c r="N15" s="128"/>
      <c r="O15" s="128"/>
      <c r="P15" s="128"/>
      <c r="Q15" s="128"/>
      <c r="R15" s="128"/>
      <c r="S15" s="128"/>
      <c r="T15" s="128"/>
      <c r="U15" s="128"/>
      <c r="V15" s="128"/>
    </row>
    <row r="16" spans="1:22">
      <c r="A16" s="128"/>
      <c r="B16" s="128"/>
      <c r="C16" s="128"/>
      <c r="D16" s="128"/>
      <c r="E16" s="128"/>
      <c r="F16" s="128"/>
      <c r="G16" s="128"/>
      <c r="H16" s="128"/>
      <c r="I16" s="128"/>
      <c r="J16" s="128"/>
      <c r="K16" s="128"/>
      <c r="L16" s="128"/>
      <c r="M16" s="128"/>
      <c r="N16" s="128"/>
      <c r="O16" s="128"/>
      <c r="P16" s="128"/>
      <c r="Q16" s="128"/>
      <c r="R16" s="128"/>
      <c r="S16" s="128"/>
      <c r="T16" s="128"/>
      <c r="U16" s="128"/>
      <c r="V16" s="128"/>
    </row>
    <row r="17" spans="1:22">
      <c r="A17" s="128"/>
      <c r="B17" s="128"/>
      <c r="C17" s="128"/>
      <c r="D17" s="128"/>
      <c r="E17" s="128"/>
      <c r="F17" s="128"/>
      <c r="G17" s="128"/>
      <c r="H17" s="128"/>
      <c r="I17" s="128"/>
      <c r="J17" s="128"/>
      <c r="K17" s="128"/>
      <c r="L17" s="128"/>
      <c r="M17" s="128"/>
      <c r="N17" s="128"/>
      <c r="O17" s="128"/>
      <c r="P17" s="128"/>
      <c r="Q17" s="128"/>
      <c r="R17" s="128"/>
      <c r="S17" s="128"/>
      <c r="T17" s="128"/>
      <c r="U17" s="128"/>
      <c r="V17" s="128"/>
    </row>
    <row r="18" spans="1:22">
      <c r="A18" s="128"/>
      <c r="B18" s="128"/>
      <c r="C18" s="128"/>
      <c r="D18" s="128"/>
      <c r="E18" s="128"/>
      <c r="F18" s="128"/>
      <c r="G18" s="128"/>
      <c r="H18" s="128"/>
      <c r="I18" s="128"/>
      <c r="J18" s="128"/>
      <c r="K18" s="128"/>
      <c r="L18" s="128"/>
      <c r="M18" s="128"/>
      <c r="N18" s="128"/>
      <c r="O18" s="128"/>
      <c r="P18" s="128"/>
      <c r="Q18" s="128"/>
      <c r="R18" s="128"/>
      <c r="S18" s="128"/>
      <c r="T18" s="128"/>
      <c r="U18" s="128"/>
      <c r="V18" s="128"/>
    </row>
    <row r="19" spans="1:22">
      <c r="A19" s="128"/>
      <c r="B19" s="128"/>
      <c r="C19" s="128"/>
      <c r="D19" s="128"/>
      <c r="E19" s="128"/>
      <c r="F19" s="128"/>
      <c r="G19" s="128"/>
      <c r="H19" s="128"/>
      <c r="I19" s="128"/>
      <c r="J19" s="128"/>
      <c r="K19" s="128"/>
      <c r="L19" s="128"/>
      <c r="M19" s="128"/>
      <c r="N19" s="128"/>
      <c r="O19" s="128"/>
      <c r="P19" s="128"/>
      <c r="Q19" s="128"/>
      <c r="R19" s="128"/>
      <c r="S19" s="128"/>
      <c r="T19" s="128"/>
      <c r="U19" s="128"/>
      <c r="V19" s="128"/>
    </row>
    <row r="20" spans="1:22">
      <c r="A20" s="128"/>
      <c r="B20" s="128"/>
      <c r="C20" s="128"/>
      <c r="D20" s="128"/>
      <c r="E20" s="128"/>
      <c r="F20" s="128"/>
      <c r="G20" s="128"/>
      <c r="H20" s="128"/>
      <c r="I20" s="128"/>
      <c r="J20" s="128"/>
      <c r="K20" s="128"/>
      <c r="L20" s="128"/>
      <c r="M20" s="128"/>
      <c r="N20" s="128"/>
      <c r="O20" s="128"/>
      <c r="P20" s="128"/>
      <c r="Q20" s="128"/>
      <c r="R20" s="128"/>
      <c r="S20" s="128"/>
      <c r="T20" s="128"/>
      <c r="U20" s="128"/>
      <c r="V20" s="128"/>
    </row>
    <row r="21" spans="1:22">
      <c r="A21" s="128"/>
      <c r="B21" s="128"/>
      <c r="C21" s="128"/>
      <c r="D21" s="128"/>
      <c r="E21" s="128"/>
      <c r="F21" s="128"/>
      <c r="G21" s="128"/>
      <c r="H21" s="128"/>
      <c r="I21" s="128"/>
      <c r="J21" s="128"/>
      <c r="K21" s="128"/>
      <c r="L21" s="128"/>
      <c r="M21" s="128"/>
      <c r="N21" s="128"/>
      <c r="O21" s="128"/>
      <c r="P21" s="128"/>
      <c r="Q21" s="128"/>
      <c r="R21" s="128"/>
      <c r="S21" s="128"/>
      <c r="T21" s="128"/>
      <c r="U21" s="128"/>
      <c r="V21" s="128"/>
    </row>
    <row r="22" spans="1:22">
      <c r="A22" s="128"/>
      <c r="B22" s="128"/>
      <c r="C22" s="128"/>
      <c r="D22" s="128"/>
      <c r="E22" s="128"/>
      <c r="F22" s="128"/>
      <c r="G22" s="128"/>
      <c r="H22" s="128"/>
      <c r="I22" s="128"/>
      <c r="J22" s="128"/>
      <c r="K22" s="128"/>
      <c r="L22" s="128"/>
      <c r="M22" s="128"/>
      <c r="N22" s="128"/>
      <c r="O22" s="128"/>
      <c r="P22" s="128"/>
      <c r="Q22" s="128"/>
      <c r="R22" s="128"/>
      <c r="S22" s="128"/>
      <c r="T22" s="128"/>
      <c r="U22" s="128"/>
      <c r="V22" s="128"/>
    </row>
    <row r="23" spans="1:22">
      <c r="A23" s="128"/>
      <c r="B23" s="128"/>
      <c r="C23" s="128"/>
      <c r="D23" s="128"/>
      <c r="E23" s="128"/>
      <c r="F23" s="128"/>
      <c r="G23" s="128"/>
      <c r="H23" s="128"/>
      <c r="I23" s="128"/>
      <c r="J23" s="128"/>
      <c r="K23" s="128"/>
      <c r="L23" s="128"/>
      <c r="M23" s="128"/>
      <c r="N23" s="128"/>
      <c r="O23" s="128"/>
      <c r="P23" s="128"/>
      <c r="Q23" s="128"/>
      <c r="R23" s="128"/>
      <c r="S23" s="128"/>
      <c r="T23" s="128"/>
      <c r="U23" s="128"/>
      <c r="V23" s="128"/>
    </row>
    <row r="24" spans="1:22">
      <c r="A24" s="128"/>
      <c r="B24" s="128"/>
      <c r="C24" s="128"/>
      <c r="D24" s="128"/>
      <c r="E24" s="128"/>
      <c r="F24" s="128"/>
      <c r="G24" s="128"/>
      <c r="H24" s="128"/>
      <c r="I24" s="128"/>
      <c r="J24" s="128"/>
      <c r="K24" s="128"/>
      <c r="L24" s="128"/>
      <c r="M24" s="128"/>
      <c r="N24" s="128"/>
      <c r="O24" s="128"/>
      <c r="P24" s="128"/>
      <c r="Q24" s="128"/>
      <c r="R24" s="128"/>
      <c r="S24" s="128"/>
      <c r="T24" s="128"/>
      <c r="U24" s="128"/>
      <c r="V24" s="128"/>
    </row>
    <row r="25" spans="1:22">
      <c r="A25" s="128"/>
      <c r="B25" s="128"/>
      <c r="C25" s="128"/>
      <c r="D25" s="128"/>
      <c r="E25" s="128"/>
      <c r="F25" s="128"/>
      <c r="G25" s="128"/>
      <c r="H25" s="128"/>
      <c r="I25" s="128"/>
      <c r="J25" s="128"/>
      <c r="K25" s="128"/>
      <c r="L25" s="128"/>
      <c r="M25" s="128"/>
      <c r="N25" s="128"/>
      <c r="O25" s="128"/>
      <c r="P25" s="128"/>
      <c r="Q25" s="128"/>
      <c r="R25" s="128"/>
      <c r="S25" s="128"/>
      <c r="T25" s="128"/>
      <c r="U25" s="128"/>
      <c r="V25" s="128"/>
    </row>
    <row r="26" spans="1:22">
      <c r="A26" s="128"/>
      <c r="B26" s="128"/>
      <c r="C26" s="128"/>
      <c r="D26" s="128"/>
      <c r="E26" s="128"/>
      <c r="F26" s="128"/>
      <c r="G26" s="128"/>
      <c r="H26" s="128"/>
      <c r="I26" s="128"/>
      <c r="J26" s="128"/>
      <c r="K26" s="128"/>
      <c r="L26" s="128"/>
      <c r="M26" s="128"/>
      <c r="N26" s="128"/>
      <c r="O26" s="128"/>
      <c r="P26" s="128"/>
      <c r="Q26" s="128"/>
      <c r="R26" s="128"/>
      <c r="S26" s="128"/>
      <c r="T26" s="128"/>
      <c r="U26" s="128"/>
      <c r="V26" s="128"/>
    </row>
    <row r="27" spans="1:22">
      <c r="A27" s="128"/>
      <c r="B27" s="128"/>
      <c r="C27" s="128"/>
      <c r="D27" s="128"/>
      <c r="E27" s="128"/>
      <c r="F27" s="128"/>
      <c r="G27" s="128"/>
      <c r="H27" s="128"/>
      <c r="I27" s="128"/>
      <c r="J27" s="128"/>
      <c r="K27" s="128"/>
      <c r="L27" s="128"/>
      <c r="M27" s="128"/>
      <c r="N27" s="128"/>
      <c r="O27" s="128"/>
      <c r="P27" s="128"/>
      <c r="Q27" s="128"/>
      <c r="R27" s="128"/>
      <c r="S27" s="128"/>
      <c r="T27" s="128"/>
      <c r="U27" s="128"/>
      <c r="V27" s="128"/>
    </row>
    <row r="28" spans="1:22">
      <c r="A28" s="128"/>
      <c r="B28" s="128"/>
      <c r="C28" s="128"/>
      <c r="D28" s="128"/>
      <c r="E28" s="128"/>
      <c r="F28" s="128"/>
      <c r="G28" s="128"/>
      <c r="H28" s="128"/>
      <c r="I28" s="128"/>
      <c r="J28" s="128"/>
      <c r="K28" s="128"/>
      <c r="L28" s="128"/>
      <c r="M28" s="128"/>
      <c r="N28" s="128"/>
      <c r="O28" s="128"/>
      <c r="P28" s="128"/>
      <c r="Q28" s="128"/>
      <c r="R28" s="128"/>
      <c r="S28" s="128"/>
      <c r="T28" s="128"/>
      <c r="U28" s="128"/>
      <c r="V28" s="128"/>
    </row>
    <row r="29" spans="1:22">
      <c r="A29" s="128"/>
      <c r="B29" s="128"/>
      <c r="C29" s="128"/>
      <c r="D29" s="128"/>
      <c r="E29" s="128"/>
      <c r="F29" s="128"/>
      <c r="G29" s="128"/>
      <c r="H29" s="128"/>
      <c r="I29" s="128"/>
      <c r="J29" s="128"/>
      <c r="K29" s="128"/>
      <c r="L29" s="128"/>
      <c r="M29" s="128"/>
      <c r="N29" s="128"/>
      <c r="O29" s="128"/>
      <c r="P29" s="128"/>
      <c r="Q29" s="128"/>
      <c r="R29" s="128"/>
      <c r="S29" s="128"/>
      <c r="T29" s="128"/>
      <c r="U29" s="128"/>
      <c r="V29" s="128"/>
    </row>
    <row r="30" spans="1:22">
      <c r="A30" s="128"/>
      <c r="B30" s="128"/>
      <c r="C30" s="128"/>
      <c r="D30" s="128"/>
      <c r="E30" s="128"/>
      <c r="F30" s="128"/>
      <c r="G30" s="128"/>
      <c r="H30" s="128"/>
      <c r="I30" s="128"/>
      <c r="J30" s="128"/>
      <c r="K30" s="128"/>
      <c r="L30" s="128"/>
      <c r="M30" s="128"/>
      <c r="N30" s="128"/>
      <c r="O30" s="128"/>
      <c r="P30" s="128"/>
      <c r="Q30" s="128"/>
      <c r="R30" s="128"/>
      <c r="S30" s="128"/>
      <c r="T30" s="128"/>
      <c r="U30" s="128"/>
      <c r="V30" s="128"/>
    </row>
    <row r="31" spans="1:22">
      <c r="A31" s="128"/>
      <c r="B31" s="128"/>
      <c r="C31" s="128"/>
      <c r="D31" s="128"/>
      <c r="E31" s="128"/>
      <c r="F31" s="128"/>
      <c r="G31" s="128"/>
      <c r="H31" s="128"/>
      <c r="I31" s="128"/>
      <c r="J31" s="128"/>
      <c r="K31" s="128"/>
      <c r="L31" s="128"/>
      <c r="M31" s="128"/>
      <c r="N31" s="128"/>
      <c r="O31" s="128"/>
      <c r="P31" s="128"/>
      <c r="Q31" s="128"/>
      <c r="R31" s="128"/>
      <c r="S31" s="128"/>
      <c r="T31" s="128"/>
      <c r="U31" s="128"/>
      <c r="V31" s="128"/>
    </row>
    <row r="32" spans="1:22">
      <c r="A32" s="128"/>
      <c r="B32" s="128"/>
      <c r="C32" s="128"/>
      <c r="D32" s="128"/>
      <c r="E32" s="128"/>
      <c r="F32" s="128"/>
      <c r="G32" s="128"/>
      <c r="H32" s="128"/>
      <c r="I32" s="128"/>
      <c r="J32" s="128"/>
      <c r="K32" s="128"/>
      <c r="L32" s="128"/>
      <c r="M32" s="128"/>
      <c r="N32" s="128"/>
      <c r="O32" s="128"/>
      <c r="P32" s="128"/>
      <c r="Q32" s="128"/>
      <c r="R32" s="128"/>
      <c r="S32" s="128"/>
      <c r="T32" s="128"/>
      <c r="U32" s="128"/>
      <c r="V32" s="128"/>
    </row>
    <row r="33" spans="1:22">
      <c r="A33" s="128"/>
      <c r="B33" s="128"/>
      <c r="C33" s="128"/>
      <c r="D33" s="128"/>
      <c r="E33" s="128"/>
      <c r="F33" s="128"/>
      <c r="G33" s="128"/>
      <c r="H33" s="128"/>
      <c r="I33" s="128"/>
      <c r="J33" s="128"/>
      <c r="K33" s="128"/>
      <c r="L33" s="128"/>
      <c r="M33" s="128"/>
      <c r="N33" s="128"/>
      <c r="O33" s="128"/>
      <c r="P33" s="128"/>
      <c r="Q33" s="128"/>
      <c r="R33" s="128"/>
      <c r="S33" s="128"/>
      <c r="T33" s="128"/>
      <c r="U33" s="128"/>
      <c r="V33" s="128"/>
    </row>
    <row r="34" spans="1:22">
      <c r="A34" s="128"/>
      <c r="B34" s="128"/>
      <c r="C34" s="128"/>
      <c r="D34" s="128"/>
      <c r="E34" s="128"/>
      <c r="F34" s="128"/>
      <c r="G34" s="128"/>
      <c r="H34" s="128"/>
      <c r="I34" s="128"/>
      <c r="J34" s="128"/>
      <c r="K34" s="128"/>
      <c r="L34" s="128"/>
      <c r="M34" s="128"/>
      <c r="N34" s="128"/>
      <c r="O34" s="128"/>
      <c r="P34" s="128"/>
      <c r="Q34" s="128"/>
      <c r="R34" s="128"/>
      <c r="S34" s="128"/>
      <c r="T34" s="128"/>
      <c r="U34" s="128"/>
      <c r="V34" s="128"/>
    </row>
    <row r="35" spans="1:22">
      <c r="A35" s="128"/>
      <c r="B35" s="128"/>
      <c r="C35" s="128"/>
      <c r="D35" s="128"/>
      <c r="E35" s="128"/>
      <c r="F35" s="128"/>
      <c r="G35" s="128"/>
      <c r="H35" s="128"/>
      <c r="I35" s="128"/>
      <c r="J35" s="128"/>
      <c r="K35" s="128"/>
      <c r="L35" s="128"/>
      <c r="M35" s="128"/>
      <c r="N35" s="128"/>
      <c r="O35" s="128"/>
      <c r="P35" s="128"/>
      <c r="Q35" s="128"/>
      <c r="R35" s="128"/>
      <c r="S35" s="128"/>
      <c r="T35" s="128"/>
      <c r="U35" s="128"/>
      <c r="V35" s="128"/>
    </row>
    <row r="36" spans="1:22">
      <c r="A36" s="128"/>
      <c r="B36" s="128"/>
      <c r="C36" s="128"/>
      <c r="D36" s="128"/>
      <c r="E36" s="128"/>
      <c r="F36" s="128"/>
      <c r="G36" s="128"/>
      <c r="H36" s="128"/>
      <c r="I36" s="128"/>
      <c r="J36" s="128"/>
      <c r="K36" s="128"/>
      <c r="L36" s="128"/>
      <c r="M36" s="128"/>
      <c r="N36" s="128"/>
      <c r="O36" s="128"/>
      <c r="P36" s="128"/>
      <c r="Q36" s="128"/>
      <c r="R36" s="128"/>
      <c r="S36" s="128"/>
      <c r="T36" s="128"/>
      <c r="U36" s="128"/>
      <c r="V36" s="128"/>
    </row>
    <row r="37" spans="1:22">
      <c r="A37" s="128"/>
      <c r="B37" s="128"/>
      <c r="C37" s="128"/>
      <c r="D37" s="128"/>
      <c r="E37" s="128"/>
      <c r="F37" s="128"/>
      <c r="G37" s="128"/>
      <c r="H37" s="128"/>
      <c r="I37" s="128"/>
      <c r="J37" s="128"/>
      <c r="K37" s="128"/>
      <c r="L37" s="128"/>
      <c r="M37" s="128"/>
      <c r="N37" s="128"/>
      <c r="O37" s="128"/>
      <c r="P37" s="128"/>
      <c r="Q37" s="128"/>
      <c r="R37" s="128"/>
      <c r="S37" s="128"/>
      <c r="T37" s="128"/>
      <c r="U37" s="128"/>
      <c r="V37" s="128"/>
    </row>
    <row r="38" spans="1:22">
      <c r="A38" s="128"/>
      <c r="B38" s="128"/>
      <c r="C38" s="128"/>
      <c r="D38" s="128"/>
      <c r="E38" s="128"/>
      <c r="F38" s="128"/>
      <c r="G38" s="128"/>
      <c r="H38" s="128"/>
      <c r="I38" s="128"/>
      <c r="J38" s="128"/>
      <c r="K38" s="128"/>
      <c r="L38" s="128"/>
      <c r="M38" s="128"/>
      <c r="N38" s="128"/>
      <c r="O38" s="128"/>
      <c r="P38" s="128"/>
      <c r="Q38" s="128"/>
      <c r="R38" s="128"/>
      <c r="S38" s="128"/>
      <c r="T38" s="128"/>
      <c r="U38" s="128"/>
      <c r="V38" s="128"/>
    </row>
    <row r="39" spans="1:22">
      <c r="A39" s="128"/>
      <c r="B39" s="128"/>
      <c r="C39" s="128"/>
      <c r="D39" s="128"/>
      <c r="E39" s="128"/>
      <c r="F39" s="128"/>
      <c r="G39" s="128"/>
      <c r="H39" s="128"/>
      <c r="I39" s="128"/>
      <c r="J39" s="128"/>
      <c r="K39" s="128"/>
      <c r="L39" s="128"/>
      <c r="M39" s="128"/>
      <c r="N39" s="128"/>
      <c r="O39" s="128"/>
      <c r="P39" s="128"/>
      <c r="Q39" s="128"/>
      <c r="R39" s="128"/>
      <c r="S39" s="128"/>
      <c r="T39" s="128"/>
      <c r="U39" s="128"/>
      <c r="V39" s="128"/>
    </row>
    <row r="40" spans="1:22">
      <c r="A40" s="128"/>
      <c r="B40" s="128"/>
      <c r="C40" s="128"/>
      <c r="D40" s="128"/>
      <c r="E40" s="128"/>
      <c r="F40" s="128"/>
      <c r="G40" s="128"/>
      <c r="H40" s="128"/>
      <c r="I40" s="128"/>
      <c r="J40" s="128"/>
      <c r="K40" s="128"/>
      <c r="L40" s="128"/>
      <c r="M40" s="128"/>
      <c r="N40" s="128"/>
      <c r="O40" s="128"/>
      <c r="P40" s="128"/>
      <c r="Q40" s="128"/>
      <c r="R40" s="128"/>
      <c r="S40" s="128"/>
      <c r="T40" s="128"/>
      <c r="U40" s="128"/>
      <c r="V40" s="128"/>
    </row>
    <row r="41" spans="1:22">
      <c r="A41" s="128"/>
      <c r="B41" s="128"/>
      <c r="C41" s="128"/>
      <c r="D41" s="128"/>
      <c r="E41" s="128"/>
      <c r="F41" s="128"/>
      <c r="G41" s="128"/>
      <c r="H41" s="128"/>
      <c r="I41" s="128"/>
      <c r="J41" s="128"/>
      <c r="K41" s="128"/>
      <c r="L41" s="128"/>
      <c r="M41" s="128"/>
      <c r="N41" s="128"/>
      <c r="O41" s="128"/>
      <c r="P41" s="128"/>
      <c r="Q41" s="128"/>
      <c r="R41" s="128"/>
      <c r="S41" s="128"/>
      <c r="T41" s="128"/>
      <c r="U41" s="128"/>
      <c r="V41" s="128"/>
    </row>
    <row r="42" spans="1:22">
      <c r="A42" s="128"/>
      <c r="B42" s="128"/>
      <c r="C42" s="128"/>
      <c r="D42" s="128"/>
      <c r="E42" s="128"/>
      <c r="F42" s="128"/>
      <c r="G42" s="128"/>
      <c r="H42" s="128"/>
      <c r="I42" s="128"/>
      <c r="J42" s="128"/>
      <c r="K42" s="128"/>
      <c r="L42" s="128"/>
      <c r="M42" s="128"/>
      <c r="N42" s="128"/>
      <c r="O42" s="128"/>
      <c r="P42" s="128"/>
      <c r="Q42" s="128"/>
      <c r="R42" s="128"/>
      <c r="S42" s="128"/>
      <c r="T42" s="128"/>
      <c r="U42" s="128"/>
      <c r="V42" s="128"/>
    </row>
    <row r="43" spans="1:22">
      <c r="A43" s="128"/>
      <c r="B43" s="128"/>
      <c r="C43" s="128"/>
      <c r="D43" s="128"/>
      <c r="E43" s="128"/>
      <c r="F43" s="128"/>
      <c r="G43" s="128"/>
      <c r="H43" s="128"/>
      <c r="I43" s="128"/>
      <c r="J43" s="128"/>
      <c r="K43" s="128"/>
      <c r="L43" s="128"/>
      <c r="M43" s="128"/>
      <c r="N43" s="128"/>
      <c r="O43" s="128"/>
      <c r="P43" s="128"/>
      <c r="Q43" s="128"/>
      <c r="R43" s="128"/>
      <c r="S43" s="128"/>
      <c r="T43" s="128"/>
      <c r="U43" s="128"/>
      <c r="V43" s="128"/>
    </row>
    <row r="44" spans="1:22">
      <c r="A44" s="128"/>
      <c r="B44" s="128"/>
      <c r="C44" s="128"/>
      <c r="D44" s="128"/>
      <c r="E44" s="128"/>
      <c r="F44" s="128"/>
      <c r="G44" s="128"/>
      <c r="H44" s="128"/>
      <c r="I44" s="128"/>
      <c r="J44" s="128"/>
      <c r="K44" s="128"/>
      <c r="L44" s="128"/>
      <c r="M44" s="128"/>
      <c r="N44" s="128"/>
      <c r="O44" s="128"/>
      <c r="P44" s="128"/>
      <c r="Q44" s="128"/>
      <c r="R44" s="128"/>
      <c r="S44" s="128"/>
      <c r="T44" s="128"/>
      <c r="U44" s="128"/>
      <c r="V44" s="128"/>
    </row>
    <row r="45" spans="1:22">
      <c r="A45" s="128"/>
      <c r="B45" s="128"/>
      <c r="C45" s="128"/>
      <c r="D45" s="128"/>
      <c r="E45" s="128"/>
      <c r="F45" s="128"/>
      <c r="G45" s="128"/>
      <c r="H45" s="128"/>
      <c r="I45" s="128"/>
      <c r="J45" s="128"/>
      <c r="K45" s="128"/>
      <c r="L45" s="128"/>
      <c r="M45" s="128"/>
      <c r="N45" s="128"/>
      <c r="O45" s="128"/>
      <c r="P45" s="128"/>
      <c r="Q45" s="128"/>
      <c r="R45" s="128"/>
      <c r="S45" s="128"/>
      <c r="T45" s="128"/>
      <c r="U45" s="128"/>
      <c r="V45" s="128"/>
    </row>
    <row r="46" spans="1:22">
      <c r="A46" s="128"/>
      <c r="B46" s="128"/>
      <c r="C46" s="128"/>
      <c r="D46" s="128"/>
      <c r="E46" s="128"/>
      <c r="F46" s="128"/>
      <c r="G46" s="128"/>
      <c r="H46" s="128"/>
      <c r="I46" s="128"/>
      <c r="J46" s="128"/>
      <c r="K46" s="128"/>
      <c r="L46" s="128"/>
      <c r="M46" s="128"/>
      <c r="N46" s="128"/>
      <c r="O46" s="128"/>
      <c r="P46" s="128"/>
      <c r="Q46" s="128"/>
      <c r="R46" s="128"/>
      <c r="S46" s="128"/>
      <c r="T46" s="128"/>
      <c r="U46" s="128"/>
      <c r="V46" s="128"/>
    </row>
    <row r="47" spans="1:22">
      <c r="A47" s="128"/>
      <c r="B47" s="128"/>
      <c r="C47" s="128"/>
      <c r="D47" s="128"/>
      <c r="E47" s="128"/>
      <c r="F47" s="128"/>
      <c r="G47" s="128"/>
      <c r="H47" s="128"/>
      <c r="I47" s="128"/>
      <c r="J47" s="128"/>
      <c r="K47" s="128"/>
      <c r="L47" s="128"/>
      <c r="M47" s="128"/>
      <c r="N47" s="128"/>
      <c r="O47" s="128"/>
      <c r="P47" s="128"/>
      <c r="Q47" s="128"/>
      <c r="R47" s="128"/>
      <c r="S47" s="128"/>
      <c r="T47" s="128"/>
      <c r="U47" s="128"/>
      <c r="V47" s="128"/>
    </row>
    <row r="48" spans="1:22">
      <c r="A48" s="128"/>
      <c r="B48" s="128"/>
      <c r="C48" s="128"/>
      <c r="D48" s="128"/>
      <c r="E48" s="128"/>
      <c r="F48" s="128"/>
      <c r="G48" s="128"/>
      <c r="H48" s="128"/>
      <c r="I48" s="128"/>
      <c r="J48" s="128"/>
      <c r="K48" s="128"/>
      <c r="L48" s="128"/>
      <c r="M48" s="128"/>
      <c r="N48" s="128"/>
      <c r="O48" s="128"/>
      <c r="P48" s="128"/>
      <c r="Q48" s="128"/>
      <c r="R48" s="128"/>
      <c r="S48" s="128"/>
      <c r="T48" s="128"/>
      <c r="U48" s="128"/>
      <c r="V48" s="128"/>
    </row>
    <row r="49" spans="1:22">
      <c r="A49" s="128"/>
      <c r="B49" s="128"/>
      <c r="C49" s="128"/>
      <c r="D49" s="128"/>
      <c r="E49" s="128"/>
      <c r="F49" s="128"/>
      <c r="G49" s="128"/>
      <c r="H49" s="128"/>
      <c r="I49" s="128"/>
      <c r="J49" s="128"/>
      <c r="K49" s="128"/>
      <c r="L49" s="128"/>
      <c r="M49" s="128"/>
      <c r="N49" s="128"/>
      <c r="O49" s="128"/>
      <c r="P49" s="128"/>
      <c r="Q49" s="128"/>
      <c r="R49" s="128"/>
      <c r="S49" s="128"/>
      <c r="T49" s="128"/>
      <c r="U49" s="128"/>
      <c r="V49" s="128"/>
    </row>
    <row r="50" spans="1:22">
      <c r="A50" s="128"/>
      <c r="B50" s="128"/>
      <c r="C50" s="128"/>
      <c r="D50" s="128"/>
      <c r="E50" s="128"/>
      <c r="F50" s="128"/>
      <c r="G50" s="128"/>
      <c r="H50" s="128"/>
      <c r="I50" s="128"/>
      <c r="J50" s="128"/>
      <c r="K50" s="128"/>
      <c r="L50" s="128"/>
      <c r="M50" s="128"/>
      <c r="N50" s="128"/>
      <c r="O50" s="128"/>
      <c r="P50" s="128"/>
      <c r="Q50" s="128"/>
      <c r="R50" s="128"/>
      <c r="S50" s="128"/>
      <c r="T50" s="128"/>
      <c r="U50" s="128"/>
      <c r="V50" s="128"/>
    </row>
    <row r="51" spans="1:22">
      <c r="A51" s="128"/>
      <c r="B51" s="128"/>
      <c r="C51" s="128"/>
      <c r="D51" s="128"/>
      <c r="E51" s="128"/>
      <c r="F51" s="128"/>
      <c r="G51" s="128"/>
      <c r="H51" s="128"/>
      <c r="I51" s="128"/>
      <c r="J51" s="128"/>
      <c r="K51" s="128"/>
      <c r="L51" s="128"/>
      <c r="M51" s="128"/>
      <c r="N51" s="128"/>
      <c r="O51" s="128"/>
      <c r="P51" s="128"/>
      <c r="Q51" s="128"/>
      <c r="R51" s="128"/>
      <c r="S51" s="128"/>
      <c r="T51" s="128"/>
      <c r="U51" s="128"/>
      <c r="V51" s="128"/>
    </row>
    <row r="52" spans="1:22">
      <c r="A52" s="128"/>
      <c r="B52" s="128"/>
      <c r="C52" s="128"/>
      <c r="D52" s="128"/>
      <c r="E52" s="128"/>
      <c r="F52" s="128"/>
      <c r="G52" s="128"/>
      <c r="H52" s="128"/>
      <c r="I52" s="128"/>
      <c r="J52" s="128"/>
      <c r="K52" s="128"/>
      <c r="L52" s="128"/>
      <c r="M52" s="128"/>
      <c r="N52" s="128"/>
      <c r="O52" s="128"/>
      <c r="P52" s="128"/>
      <c r="Q52" s="128"/>
      <c r="R52" s="128"/>
      <c r="S52" s="128"/>
      <c r="T52" s="128"/>
      <c r="U52" s="128"/>
      <c r="V52" s="128"/>
    </row>
    <row r="53" spans="1:22">
      <c r="A53" s="128"/>
      <c r="B53" s="128"/>
      <c r="C53" s="128"/>
      <c r="D53" s="128"/>
      <c r="E53" s="128"/>
      <c r="F53" s="128"/>
      <c r="G53" s="128"/>
      <c r="H53" s="128"/>
      <c r="I53" s="128"/>
      <c r="J53" s="128"/>
      <c r="K53" s="128"/>
      <c r="L53" s="128"/>
      <c r="M53" s="128"/>
      <c r="N53" s="128"/>
      <c r="O53" s="128"/>
      <c r="P53" s="128"/>
      <c r="Q53" s="128"/>
      <c r="R53" s="128"/>
      <c r="S53" s="128"/>
      <c r="T53" s="128"/>
      <c r="U53" s="128"/>
      <c r="V53" s="128"/>
    </row>
    <row r="54" spans="1:22">
      <c r="A54" s="128"/>
      <c r="B54" s="128"/>
      <c r="C54" s="128"/>
      <c r="D54" s="128"/>
      <c r="E54" s="128"/>
      <c r="F54" s="128"/>
      <c r="G54" s="128"/>
      <c r="H54" s="128"/>
      <c r="I54" s="128"/>
      <c r="J54" s="128"/>
      <c r="K54" s="128"/>
      <c r="L54" s="128"/>
      <c r="M54" s="128"/>
      <c r="N54" s="128"/>
      <c r="O54" s="128"/>
      <c r="P54" s="128"/>
      <c r="Q54" s="128"/>
      <c r="R54" s="128"/>
      <c r="S54" s="128"/>
      <c r="T54" s="128"/>
      <c r="U54" s="128"/>
      <c r="V54" s="128"/>
    </row>
    <row r="55" spans="1:22">
      <c r="A55" s="128"/>
      <c r="B55" s="128"/>
      <c r="C55" s="128"/>
      <c r="D55" s="128"/>
      <c r="E55" s="128"/>
      <c r="F55" s="128"/>
      <c r="G55" s="128"/>
      <c r="H55" s="128"/>
      <c r="I55" s="128"/>
      <c r="J55" s="128"/>
      <c r="K55" s="128"/>
      <c r="L55" s="128"/>
      <c r="M55" s="128"/>
      <c r="N55" s="128"/>
      <c r="O55" s="128"/>
      <c r="P55" s="128"/>
      <c r="Q55" s="128"/>
      <c r="R55" s="128"/>
      <c r="S55" s="128"/>
      <c r="T55" s="128"/>
      <c r="U55" s="128"/>
      <c r="V55" s="128"/>
    </row>
    <row r="56" spans="1:22">
      <c r="A56" s="128"/>
      <c r="B56" s="128"/>
      <c r="C56" s="128"/>
      <c r="D56" s="128"/>
      <c r="E56" s="128"/>
      <c r="F56" s="128"/>
      <c r="G56" s="128"/>
      <c r="H56" s="128"/>
      <c r="I56" s="128"/>
      <c r="J56" s="128"/>
      <c r="K56" s="128"/>
      <c r="L56" s="128"/>
      <c r="M56" s="128"/>
      <c r="N56" s="128"/>
      <c r="O56" s="128"/>
      <c r="P56" s="128"/>
      <c r="Q56" s="128"/>
      <c r="R56" s="128"/>
      <c r="S56" s="128"/>
      <c r="T56" s="128"/>
      <c r="U56" s="128"/>
      <c r="V56" s="128"/>
    </row>
    <row r="57" spans="1:22">
      <c r="A57" s="128"/>
      <c r="B57" s="128"/>
      <c r="C57" s="128"/>
      <c r="D57" s="128"/>
      <c r="E57" s="128"/>
      <c r="F57" s="128"/>
      <c r="G57" s="128"/>
      <c r="H57" s="128"/>
      <c r="I57" s="128"/>
      <c r="J57" s="128"/>
      <c r="K57" s="128"/>
      <c r="L57" s="128"/>
      <c r="M57" s="128"/>
      <c r="N57" s="128"/>
      <c r="O57" s="128"/>
      <c r="P57" s="128"/>
      <c r="Q57" s="128"/>
      <c r="R57" s="128"/>
      <c r="S57" s="128"/>
      <c r="T57" s="128"/>
      <c r="U57" s="128"/>
      <c r="V57" s="128"/>
    </row>
    <row r="58" spans="1:22">
      <c r="A58" s="128"/>
      <c r="B58" s="128"/>
      <c r="C58" s="128"/>
      <c r="D58" s="128"/>
      <c r="E58" s="128"/>
      <c r="F58" s="128"/>
      <c r="G58" s="128"/>
      <c r="H58" s="128"/>
      <c r="I58" s="128"/>
      <c r="J58" s="128"/>
      <c r="K58" s="128"/>
      <c r="L58" s="128"/>
      <c r="M58" s="128"/>
      <c r="N58" s="128"/>
      <c r="O58" s="128"/>
      <c r="P58" s="128"/>
      <c r="Q58" s="128"/>
      <c r="R58" s="128"/>
      <c r="S58" s="128"/>
      <c r="T58" s="128"/>
      <c r="U58" s="128"/>
      <c r="V58" s="128"/>
    </row>
    <row r="59" spans="1:22">
      <c r="A59" s="128"/>
      <c r="B59" s="128"/>
      <c r="C59" s="128"/>
      <c r="D59" s="128"/>
      <c r="E59" s="128"/>
      <c r="F59" s="128"/>
      <c r="G59" s="128"/>
      <c r="H59" s="128"/>
      <c r="I59" s="128"/>
      <c r="J59" s="128"/>
      <c r="K59" s="128"/>
      <c r="L59" s="128"/>
      <c r="M59" s="128"/>
      <c r="N59" s="128"/>
      <c r="O59" s="128"/>
      <c r="P59" s="128"/>
      <c r="Q59" s="128"/>
      <c r="R59" s="128"/>
      <c r="S59" s="128"/>
      <c r="T59" s="128"/>
      <c r="U59" s="128"/>
      <c r="V59" s="128"/>
    </row>
    <row r="60" spans="1:22">
      <c r="A60" s="128"/>
      <c r="B60" s="128"/>
      <c r="C60" s="128"/>
      <c r="D60" s="128"/>
      <c r="E60" s="128"/>
      <c r="F60" s="128"/>
      <c r="G60" s="128"/>
      <c r="H60" s="128"/>
      <c r="I60" s="128"/>
      <c r="J60" s="128"/>
      <c r="K60" s="128"/>
      <c r="L60" s="128"/>
      <c r="M60" s="128"/>
      <c r="N60" s="128"/>
      <c r="O60" s="128"/>
      <c r="P60" s="128"/>
      <c r="Q60" s="128"/>
      <c r="R60" s="128"/>
      <c r="S60" s="128"/>
      <c r="T60" s="128"/>
      <c r="U60" s="128"/>
      <c r="V60" s="128"/>
    </row>
    <row r="61" spans="1:22">
      <c r="A61" s="128"/>
      <c r="B61" s="128"/>
      <c r="C61" s="128"/>
      <c r="D61" s="128"/>
      <c r="E61" s="128"/>
      <c r="F61" s="128"/>
      <c r="G61" s="128"/>
      <c r="H61" s="128"/>
      <c r="I61" s="128"/>
      <c r="J61" s="128"/>
      <c r="K61" s="128"/>
      <c r="L61" s="128"/>
      <c r="M61" s="128"/>
      <c r="N61" s="128"/>
      <c r="O61" s="128"/>
      <c r="P61" s="128"/>
      <c r="Q61" s="128"/>
      <c r="R61" s="128"/>
      <c r="S61" s="128"/>
      <c r="T61" s="128"/>
      <c r="U61" s="128"/>
      <c r="V61" s="128"/>
    </row>
    <row r="62" spans="1:22">
      <c r="A62" s="128"/>
      <c r="B62" s="128"/>
      <c r="C62" s="128"/>
      <c r="D62" s="128"/>
      <c r="E62" s="128"/>
      <c r="F62" s="128"/>
      <c r="G62" s="128"/>
      <c r="H62" s="128"/>
      <c r="I62" s="128"/>
      <c r="J62" s="128"/>
      <c r="K62" s="128"/>
      <c r="L62" s="128"/>
      <c r="M62" s="128"/>
      <c r="N62" s="128"/>
      <c r="O62" s="128"/>
      <c r="P62" s="128"/>
      <c r="Q62" s="128"/>
      <c r="R62" s="128"/>
      <c r="S62" s="128"/>
      <c r="T62" s="128"/>
      <c r="U62" s="128"/>
      <c r="V62" s="128"/>
    </row>
    <row r="63" spans="1:22">
      <c r="A63" s="128"/>
      <c r="B63" s="128"/>
      <c r="C63" s="128"/>
      <c r="D63" s="128"/>
      <c r="E63" s="128"/>
      <c r="F63" s="128"/>
      <c r="G63" s="128"/>
      <c r="H63" s="128"/>
      <c r="I63" s="128"/>
      <c r="J63" s="128"/>
      <c r="K63" s="128"/>
      <c r="L63" s="128"/>
      <c r="M63" s="128"/>
      <c r="N63" s="128"/>
      <c r="O63" s="128"/>
      <c r="P63" s="128"/>
      <c r="Q63" s="128"/>
      <c r="R63" s="128"/>
      <c r="S63" s="128"/>
      <c r="T63" s="128"/>
      <c r="U63" s="128"/>
      <c r="V63" s="128"/>
    </row>
    <row r="64" spans="1:22">
      <c r="A64" s="128"/>
      <c r="B64" s="128"/>
      <c r="C64" s="128"/>
      <c r="D64" s="128"/>
      <c r="E64" s="128"/>
      <c r="F64" s="128"/>
      <c r="G64" s="128"/>
      <c r="H64" s="128"/>
      <c r="I64" s="128"/>
      <c r="J64" s="128"/>
      <c r="K64" s="128"/>
      <c r="L64" s="128"/>
      <c r="M64" s="128"/>
      <c r="N64" s="128"/>
      <c r="O64" s="128"/>
      <c r="P64" s="128"/>
      <c r="Q64" s="128"/>
      <c r="R64" s="128"/>
      <c r="S64" s="128"/>
      <c r="T64" s="128"/>
      <c r="U64" s="128"/>
      <c r="V64" s="128"/>
    </row>
    <row r="65" spans="1:22">
      <c r="A65" s="128"/>
      <c r="B65" s="128"/>
      <c r="C65" s="128"/>
      <c r="D65" s="128"/>
      <c r="E65" s="128"/>
      <c r="F65" s="128"/>
      <c r="G65" s="128"/>
      <c r="H65" s="128"/>
      <c r="I65" s="128"/>
      <c r="J65" s="128"/>
      <c r="K65" s="128"/>
      <c r="L65" s="128"/>
      <c r="M65" s="128"/>
      <c r="N65" s="128"/>
      <c r="O65" s="128"/>
      <c r="P65" s="128"/>
      <c r="Q65" s="128"/>
      <c r="R65" s="128"/>
      <c r="S65" s="128"/>
      <c r="T65" s="128"/>
      <c r="U65" s="128"/>
      <c r="V65" s="128"/>
    </row>
    <row r="66" spans="1:22">
      <c r="A66" s="128"/>
      <c r="B66" s="128"/>
      <c r="C66" s="128"/>
      <c r="D66" s="128"/>
      <c r="E66" s="128"/>
      <c r="F66" s="128"/>
      <c r="G66" s="128"/>
      <c r="H66" s="128"/>
      <c r="I66" s="128"/>
      <c r="J66" s="128"/>
      <c r="K66" s="128"/>
      <c r="L66" s="128"/>
      <c r="M66" s="128"/>
      <c r="N66" s="128"/>
      <c r="O66" s="128"/>
      <c r="P66" s="128"/>
      <c r="Q66" s="128"/>
      <c r="R66" s="128"/>
      <c r="S66" s="128"/>
      <c r="T66" s="128"/>
      <c r="U66" s="128"/>
      <c r="V66" s="128"/>
    </row>
    <row r="67" spans="1:22">
      <c r="A67" s="128"/>
      <c r="B67" s="128"/>
      <c r="C67" s="128"/>
      <c r="D67" s="128"/>
      <c r="E67" s="128"/>
      <c r="F67" s="128"/>
      <c r="G67" s="128"/>
      <c r="H67" s="128"/>
      <c r="I67" s="128"/>
      <c r="J67" s="128"/>
      <c r="K67" s="128"/>
      <c r="L67" s="128"/>
      <c r="M67" s="128"/>
      <c r="N67" s="128"/>
      <c r="O67" s="128"/>
      <c r="P67" s="128"/>
      <c r="Q67" s="128"/>
      <c r="R67" s="128"/>
      <c r="S67" s="128"/>
      <c r="T67" s="128"/>
      <c r="U67" s="128"/>
      <c r="V67" s="128"/>
    </row>
    <row r="68" spans="1:22">
      <c r="A68" s="128"/>
      <c r="B68" s="128"/>
      <c r="C68" s="128"/>
      <c r="D68" s="128"/>
      <c r="E68" s="128"/>
      <c r="F68" s="128"/>
      <c r="G68" s="128"/>
      <c r="H68" s="128"/>
      <c r="I68" s="128"/>
      <c r="J68" s="128"/>
      <c r="K68" s="128"/>
      <c r="L68" s="128"/>
      <c r="M68" s="128"/>
      <c r="N68" s="128"/>
      <c r="O68" s="128"/>
      <c r="P68" s="128"/>
      <c r="Q68" s="128"/>
      <c r="R68" s="128"/>
      <c r="S68" s="128"/>
      <c r="T68" s="128"/>
      <c r="U68" s="128"/>
      <c r="V68" s="128"/>
    </row>
    <row r="69" spans="1:22">
      <c r="A69" s="128"/>
      <c r="B69" s="128"/>
      <c r="C69" s="128"/>
      <c r="D69" s="128"/>
      <c r="E69" s="128"/>
      <c r="F69" s="128"/>
      <c r="G69" s="128"/>
      <c r="H69" s="128"/>
      <c r="I69" s="128"/>
      <c r="J69" s="128"/>
      <c r="K69" s="128"/>
      <c r="L69" s="128"/>
      <c r="M69" s="128"/>
      <c r="N69" s="128"/>
      <c r="O69" s="128"/>
      <c r="P69" s="128"/>
      <c r="Q69" s="128"/>
      <c r="R69" s="128"/>
      <c r="S69" s="128"/>
      <c r="T69" s="128"/>
      <c r="U69" s="128"/>
      <c r="V69" s="128"/>
    </row>
    <row r="70" spans="1:22">
      <c r="A70" s="128"/>
      <c r="B70" s="128"/>
      <c r="C70" s="128"/>
      <c r="D70" s="128"/>
      <c r="E70" s="128"/>
      <c r="F70" s="128"/>
      <c r="G70" s="128"/>
      <c r="H70" s="128"/>
      <c r="I70" s="128"/>
      <c r="J70" s="128"/>
      <c r="K70" s="128"/>
      <c r="L70" s="128"/>
      <c r="M70" s="128"/>
      <c r="N70" s="128"/>
      <c r="O70" s="128"/>
      <c r="P70" s="128"/>
      <c r="Q70" s="128"/>
      <c r="R70" s="128"/>
      <c r="S70" s="128"/>
      <c r="T70" s="128"/>
      <c r="U70" s="128"/>
      <c r="V70" s="128"/>
    </row>
    <row r="71" spans="1:22">
      <c r="A71" s="128"/>
      <c r="B71" s="128"/>
      <c r="C71" s="128"/>
      <c r="D71" s="128"/>
      <c r="E71" s="128"/>
      <c r="F71" s="128"/>
      <c r="G71" s="128"/>
      <c r="H71" s="128"/>
      <c r="I71" s="128"/>
      <c r="J71" s="128"/>
      <c r="K71" s="128"/>
      <c r="L71" s="128"/>
      <c r="M71" s="128"/>
      <c r="N71" s="128"/>
      <c r="O71" s="128"/>
      <c r="P71" s="128"/>
      <c r="Q71" s="128"/>
      <c r="R71" s="128"/>
      <c r="S71" s="128"/>
      <c r="T71" s="128"/>
      <c r="U71" s="128"/>
      <c r="V71" s="128"/>
    </row>
    <row r="72" spans="1:22">
      <c r="A72" s="128"/>
      <c r="B72" s="128"/>
      <c r="C72" s="128"/>
      <c r="D72" s="128"/>
      <c r="E72" s="128"/>
      <c r="F72" s="128"/>
      <c r="G72" s="128"/>
      <c r="H72" s="128"/>
      <c r="I72" s="128"/>
      <c r="J72" s="128"/>
      <c r="K72" s="128"/>
      <c r="L72" s="128"/>
      <c r="M72" s="128"/>
      <c r="N72" s="128"/>
      <c r="O72" s="128"/>
      <c r="P72" s="128"/>
      <c r="Q72" s="128"/>
      <c r="R72" s="128"/>
      <c r="S72" s="128"/>
      <c r="T72" s="128"/>
      <c r="U72" s="128"/>
      <c r="V72" s="128"/>
    </row>
    <row r="73" spans="1:22">
      <c r="A73" s="128"/>
      <c r="B73" s="128"/>
      <c r="C73" s="128"/>
      <c r="D73" s="128"/>
      <c r="E73" s="128"/>
      <c r="F73" s="128"/>
      <c r="G73" s="128"/>
      <c r="H73" s="128"/>
      <c r="I73" s="128"/>
      <c r="J73" s="128"/>
      <c r="K73" s="128"/>
      <c r="L73" s="128"/>
      <c r="M73" s="128"/>
      <c r="N73" s="128"/>
      <c r="O73" s="128"/>
      <c r="P73" s="128"/>
      <c r="Q73" s="128"/>
      <c r="R73" s="128"/>
      <c r="S73" s="128"/>
      <c r="T73" s="128"/>
      <c r="U73" s="128"/>
      <c r="V73" s="128"/>
    </row>
    <row r="74" spans="1:22">
      <c r="A74" s="128"/>
      <c r="B74" s="128"/>
      <c r="C74" s="128"/>
      <c r="D74" s="128"/>
      <c r="E74" s="128"/>
      <c r="F74" s="128"/>
      <c r="G74" s="128"/>
      <c r="H74" s="128"/>
      <c r="I74" s="128"/>
      <c r="J74" s="128"/>
      <c r="K74" s="128"/>
      <c r="L74" s="128"/>
      <c r="M74" s="128"/>
      <c r="N74" s="128"/>
      <c r="O74" s="128"/>
      <c r="P74" s="128"/>
      <c r="Q74" s="128"/>
      <c r="R74" s="128"/>
      <c r="S74" s="128"/>
      <c r="T74" s="128"/>
      <c r="U74" s="128"/>
      <c r="V74" s="128"/>
    </row>
    <row r="75" spans="1:22">
      <c r="A75" s="128"/>
      <c r="B75" s="128"/>
      <c r="C75" s="128"/>
      <c r="D75" s="128"/>
      <c r="E75" s="128"/>
      <c r="F75" s="128"/>
      <c r="G75" s="128"/>
      <c r="H75" s="128"/>
      <c r="I75" s="128"/>
      <c r="J75" s="128"/>
      <c r="K75" s="128"/>
      <c r="L75" s="128"/>
      <c r="M75" s="128"/>
      <c r="N75" s="128"/>
      <c r="O75" s="128"/>
      <c r="P75" s="128"/>
      <c r="Q75" s="128"/>
      <c r="R75" s="128"/>
      <c r="S75" s="128"/>
      <c r="T75" s="128"/>
      <c r="U75" s="128"/>
      <c r="V75" s="128"/>
    </row>
    <row r="76" spans="1:22">
      <c r="A76" s="128"/>
      <c r="B76" s="128"/>
      <c r="C76" s="128"/>
      <c r="D76" s="128"/>
      <c r="E76" s="128"/>
      <c r="F76" s="128"/>
      <c r="G76" s="128"/>
      <c r="H76" s="128"/>
      <c r="I76" s="128"/>
      <c r="J76" s="128"/>
      <c r="K76" s="128"/>
      <c r="L76" s="128"/>
      <c r="M76" s="128"/>
      <c r="N76" s="128"/>
      <c r="O76" s="128"/>
      <c r="P76" s="128"/>
      <c r="Q76" s="128"/>
      <c r="R76" s="128"/>
      <c r="S76" s="128"/>
      <c r="T76" s="128"/>
      <c r="U76" s="128"/>
      <c r="V76" s="128"/>
    </row>
    <row r="77" spans="1:22">
      <c r="A77" s="128"/>
      <c r="B77" s="128"/>
      <c r="C77" s="128"/>
      <c r="D77" s="128"/>
      <c r="E77" s="128"/>
      <c r="F77" s="128"/>
      <c r="G77" s="128"/>
      <c r="H77" s="128"/>
      <c r="I77" s="128"/>
      <c r="J77" s="128"/>
      <c r="K77" s="128"/>
      <c r="L77" s="128"/>
      <c r="M77" s="128"/>
      <c r="N77" s="128"/>
      <c r="O77" s="128"/>
      <c r="P77" s="128"/>
      <c r="Q77" s="128"/>
      <c r="R77" s="128"/>
      <c r="S77" s="128"/>
      <c r="T77" s="128"/>
      <c r="U77" s="128"/>
      <c r="V77" s="128"/>
    </row>
    <row r="78" spans="1:22">
      <c r="A78" s="128"/>
      <c r="B78" s="128"/>
      <c r="C78" s="128"/>
      <c r="D78" s="128"/>
      <c r="E78" s="128"/>
      <c r="F78" s="128"/>
      <c r="G78" s="128"/>
      <c r="H78" s="128"/>
      <c r="I78" s="128"/>
      <c r="J78" s="128"/>
      <c r="K78" s="128"/>
      <c r="L78" s="128"/>
      <c r="M78" s="128"/>
      <c r="N78" s="128"/>
      <c r="O78" s="128"/>
      <c r="P78" s="128"/>
      <c r="Q78" s="128"/>
      <c r="R78" s="128"/>
      <c r="S78" s="128"/>
      <c r="T78" s="128"/>
      <c r="U78" s="128"/>
      <c r="V78" s="128"/>
    </row>
    <row r="79" spans="1:22">
      <c r="A79" s="128"/>
      <c r="B79" s="128"/>
      <c r="C79" s="128"/>
      <c r="D79" s="128"/>
      <c r="E79" s="128"/>
      <c r="F79" s="128"/>
      <c r="G79" s="128"/>
      <c r="H79" s="128"/>
      <c r="I79" s="128"/>
      <c r="J79" s="128"/>
      <c r="K79" s="128"/>
      <c r="L79" s="128"/>
      <c r="M79" s="128"/>
      <c r="N79" s="128"/>
      <c r="O79" s="128"/>
      <c r="P79" s="128"/>
      <c r="Q79" s="128"/>
      <c r="R79" s="128"/>
      <c r="S79" s="128"/>
      <c r="T79" s="128"/>
      <c r="U79" s="128"/>
      <c r="V79" s="128"/>
    </row>
    <row r="80" spans="1:22">
      <c r="A80" s="128"/>
      <c r="B80" s="128"/>
      <c r="C80" s="128"/>
      <c r="D80" s="128"/>
      <c r="E80" s="128"/>
      <c r="F80" s="128"/>
      <c r="G80" s="128"/>
      <c r="H80" s="128"/>
      <c r="I80" s="128"/>
      <c r="J80" s="128"/>
      <c r="K80" s="128"/>
      <c r="L80" s="128"/>
      <c r="M80" s="128"/>
      <c r="N80" s="128"/>
      <c r="O80" s="128"/>
      <c r="P80" s="128"/>
      <c r="Q80" s="128"/>
      <c r="R80" s="128"/>
      <c r="S80" s="128"/>
      <c r="T80" s="128"/>
      <c r="U80" s="128"/>
      <c r="V80" s="128"/>
    </row>
    <row r="81" spans="1:22">
      <c r="A81" s="128"/>
      <c r="B81" s="128"/>
      <c r="C81" s="128"/>
      <c r="D81" s="128"/>
      <c r="E81" s="128"/>
      <c r="F81" s="128"/>
      <c r="G81" s="128"/>
      <c r="H81" s="128"/>
      <c r="I81" s="128"/>
      <c r="J81" s="128"/>
      <c r="K81" s="128"/>
      <c r="L81" s="128"/>
      <c r="M81" s="128"/>
      <c r="N81" s="128"/>
      <c r="O81" s="128"/>
      <c r="P81" s="128"/>
      <c r="Q81" s="128"/>
      <c r="R81" s="128"/>
      <c r="S81" s="128"/>
      <c r="T81" s="128"/>
      <c r="U81" s="128"/>
      <c r="V81" s="128"/>
    </row>
    <row r="82" spans="1:22">
      <c r="A82" s="128"/>
      <c r="B82" s="128"/>
      <c r="C82" s="128"/>
      <c r="D82" s="128"/>
      <c r="E82" s="128"/>
      <c r="F82" s="128"/>
      <c r="G82" s="128"/>
      <c r="H82" s="128"/>
      <c r="I82" s="128"/>
      <c r="J82" s="128"/>
      <c r="K82" s="128"/>
      <c r="L82" s="128"/>
      <c r="M82" s="128"/>
      <c r="N82" s="128"/>
      <c r="O82" s="128"/>
      <c r="P82" s="128"/>
      <c r="Q82" s="128"/>
      <c r="R82" s="128"/>
      <c r="S82" s="128"/>
      <c r="T82" s="128"/>
      <c r="U82" s="128"/>
      <c r="V82" s="128"/>
    </row>
    <row r="83" spans="1:22">
      <c r="A83" s="128"/>
      <c r="B83" s="128"/>
      <c r="C83" s="128"/>
      <c r="D83" s="128"/>
      <c r="E83" s="128"/>
      <c r="F83" s="128"/>
      <c r="G83" s="128"/>
      <c r="H83" s="128"/>
      <c r="I83" s="128"/>
      <c r="J83" s="128"/>
      <c r="K83" s="128"/>
      <c r="L83" s="128"/>
      <c r="M83" s="128"/>
      <c r="N83" s="128"/>
      <c r="O83" s="128"/>
      <c r="P83" s="128"/>
      <c r="Q83" s="128"/>
      <c r="R83" s="128"/>
      <c r="S83" s="128"/>
      <c r="T83" s="128"/>
      <c r="U83" s="128"/>
      <c r="V83" s="128"/>
    </row>
    <row r="84" spans="1:22">
      <c r="A84" s="128"/>
      <c r="B84" s="128"/>
      <c r="C84" s="128"/>
      <c r="D84" s="128"/>
      <c r="E84" s="128"/>
      <c r="F84" s="128"/>
      <c r="G84" s="128"/>
      <c r="H84" s="128"/>
      <c r="I84" s="128"/>
      <c r="J84" s="128"/>
      <c r="K84" s="128"/>
      <c r="L84" s="128"/>
      <c r="M84" s="128"/>
      <c r="N84" s="128"/>
      <c r="O84" s="128"/>
      <c r="P84" s="128"/>
      <c r="Q84" s="128"/>
      <c r="R84" s="128"/>
      <c r="S84" s="128"/>
      <c r="T84" s="128"/>
      <c r="U84" s="128"/>
      <c r="V84" s="128"/>
    </row>
    <row r="85" spans="1:22">
      <c r="A85" s="128"/>
      <c r="B85" s="128"/>
      <c r="C85" s="128"/>
      <c r="D85" s="128"/>
      <c r="E85" s="128"/>
      <c r="F85" s="128"/>
      <c r="G85" s="128"/>
      <c r="H85" s="128"/>
      <c r="I85" s="128"/>
      <c r="J85" s="128"/>
      <c r="K85" s="128"/>
      <c r="L85" s="128"/>
      <c r="M85" s="128"/>
      <c r="N85" s="128"/>
      <c r="O85" s="128"/>
      <c r="P85" s="128"/>
      <c r="Q85" s="128"/>
      <c r="R85" s="128"/>
      <c r="S85" s="128"/>
      <c r="T85" s="128"/>
      <c r="U85" s="128"/>
      <c r="V85" s="128"/>
    </row>
    <row r="86" spans="1:22">
      <c r="A86" s="128"/>
      <c r="B86" s="128"/>
      <c r="C86" s="128"/>
      <c r="D86" s="128"/>
      <c r="E86" s="128"/>
      <c r="F86" s="128"/>
      <c r="G86" s="128"/>
      <c r="H86" s="128"/>
      <c r="I86" s="128"/>
      <c r="J86" s="128"/>
      <c r="K86" s="128"/>
      <c r="L86" s="128"/>
      <c r="M86" s="128"/>
      <c r="N86" s="128"/>
      <c r="O86" s="128"/>
      <c r="P86" s="128"/>
      <c r="Q86" s="128"/>
      <c r="R86" s="128"/>
      <c r="S86" s="128"/>
      <c r="T86" s="128"/>
      <c r="U86" s="128"/>
      <c r="V86" s="128"/>
    </row>
    <row r="87" spans="1:22">
      <c r="A87" s="128"/>
      <c r="B87" s="128"/>
      <c r="C87" s="128"/>
      <c r="D87" s="128"/>
      <c r="E87" s="128"/>
      <c r="F87" s="128"/>
      <c r="G87" s="128"/>
      <c r="H87" s="128"/>
      <c r="I87" s="128"/>
      <c r="J87" s="128"/>
      <c r="K87" s="128"/>
      <c r="L87" s="128"/>
      <c r="M87" s="128"/>
      <c r="N87" s="128"/>
      <c r="O87" s="128"/>
      <c r="P87" s="128"/>
      <c r="Q87" s="128"/>
      <c r="R87" s="128"/>
      <c r="S87" s="128"/>
      <c r="T87" s="128"/>
      <c r="U87" s="128"/>
      <c r="V87" s="128"/>
    </row>
    <row r="88" spans="1:22">
      <c r="A88" s="128"/>
      <c r="B88" s="128"/>
      <c r="C88" s="128"/>
      <c r="D88" s="128"/>
      <c r="E88" s="128"/>
      <c r="F88" s="128"/>
      <c r="G88" s="128"/>
      <c r="H88" s="128"/>
      <c r="I88" s="128"/>
      <c r="J88" s="128"/>
      <c r="K88" s="128"/>
      <c r="L88" s="128"/>
      <c r="M88" s="128"/>
      <c r="N88" s="128"/>
      <c r="O88" s="128"/>
      <c r="P88" s="128"/>
      <c r="Q88" s="128"/>
      <c r="R88" s="128"/>
      <c r="S88" s="128"/>
      <c r="T88" s="128"/>
      <c r="U88" s="128"/>
      <c r="V88" s="128"/>
    </row>
    <row r="89" spans="1:22">
      <c r="A89" s="128"/>
      <c r="B89" s="128"/>
      <c r="C89" s="128"/>
      <c r="D89" s="128"/>
      <c r="E89" s="128"/>
      <c r="F89" s="128"/>
      <c r="G89" s="128"/>
      <c r="H89" s="128"/>
      <c r="I89" s="128"/>
      <c r="J89" s="128"/>
      <c r="K89" s="128"/>
      <c r="L89" s="128"/>
      <c r="M89" s="128"/>
      <c r="N89" s="128"/>
      <c r="O89" s="128"/>
      <c r="P89" s="128"/>
      <c r="Q89" s="128"/>
      <c r="R89" s="128"/>
      <c r="S89" s="128"/>
      <c r="T89" s="128"/>
      <c r="U89" s="128"/>
      <c r="V89" s="128"/>
    </row>
    <row r="90" spans="1:22">
      <c r="A90" s="128"/>
      <c r="B90" s="128"/>
      <c r="C90" s="128"/>
      <c r="D90" s="128"/>
      <c r="E90" s="128"/>
      <c r="F90" s="128"/>
      <c r="G90" s="128"/>
      <c r="H90" s="128"/>
      <c r="I90" s="128"/>
      <c r="J90" s="128"/>
      <c r="K90" s="128"/>
      <c r="L90" s="128"/>
      <c r="M90" s="128"/>
      <c r="N90" s="128"/>
      <c r="O90" s="128"/>
      <c r="P90" s="128"/>
      <c r="Q90" s="128"/>
      <c r="R90" s="128"/>
      <c r="S90" s="128"/>
      <c r="T90" s="128"/>
      <c r="U90" s="128"/>
      <c r="V90" s="128"/>
    </row>
    <row r="91" spans="1:22">
      <c r="A91" s="128"/>
      <c r="B91" s="128"/>
      <c r="C91" s="128"/>
      <c r="D91" s="128"/>
      <c r="E91" s="128"/>
      <c r="F91" s="128"/>
      <c r="G91" s="128"/>
      <c r="H91" s="128"/>
      <c r="I91" s="128"/>
      <c r="J91" s="128"/>
      <c r="K91" s="128"/>
      <c r="L91" s="128"/>
      <c r="M91" s="128"/>
      <c r="N91" s="128"/>
      <c r="O91" s="128"/>
      <c r="P91" s="128"/>
      <c r="Q91" s="128"/>
      <c r="R91" s="128"/>
      <c r="S91" s="128"/>
      <c r="T91" s="128"/>
      <c r="U91" s="128"/>
      <c r="V91" s="128"/>
    </row>
    <row r="92" spans="1:22">
      <c r="A92" s="128"/>
      <c r="B92" s="128"/>
      <c r="C92" s="128"/>
      <c r="D92" s="128"/>
      <c r="E92" s="128"/>
      <c r="F92" s="128"/>
      <c r="G92" s="128"/>
      <c r="H92" s="128"/>
      <c r="I92" s="128"/>
      <c r="J92" s="128"/>
      <c r="K92" s="128"/>
      <c r="L92" s="128"/>
      <c r="M92" s="128"/>
      <c r="N92" s="128"/>
      <c r="O92" s="128"/>
      <c r="P92" s="128"/>
      <c r="Q92" s="128"/>
      <c r="R92" s="128"/>
      <c r="S92" s="128"/>
      <c r="T92" s="128"/>
      <c r="U92" s="128"/>
      <c r="V92" s="128"/>
    </row>
    <row r="93" spans="1:22">
      <c r="A93" s="128"/>
      <c r="B93" s="128"/>
      <c r="C93" s="128"/>
      <c r="D93" s="128"/>
      <c r="E93" s="128"/>
      <c r="F93" s="128"/>
      <c r="G93" s="128"/>
      <c r="H93" s="128"/>
      <c r="I93" s="128"/>
      <c r="J93" s="128"/>
      <c r="K93" s="128"/>
      <c r="L93" s="128"/>
      <c r="M93" s="128"/>
      <c r="N93" s="128"/>
      <c r="O93" s="128"/>
      <c r="P93" s="128"/>
      <c r="Q93" s="128"/>
      <c r="R93" s="128"/>
      <c r="S93" s="128"/>
      <c r="T93" s="128"/>
      <c r="U93" s="128"/>
      <c r="V93" s="128"/>
    </row>
    <row r="94" spans="1:22">
      <c r="A94" s="128"/>
      <c r="B94" s="128"/>
      <c r="C94" s="128"/>
      <c r="D94" s="128"/>
      <c r="E94" s="128"/>
      <c r="F94" s="128"/>
      <c r="G94" s="128"/>
      <c r="H94" s="128"/>
      <c r="I94" s="128"/>
      <c r="J94" s="128"/>
      <c r="K94" s="128"/>
      <c r="L94" s="128"/>
      <c r="M94" s="128"/>
      <c r="N94" s="128"/>
      <c r="O94" s="128"/>
      <c r="P94" s="128"/>
      <c r="Q94" s="128"/>
      <c r="R94" s="128"/>
      <c r="S94" s="128"/>
      <c r="T94" s="128"/>
      <c r="U94" s="128"/>
      <c r="V94" s="128"/>
    </row>
    <row r="95" spans="1:22">
      <c r="A95" s="128"/>
      <c r="B95" s="128"/>
      <c r="C95" s="128"/>
      <c r="D95" s="128"/>
      <c r="E95" s="128"/>
      <c r="F95" s="128"/>
      <c r="G95" s="128"/>
      <c r="H95" s="128"/>
      <c r="I95" s="128"/>
      <c r="J95" s="128"/>
      <c r="K95" s="128"/>
      <c r="L95" s="128"/>
      <c r="M95" s="128"/>
      <c r="N95" s="128"/>
      <c r="O95" s="128"/>
      <c r="P95" s="128"/>
      <c r="Q95" s="128"/>
      <c r="R95" s="128"/>
      <c r="S95" s="128"/>
      <c r="T95" s="128"/>
      <c r="U95" s="128"/>
      <c r="V95" s="128"/>
    </row>
    <row r="96" spans="1:22">
      <c r="A96" s="128"/>
      <c r="B96" s="128"/>
      <c r="C96" s="128"/>
      <c r="D96" s="128"/>
      <c r="E96" s="128"/>
      <c r="F96" s="128"/>
      <c r="G96" s="128"/>
      <c r="H96" s="128"/>
      <c r="I96" s="128"/>
      <c r="J96" s="128"/>
      <c r="K96" s="128"/>
      <c r="L96" s="128"/>
      <c r="M96" s="128"/>
      <c r="N96" s="128"/>
      <c r="O96" s="128"/>
      <c r="P96" s="128"/>
      <c r="Q96" s="128"/>
      <c r="R96" s="128"/>
      <c r="S96" s="128"/>
      <c r="T96" s="128"/>
      <c r="U96" s="128"/>
      <c r="V96" s="128"/>
    </row>
    <row r="97" spans="1:22">
      <c r="A97" s="128"/>
      <c r="B97" s="128"/>
      <c r="C97" s="128"/>
      <c r="D97" s="128"/>
      <c r="E97" s="128"/>
      <c r="F97" s="128"/>
      <c r="G97" s="128"/>
      <c r="H97" s="128"/>
      <c r="I97" s="128"/>
      <c r="J97" s="128"/>
      <c r="K97" s="128"/>
      <c r="L97" s="128"/>
      <c r="M97" s="128"/>
      <c r="N97" s="128"/>
      <c r="O97" s="128"/>
      <c r="P97" s="128"/>
      <c r="Q97" s="128"/>
      <c r="R97" s="128"/>
      <c r="S97" s="128"/>
      <c r="T97" s="128"/>
      <c r="U97" s="128"/>
      <c r="V97" s="128"/>
    </row>
    <row r="98" spans="1:22">
      <c r="A98" s="128"/>
      <c r="B98" s="128"/>
      <c r="C98" s="128"/>
      <c r="D98" s="128"/>
      <c r="E98" s="128"/>
      <c r="F98" s="128"/>
      <c r="G98" s="128"/>
      <c r="H98" s="128"/>
      <c r="I98" s="128"/>
      <c r="J98" s="128"/>
      <c r="K98" s="128"/>
      <c r="L98" s="128"/>
      <c r="M98" s="128"/>
      <c r="N98" s="128"/>
      <c r="O98" s="128"/>
      <c r="P98" s="128"/>
      <c r="Q98" s="128"/>
      <c r="R98" s="128"/>
      <c r="S98" s="128"/>
      <c r="T98" s="128"/>
      <c r="U98" s="128"/>
      <c r="V98" s="128"/>
    </row>
    <row r="99" spans="1:22">
      <c r="A99" s="128"/>
      <c r="B99" s="128"/>
      <c r="C99" s="128"/>
      <c r="D99" s="128"/>
      <c r="E99" s="128"/>
      <c r="F99" s="128"/>
      <c r="G99" s="128"/>
      <c r="H99" s="128"/>
      <c r="I99" s="128"/>
      <c r="J99" s="128"/>
      <c r="K99" s="128"/>
      <c r="L99" s="128"/>
      <c r="M99" s="128"/>
      <c r="N99" s="128"/>
      <c r="O99" s="128"/>
      <c r="P99" s="128"/>
      <c r="Q99" s="128"/>
      <c r="R99" s="128"/>
      <c r="S99" s="128"/>
      <c r="T99" s="128"/>
      <c r="U99" s="128"/>
      <c r="V99" s="128"/>
    </row>
    <row r="100" spans="1:22">
      <c r="A100" s="128"/>
      <c r="B100" s="128"/>
      <c r="C100" s="128"/>
      <c r="D100" s="128"/>
      <c r="E100" s="128"/>
      <c r="F100" s="128"/>
      <c r="G100" s="128"/>
      <c r="H100" s="128"/>
      <c r="I100" s="128"/>
      <c r="J100" s="128"/>
      <c r="K100" s="128"/>
      <c r="L100" s="128"/>
      <c r="M100" s="128"/>
      <c r="N100" s="128"/>
      <c r="O100" s="128"/>
      <c r="P100" s="128"/>
      <c r="Q100" s="128"/>
      <c r="R100" s="128"/>
      <c r="S100" s="128"/>
      <c r="T100" s="128"/>
      <c r="U100" s="128"/>
      <c r="V100" s="128"/>
    </row>
    <row r="101" spans="1:22">
      <c r="A101" s="128"/>
      <c r="B101" s="128"/>
      <c r="C101" s="128"/>
      <c r="D101" s="128"/>
      <c r="E101" s="128"/>
      <c r="F101" s="128"/>
      <c r="G101" s="128"/>
      <c r="H101" s="128"/>
      <c r="I101" s="128"/>
      <c r="J101" s="128"/>
      <c r="K101" s="128"/>
      <c r="L101" s="128"/>
      <c r="M101" s="128"/>
      <c r="N101" s="128"/>
      <c r="O101" s="128"/>
      <c r="P101" s="128"/>
      <c r="Q101" s="128"/>
      <c r="R101" s="128"/>
      <c r="S101" s="128"/>
      <c r="T101" s="128"/>
      <c r="U101" s="128"/>
      <c r="V101" s="128"/>
    </row>
    <row r="102" spans="1:22">
      <c r="A102" s="128"/>
      <c r="B102" s="128"/>
      <c r="C102" s="128"/>
      <c r="D102" s="128"/>
      <c r="E102" s="128"/>
      <c r="F102" s="128"/>
      <c r="G102" s="128"/>
      <c r="H102" s="128"/>
      <c r="I102" s="128"/>
      <c r="J102" s="128"/>
      <c r="K102" s="128"/>
      <c r="L102" s="128"/>
      <c r="M102" s="128"/>
      <c r="N102" s="128"/>
      <c r="O102" s="128"/>
      <c r="P102" s="128"/>
      <c r="Q102" s="128"/>
      <c r="R102" s="128"/>
      <c r="S102" s="128"/>
      <c r="T102" s="128"/>
      <c r="U102" s="128"/>
      <c r="V102" s="128"/>
    </row>
    <row r="103" spans="1:22">
      <c r="A103" s="128"/>
      <c r="B103" s="128"/>
      <c r="C103" s="128"/>
      <c r="D103" s="128"/>
      <c r="E103" s="128"/>
      <c r="F103" s="128"/>
      <c r="G103" s="128"/>
      <c r="H103" s="128"/>
      <c r="I103" s="128"/>
      <c r="J103" s="128"/>
      <c r="K103" s="128"/>
      <c r="L103" s="128"/>
      <c r="M103" s="128"/>
      <c r="N103" s="128"/>
      <c r="O103" s="128"/>
      <c r="P103" s="128"/>
      <c r="Q103" s="128"/>
      <c r="R103" s="128"/>
      <c r="S103" s="128"/>
      <c r="T103" s="128"/>
      <c r="U103" s="128"/>
      <c r="V103" s="128"/>
    </row>
    <row r="104" spans="1:22">
      <c r="A104" s="128"/>
      <c r="B104" s="128"/>
      <c r="C104" s="128"/>
      <c r="D104" s="128"/>
      <c r="E104" s="128"/>
      <c r="F104" s="128"/>
      <c r="G104" s="128"/>
      <c r="H104" s="128"/>
      <c r="I104" s="128"/>
      <c r="J104" s="128"/>
      <c r="K104" s="128"/>
      <c r="L104" s="128"/>
      <c r="M104" s="128"/>
      <c r="N104" s="128"/>
      <c r="O104" s="128"/>
      <c r="P104" s="128"/>
      <c r="Q104" s="128"/>
      <c r="R104" s="128"/>
      <c r="S104" s="128"/>
      <c r="T104" s="128"/>
      <c r="U104" s="128"/>
      <c r="V104" s="128"/>
    </row>
    <row r="105" spans="1:22">
      <c r="A105" s="128"/>
      <c r="B105" s="128"/>
      <c r="C105" s="128"/>
      <c r="D105" s="128"/>
      <c r="E105" s="128"/>
      <c r="F105" s="128"/>
      <c r="G105" s="128"/>
      <c r="H105" s="128"/>
      <c r="I105" s="128"/>
      <c r="J105" s="128"/>
      <c r="K105" s="128"/>
      <c r="L105" s="128"/>
      <c r="M105" s="128"/>
      <c r="N105" s="128"/>
      <c r="O105" s="128"/>
      <c r="P105" s="128"/>
      <c r="Q105" s="128"/>
      <c r="R105" s="128"/>
      <c r="S105" s="128"/>
      <c r="T105" s="128"/>
      <c r="U105" s="128"/>
      <c r="V105" s="128"/>
    </row>
    <row r="106" spans="1:22">
      <c r="A106" s="128"/>
      <c r="B106" s="128"/>
      <c r="C106" s="128"/>
      <c r="D106" s="128"/>
      <c r="E106" s="128"/>
      <c r="F106" s="128"/>
      <c r="G106" s="128"/>
      <c r="H106" s="128"/>
      <c r="I106" s="128"/>
      <c r="J106" s="128"/>
      <c r="K106" s="128"/>
      <c r="L106" s="128"/>
      <c r="M106" s="128"/>
      <c r="N106" s="128"/>
      <c r="O106" s="128"/>
      <c r="P106" s="128"/>
      <c r="Q106" s="128"/>
      <c r="R106" s="128"/>
      <c r="S106" s="128"/>
      <c r="T106" s="128"/>
      <c r="U106" s="128"/>
      <c r="V106" s="128"/>
    </row>
    <row r="107" spans="1:22">
      <c r="A107" s="128"/>
      <c r="B107" s="128"/>
      <c r="C107" s="128"/>
      <c r="D107" s="128"/>
      <c r="E107" s="128"/>
      <c r="F107" s="128"/>
      <c r="G107" s="128"/>
      <c r="H107" s="128"/>
      <c r="I107" s="128"/>
      <c r="J107" s="128"/>
      <c r="K107" s="128"/>
      <c r="L107" s="128"/>
      <c r="M107" s="128"/>
      <c r="N107" s="128"/>
      <c r="O107" s="128"/>
      <c r="P107" s="128"/>
      <c r="Q107" s="128"/>
      <c r="R107" s="128"/>
      <c r="S107" s="128"/>
      <c r="T107" s="128"/>
      <c r="U107" s="128"/>
      <c r="V107" s="128"/>
    </row>
    <row r="108" spans="1:22">
      <c r="A108" s="128"/>
      <c r="B108" s="128"/>
      <c r="C108" s="128"/>
      <c r="D108" s="128"/>
      <c r="E108" s="128"/>
      <c r="F108" s="128"/>
      <c r="G108" s="128"/>
      <c r="H108" s="128"/>
      <c r="I108" s="128"/>
      <c r="J108" s="128"/>
      <c r="K108" s="128"/>
      <c r="L108" s="128"/>
      <c r="M108" s="128"/>
      <c r="N108" s="128"/>
      <c r="O108" s="128"/>
      <c r="P108" s="128"/>
      <c r="Q108" s="128"/>
      <c r="R108" s="128"/>
      <c r="S108" s="128"/>
      <c r="T108" s="128"/>
      <c r="U108" s="128"/>
      <c r="V108" s="128"/>
    </row>
    <row r="109" spans="1:22">
      <c r="A109" s="128"/>
      <c r="B109" s="128"/>
      <c r="C109" s="128"/>
      <c r="D109" s="128"/>
      <c r="E109" s="128"/>
      <c r="F109" s="128"/>
      <c r="G109" s="128"/>
      <c r="H109" s="128"/>
      <c r="I109" s="128"/>
      <c r="J109" s="128"/>
      <c r="K109" s="128"/>
      <c r="L109" s="128"/>
      <c r="M109" s="128"/>
      <c r="N109" s="128"/>
      <c r="O109" s="128"/>
      <c r="P109" s="128"/>
      <c r="Q109" s="128"/>
      <c r="R109" s="128"/>
      <c r="S109" s="128"/>
      <c r="T109" s="128"/>
      <c r="U109" s="128"/>
      <c r="V109" s="128"/>
    </row>
    <row r="110" spans="1:22">
      <c r="A110" s="128"/>
      <c r="B110" s="128"/>
      <c r="C110" s="128"/>
      <c r="D110" s="128"/>
      <c r="E110" s="128"/>
      <c r="F110" s="128"/>
      <c r="G110" s="128"/>
      <c r="H110" s="128"/>
      <c r="I110" s="128"/>
      <c r="J110" s="128"/>
      <c r="K110" s="128"/>
      <c r="L110" s="128"/>
      <c r="M110" s="128"/>
      <c r="N110" s="128"/>
      <c r="O110" s="128"/>
      <c r="P110" s="128"/>
      <c r="Q110" s="128"/>
      <c r="R110" s="128"/>
      <c r="S110" s="128"/>
      <c r="T110" s="128"/>
      <c r="U110" s="128"/>
      <c r="V110" s="128"/>
    </row>
    <row r="111" spans="1:22">
      <c r="A111" s="128"/>
      <c r="B111" s="128"/>
      <c r="C111" s="128"/>
      <c r="D111" s="128"/>
      <c r="E111" s="128"/>
      <c r="F111" s="128"/>
      <c r="G111" s="128"/>
      <c r="H111" s="128"/>
      <c r="I111" s="128"/>
      <c r="J111" s="128"/>
      <c r="K111" s="128"/>
      <c r="L111" s="128"/>
      <c r="M111" s="128"/>
      <c r="N111" s="128"/>
      <c r="O111" s="128"/>
      <c r="P111" s="128"/>
      <c r="Q111" s="128"/>
      <c r="R111" s="128"/>
      <c r="S111" s="128"/>
      <c r="T111" s="128"/>
      <c r="U111" s="128"/>
      <c r="V111" s="128"/>
    </row>
    <row r="112" spans="1:22">
      <c r="A112" s="128"/>
      <c r="B112" s="128"/>
      <c r="C112" s="128"/>
      <c r="D112" s="128"/>
      <c r="E112" s="128"/>
      <c r="F112" s="128"/>
      <c r="G112" s="128"/>
      <c r="H112" s="128"/>
      <c r="I112" s="128"/>
      <c r="J112" s="128"/>
      <c r="K112" s="128"/>
      <c r="L112" s="128"/>
      <c r="M112" s="128"/>
      <c r="N112" s="128"/>
      <c r="O112" s="128"/>
      <c r="P112" s="128"/>
      <c r="Q112" s="128"/>
      <c r="R112" s="128"/>
      <c r="S112" s="128"/>
      <c r="T112" s="128"/>
      <c r="U112" s="128"/>
      <c r="V112" s="128"/>
    </row>
    <row r="113" spans="1:22">
      <c r="A113" s="128"/>
      <c r="B113" s="128"/>
      <c r="C113" s="128"/>
      <c r="D113" s="128"/>
      <c r="E113" s="128"/>
      <c r="F113" s="128"/>
      <c r="G113" s="128"/>
      <c r="H113" s="128"/>
      <c r="I113" s="128"/>
      <c r="J113" s="128"/>
      <c r="K113" s="128"/>
      <c r="L113" s="128"/>
      <c r="M113" s="128"/>
      <c r="N113" s="128"/>
      <c r="O113" s="128"/>
      <c r="P113" s="128"/>
      <c r="Q113" s="128"/>
      <c r="R113" s="128"/>
      <c r="S113" s="128"/>
      <c r="T113" s="128"/>
      <c r="U113" s="128"/>
      <c r="V113" s="128"/>
    </row>
    <row r="114" spans="1:22">
      <c r="A114" s="128"/>
      <c r="B114" s="128"/>
      <c r="C114" s="128"/>
      <c r="D114" s="128"/>
      <c r="E114" s="128"/>
      <c r="F114" s="128"/>
      <c r="G114" s="128"/>
      <c r="H114" s="128"/>
      <c r="I114" s="128"/>
      <c r="J114" s="128"/>
      <c r="K114" s="128"/>
      <c r="L114" s="128"/>
      <c r="M114" s="128"/>
      <c r="N114" s="128"/>
      <c r="O114" s="128"/>
      <c r="P114" s="128"/>
      <c r="Q114" s="128"/>
      <c r="R114" s="128"/>
      <c r="S114" s="128"/>
      <c r="T114" s="128"/>
      <c r="U114" s="128"/>
      <c r="V114" s="128"/>
    </row>
    <row r="115" spans="1:22">
      <c r="A115" s="128"/>
      <c r="B115" s="128"/>
      <c r="C115" s="128"/>
      <c r="D115" s="128"/>
      <c r="E115" s="128"/>
      <c r="F115" s="128"/>
      <c r="G115" s="128"/>
      <c r="H115" s="128"/>
      <c r="I115" s="128"/>
      <c r="J115" s="128"/>
      <c r="K115" s="128"/>
      <c r="L115" s="128"/>
      <c r="M115" s="128"/>
      <c r="N115" s="128"/>
      <c r="O115" s="128"/>
      <c r="P115" s="128"/>
      <c r="Q115" s="128"/>
      <c r="R115" s="128"/>
      <c r="S115" s="128"/>
      <c r="T115" s="128"/>
      <c r="U115" s="128"/>
      <c r="V115" s="128"/>
    </row>
    <row r="116" spans="1:22">
      <c r="A116" s="128"/>
      <c r="B116" s="128"/>
      <c r="C116" s="128"/>
      <c r="D116" s="128"/>
      <c r="E116" s="128"/>
      <c r="F116" s="128"/>
      <c r="G116" s="128"/>
      <c r="H116" s="128"/>
      <c r="I116" s="128"/>
      <c r="J116" s="128"/>
      <c r="K116" s="128"/>
      <c r="L116" s="128"/>
      <c r="M116" s="128"/>
      <c r="N116" s="128"/>
      <c r="O116" s="128"/>
      <c r="P116" s="128"/>
      <c r="Q116" s="128"/>
      <c r="R116" s="128"/>
      <c r="S116" s="128"/>
      <c r="T116" s="128"/>
      <c r="U116" s="128"/>
      <c r="V116" s="128"/>
    </row>
    <row r="117" spans="1:22">
      <c r="A117" s="128"/>
      <c r="B117" s="128"/>
      <c r="C117" s="128"/>
      <c r="D117" s="128"/>
      <c r="E117" s="128"/>
      <c r="F117" s="128"/>
      <c r="G117" s="128"/>
      <c r="H117" s="128"/>
      <c r="I117" s="128"/>
      <c r="J117" s="128"/>
      <c r="K117" s="128"/>
      <c r="L117" s="128"/>
      <c r="M117" s="128"/>
      <c r="N117" s="128"/>
      <c r="O117" s="128"/>
      <c r="P117" s="128"/>
      <c r="Q117" s="128"/>
      <c r="R117" s="128"/>
      <c r="S117" s="128"/>
      <c r="T117" s="128"/>
      <c r="U117" s="128"/>
      <c r="V117" s="128"/>
    </row>
    <row r="118" spans="1:22">
      <c r="A118" s="128"/>
      <c r="B118" s="128"/>
      <c r="C118" s="128"/>
      <c r="D118" s="128"/>
      <c r="E118" s="128"/>
      <c r="F118" s="128"/>
      <c r="G118" s="128"/>
      <c r="H118" s="128"/>
      <c r="I118" s="128"/>
      <c r="J118" s="128"/>
      <c r="K118" s="128"/>
      <c r="L118" s="128"/>
      <c r="M118" s="128"/>
      <c r="N118" s="128"/>
      <c r="O118" s="128"/>
      <c r="P118" s="128"/>
      <c r="Q118" s="128"/>
      <c r="R118" s="128"/>
      <c r="S118" s="128"/>
      <c r="T118" s="128"/>
      <c r="U118" s="128"/>
      <c r="V118" s="128"/>
    </row>
    <row r="119" spans="1:22">
      <c r="A119" s="128"/>
      <c r="B119" s="128"/>
      <c r="C119" s="128"/>
      <c r="D119" s="128"/>
      <c r="E119" s="128"/>
      <c r="F119" s="128"/>
      <c r="G119" s="128"/>
      <c r="H119" s="128"/>
      <c r="I119" s="128"/>
      <c r="J119" s="128"/>
      <c r="K119" s="128"/>
      <c r="L119" s="128"/>
      <c r="M119" s="128"/>
      <c r="N119" s="128"/>
      <c r="O119" s="128"/>
      <c r="P119" s="128"/>
      <c r="Q119" s="128"/>
      <c r="R119" s="128"/>
      <c r="S119" s="128"/>
      <c r="T119" s="128"/>
      <c r="U119" s="128"/>
      <c r="V119" s="128"/>
    </row>
    <row r="120" spans="1:22">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row>
    <row r="121" spans="1:22">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row>
    <row r="122" spans="1:22">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row>
    <row r="123" spans="1:22">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row>
    <row r="124" spans="1:22">
      <c r="A124" s="128"/>
      <c r="B124" s="128"/>
      <c r="C124" s="128"/>
      <c r="D124" s="128"/>
      <c r="E124" s="128"/>
      <c r="F124" s="128"/>
      <c r="G124" s="128"/>
      <c r="H124" s="128"/>
      <c r="I124" s="128"/>
      <c r="J124" s="128"/>
      <c r="K124" s="128"/>
      <c r="L124" s="128"/>
      <c r="M124" s="128"/>
      <c r="N124" s="128"/>
      <c r="O124" s="128"/>
      <c r="P124" s="128"/>
      <c r="Q124" s="128"/>
      <c r="R124" s="128"/>
      <c r="S124" s="128"/>
      <c r="T124" s="128"/>
      <c r="U124" s="128"/>
      <c r="V124" s="128"/>
    </row>
    <row r="125" spans="1:22">
      <c r="A125" s="128"/>
      <c r="B125" s="128"/>
      <c r="C125" s="128"/>
      <c r="D125" s="128"/>
      <c r="E125" s="128"/>
      <c r="F125" s="128"/>
      <c r="G125" s="128"/>
      <c r="H125" s="128"/>
      <c r="I125" s="128"/>
      <c r="J125" s="128"/>
      <c r="K125" s="128"/>
      <c r="L125" s="128"/>
      <c r="M125" s="128"/>
      <c r="N125" s="128"/>
      <c r="O125" s="128"/>
      <c r="P125" s="128"/>
      <c r="Q125" s="128"/>
      <c r="R125" s="128"/>
      <c r="S125" s="128"/>
      <c r="T125" s="128"/>
      <c r="U125" s="128"/>
      <c r="V125" s="128"/>
    </row>
    <row r="126" spans="1:22">
      <c r="A126" s="128"/>
      <c r="B126" s="128"/>
      <c r="C126" s="128"/>
      <c r="D126" s="128"/>
      <c r="E126" s="128"/>
      <c r="F126" s="128"/>
      <c r="G126" s="128"/>
      <c r="H126" s="128"/>
      <c r="I126" s="128"/>
      <c r="J126" s="128"/>
      <c r="K126" s="128"/>
      <c r="L126" s="128"/>
      <c r="M126" s="128"/>
      <c r="N126" s="128"/>
      <c r="O126" s="128"/>
      <c r="P126" s="128"/>
      <c r="Q126" s="128"/>
      <c r="R126" s="128"/>
      <c r="S126" s="128"/>
      <c r="T126" s="128"/>
      <c r="U126" s="128"/>
      <c r="V126" s="128"/>
    </row>
    <row r="127" spans="1:22">
      <c r="A127" s="128"/>
      <c r="B127" s="128"/>
      <c r="C127" s="128"/>
      <c r="D127" s="128"/>
      <c r="E127" s="128"/>
      <c r="F127" s="128"/>
      <c r="G127" s="128"/>
      <c r="H127" s="128"/>
      <c r="I127" s="128"/>
      <c r="J127" s="128"/>
      <c r="K127" s="128"/>
      <c r="L127" s="128"/>
      <c r="M127" s="128"/>
      <c r="N127" s="128"/>
      <c r="O127" s="128"/>
      <c r="P127" s="128"/>
      <c r="Q127" s="128"/>
      <c r="R127" s="128"/>
      <c r="S127" s="128"/>
      <c r="T127" s="128"/>
      <c r="U127" s="128"/>
      <c r="V127" s="128"/>
    </row>
    <row r="128" spans="1:22">
      <c r="A128" s="128"/>
      <c r="B128" s="128"/>
      <c r="C128" s="128"/>
      <c r="D128" s="128"/>
      <c r="E128" s="128"/>
      <c r="F128" s="128"/>
      <c r="G128" s="128"/>
      <c r="H128" s="128"/>
      <c r="I128" s="128"/>
      <c r="J128" s="128"/>
      <c r="K128" s="128"/>
      <c r="L128" s="128"/>
      <c r="M128" s="128"/>
      <c r="N128" s="128"/>
      <c r="O128" s="128"/>
      <c r="P128" s="128"/>
      <c r="Q128" s="128"/>
      <c r="R128" s="128"/>
      <c r="S128" s="128"/>
      <c r="T128" s="128"/>
      <c r="U128" s="128"/>
      <c r="V128" s="128"/>
    </row>
    <row r="129" spans="1:22">
      <c r="A129" s="128"/>
      <c r="B129" s="128"/>
      <c r="C129" s="128"/>
      <c r="D129" s="128"/>
      <c r="E129" s="128"/>
      <c r="F129" s="128"/>
      <c r="G129" s="128"/>
      <c r="H129" s="128"/>
      <c r="I129" s="128"/>
      <c r="J129" s="128"/>
      <c r="K129" s="128"/>
      <c r="L129" s="128"/>
      <c r="M129" s="128"/>
      <c r="N129" s="128"/>
      <c r="O129" s="128"/>
      <c r="P129" s="128"/>
      <c r="Q129" s="128"/>
      <c r="R129" s="128"/>
      <c r="S129" s="128"/>
      <c r="T129" s="128"/>
      <c r="U129" s="128"/>
      <c r="V129" s="128"/>
    </row>
    <row r="130" spans="1:22">
      <c r="A130" s="128"/>
      <c r="B130" s="128"/>
      <c r="C130" s="128"/>
      <c r="D130" s="128"/>
      <c r="E130" s="128"/>
      <c r="F130" s="128"/>
      <c r="G130" s="128"/>
      <c r="H130" s="128"/>
      <c r="I130" s="128"/>
      <c r="J130" s="128"/>
      <c r="K130" s="128"/>
      <c r="L130" s="128"/>
      <c r="M130" s="128"/>
      <c r="N130" s="128"/>
      <c r="O130" s="128"/>
      <c r="P130" s="128"/>
      <c r="Q130" s="128"/>
      <c r="R130" s="128"/>
      <c r="S130" s="128"/>
      <c r="T130" s="128"/>
      <c r="U130" s="128"/>
      <c r="V130" s="128"/>
    </row>
    <row r="131" spans="1:22">
      <c r="A131" s="128"/>
      <c r="B131" s="128"/>
      <c r="C131" s="128"/>
      <c r="D131" s="128"/>
      <c r="E131" s="128"/>
      <c r="F131" s="128"/>
      <c r="G131" s="128"/>
      <c r="H131" s="128"/>
      <c r="I131" s="128"/>
      <c r="J131" s="128"/>
      <c r="K131" s="128"/>
      <c r="L131" s="128"/>
      <c r="M131" s="128"/>
      <c r="N131" s="128"/>
      <c r="O131" s="128"/>
      <c r="P131" s="128"/>
      <c r="Q131" s="128"/>
      <c r="R131" s="128"/>
      <c r="S131" s="128"/>
      <c r="T131" s="128"/>
      <c r="U131" s="128"/>
      <c r="V131" s="128"/>
    </row>
    <row r="132" spans="1:22">
      <c r="A132" s="128"/>
      <c r="B132" s="128"/>
      <c r="C132" s="128"/>
      <c r="D132" s="128"/>
      <c r="E132" s="128"/>
      <c r="F132" s="128"/>
      <c r="G132" s="128"/>
      <c r="H132" s="128"/>
      <c r="I132" s="128"/>
      <c r="J132" s="128"/>
      <c r="K132" s="128"/>
      <c r="L132" s="128"/>
      <c r="M132" s="128"/>
      <c r="N132" s="128"/>
      <c r="O132" s="128"/>
      <c r="P132" s="128"/>
      <c r="Q132" s="128"/>
      <c r="R132" s="128"/>
      <c r="S132" s="128"/>
      <c r="T132" s="128"/>
      <c r="U132" s="128"/>
      <c r="V132" s="128"/>
    </row>
    <row r="133" spans="1:22">
      <c r="A133" s="128"/>
      <c r="B133" s="128"/>
      <c r="C133" s="128"/>
      <c r="D133" s="128"/>
      <c r="E133" s="128"/>
      <c r="F133" s="128"/>
      <c r="G133" s="128"/>
      <c r="H133" s="128"/>
      <c r="I133" s="128"/>
      <c r="J133" s="128"/>
      <c r="K133" s="128"/>
      <c r="L133" s="128"/>
      <c r="M133" s="128"/>
      <c r="N133" s="128"/>
      <c r="O133" s="128"/>
      <c r="P133" s="128"/>
      <c r="Q133" s="128"/>
      <c r="R133" s="128"/>
      <c r="S133" s="128"/>
      <c r="T133" s="128"/>
      <c r="U133" s="128"/>
      <c r="V133" s="128"/>
    </row>
    <row r="134" spans="1:22">
      <c r="A134" s="128"/>
      <c r="B134" s="128"/>
      <c r="C134" s="128"/>
      <c r="D134" s="128"/>
      <c r="E134" s="128"/>
      <c r="F134" s="128"/>
      <c r="G134" s="128"/>
      <c r="H134" s="128"/>
      <c r="I134" s="128"/>
      <c r="J134" s="128"/>
      <c r="K134" s="128"/>
      <c r="L134" s="128"/>
      <c r="M134" s="128"/>
      <c r="N134" s="128"/>
      <c r="O134" s="128"/>
      <c r="P134" s="128"/>
      <c r="Q134" s="128"/>
      <c r="R134" s="128"/>
      <c r="S134" s="128"/>
      <c r="T134" s="128"/>
      <c r="U134" s="128"/>
      <c r="V134" s="128"/>
    </row>
    <row r="135" spans="1:22">
      <c r="A135" s="128"/>
      <c r="B135" s="128"/>
      <c r="C135" s="128"/>
      <c r="D135" s="128"/>
      <c r="E135" s="128"/>
      <c r="F135" s="128"/>
      <c r="G135" s="128"/>
      <c r="H135" s="128"/>
      <c r="I135" s="128"/>
      <c r="J135" s="128"/>
      <c r="K135" s="128"/>
      <c r="L135" s="128"/>
      <c r="M135" s="128"/>
      <c r="N135" s="128"/>
      <c r="O135" s="128"/>
      <c r="P135" s="128"/>
      <c r="Q135" s="128"/>
      <c r="R135" s="128"/>
      <c r="S135" s="128"/>
      <c r="T135" s="128"/>
      <c r="U135" s="128"/>
      <c r="V135" s="128"/>
    </row>
    <row r="136" spans="1:22">
      <c r="A136" s="128"/>
      <c r="B136" s="128"/>
      <c r="C136" s="128"/>
      <c r="D136" s="128"/>
      <c r="E136" s="128"/>
      <c r="F136" s="128"/>
      <c r="G136" s="128"/>
      <c r="H136" s="128"/>
      <c r="I136" s="128"/>
      <c r="J136" s="128"/>
      <c r="K136" s="128"/>
      <c r="L136" s="128"/>
      <c r="M136" s="128"/>
      <c r="N136" s="128"/>
      <c r="O136" s="128"/>
      <c r="P136" s="128"/>
      <c r="Q136" s="128"/>
      <c r="R136" s="128"/>
      <c r="S136" s="128"/>
      <c r="T136" s="128"/>
      <c r="U136" s="128"/>
      <c r="V136" s="128"/>
    </row>
    <row r="137" spans="1:22">
      <c r="A137" s="128"/>
      <c r="B137" s="128"/>
      <c r="C137" s="128"/>
      <c r="D137" s="128"/>
      <c r="E137" s="128"/>
      <c r="F137" s="128"/>
      <c r="G137" s="128"/>
      <c r="H137" s="128"/>
      <c r="I137" s="128"/>
      <c r="J137" s="128"/>
      <c r="K137" s="128"/>
      <c r="L137" s="128"/>
      <c r="M137" s="128"/>
      <c r="N137" s="128"/>
      <c r="O137" s="128"/>
      <c r="P137" s="128"/>
      <c r="Q137" s="128"/>
      <c r="R137" s="128"/>
      <c r="S137" s="128"/>
      <c r="T137" s="128"/>
      <c r="U137" s="128"/>
      <c r="V137" s="128"/>
    </row>
    <row r="138" spans="1:22">
      <c r="A138" s="128"/>
      <c r="B138" s="128"/>
      <c r="C138" s="128"/>
      <c r="D138" s="128"/>
      <c r="E138" s="128"/>
      <c r="F138" s="128"/>
      <c r="G138" s="128"/>
      <c r="H138" s="128"/>
      <c r="I138" s="128"/>
      <c r="J138" s="128"/>
      <c r="K138" s="128"/>
      <c r="L138" s="128"/>
      <c r="M138" s="128"/>
      <c r="N138" s="128"/>
      <c r="O138" s="128"/>
      <c r="P138" s="128"/>
      <c r="Q138" s="128"/>
      <c r="R138" s="128"/>
      <c r="S138" s="128"/>
      <c r="T138" s="128"/>
      <c r="U138" s="128"/>
      <c r="V138" s="128"/>
    </row>
    <row r="139" spans="1:22">
      <c r="A139" s="128"/>
      <c r="B139" s="128"/>
      <c r="C139" s="128"/>
      <c r="D139" s="128"/>
      <c r="E139" s="128"/>
      <c r="F139" s="128"/>
      <c r="G139" s="128"/>
      <c r="H139" s="128"/>
      <c r="I139" s="128"/>
      <c r="J139" s="128"/>
      <c r="K139" s="128"/>
      <c r="L139" s="128"/>
      <c r="M139" s="128"/>
      <c r="N139" s="128"/>
      <c r="O139" s="128"/>
      <c r="P139" s="128"/>
      <c r="Q139" s="128"/>
      <c r="R139" s="128"/>
      <c r="S139" s="128"/>
      <c r="T139" s="128"/>
      <c r="U139" s="128"/>
      <c r="V139" s="128"/>
    </row>
    <row r="140" spans="1:22">
      <c r="A140" s="128"/>
      <c r="B140" s="128"/>
      <c r="C140" s="128"/>
      <c r="D140" s="128"/>
      <c r="E140" s="128"/>
      <c r="F140" s="128"/>
      <c r="G140" s="128"/>
      <c r="H140" s="128"/>
      <c r="I140" s="128"/>
      <c r="J140" s="128"/>
      <c r="K140" s="128"/>
      <c r="L140" s="128"/>
      <c r="M140" s="128"/>
      <c r="N140" s="128"/>
      <c r="O140" s="128"/>
      <c r="P140" s="128"/>
      <c r="Q140" s="128"/>
      <c r="R140" s="128"/>
      <c r="S140" s="128"/>
      <c r="T140" s="128"/>
      <c r="U140" s="128"/>
      <c r="V140" s="128"/>
    </row>
    <row r="141" spans="1:22">
      <c r="A141" s="128"/>
      <c r="B141" s="128"/>
      <c r="C141" s="128"/>
      <c r="D141" s="128"/>
      <c r="E141" s="128"/>
      <c r="F141" s="128"/>
      <c r="G141" s="128"/>
      <c r="H141" s="128"/>
      <c r="I141" s="128"/>
      <c r="J141" s="128"/>
      <c r="K141" s="128"/>
      <c r="L141" s="128"/>
      <c r="M141" s="128"/>
      <c r="N141" s="128"/>
      <c r="O141" s="128"/>
      <c r="P141" s="128"/>
      <c r="Q141" s="128"/>
      <c r="R141" s="128"/>
      <c r="S141" s="128"/>
      <c r="T141" s="128"/>
      <c r="U141" s="128"/>
      <c r="V141" s="128"/>
    </row>
    <row r="142" spans="1:22">
      <c r="A142" s="128"/>
      <c r="B142" s="128"/>
      <c r="C142" s="128"/>
      <c r="D142" s="128"/>
      <c r="E142" s="128"/>
      <c r="F142" s="128"/>
      <c r="G142" s="128"/>
      <c r="H142" s="128"/>
      <c r="I142" s="128"/>
      <c r="J142" s="128"/>
      <c r="K142" s="128"/>
      <c r="L142" s="128"/>
      <c r="M142" s="128"/>
      <c r="N142" s="128"/>
      <c r="O142" s="128"/>
      <c r="P142" s="128"/>
      <c r="Q142" s="128"/>
      <c r="R142" s="128"/>
      <c r="S142" s="128"/>
      <c r="T142" s="128"/>
      <c r="U142" s="128"/>
      <c r="V142" s="128"/>
    </row>
    <row r="143" spans="1:22">
      <c r="A143" s="128"/>
      <c r="B143" s="128"/>
      <c r="C143" s="128"/>
      <c r="D143" s="128"/>
      <c r="E143" s="128"/>
      <c r="F143" s="128"/>
      <c r="G143" s="128"/>
      <c r="H143" s="128"/>
      <c r="I143" s="128"/>
      <c r="J143" s="128"/>
      <c r="K143" s="128"/>
      <c r="L143" s="128"/>
      <c r="M143" s="128"/>
      <c r="N143" s="128"/>
      <c r="O143" s="128"/>
      <c r="P143" s="128"/>
      <c r="Q143" s="128"/>
      <c r="R143" s="128"/>
      <c r="S143" s="128"/>
      <c r="T143" s="128"/>
      <c r="U143" s="128"/>
      <c r="V143" s="128"/>
    </row>
    <row r="144" spans="1:22">
      <c r="A144" s="128"/>
      <c r="B144" s="128"/>
      <c r="C144" s="128"/>
      <c r="D144" s="128"/>
      <c r="E144" s="128"/>
      <c r="F144" s="128"/>
      <c r="G144" s="128"/>
      <c r="H144" s="128"/>
      <c r="I144" s="128"/>
      <c r="J144" s="128"/>
      <c r="K144" s="128"/>
      <c r="L144" s="128"/>
      <c r="M144" s="128"/>
      <c r="N144" s="128"/>
      <c r="O144" s="128"/>
      <c r="P144" s="128"/>
      <c r="Q144" s="128"/>
      <c r="R144" s="128"/>
      <c r="S144" s="128"/>
      <c r="T144" s="128"/>
      <c r="U144" s="128"/>
      <c r="V144" s="128"/>
    </row>
    <row r="145" spans="1:22">
      <c r="A145" s="128"/>
      <c r="B145" s="128"/>
      <c r="C145" s="128"/>
      <c r="D145" s="128"/>
      <c r="E145" s="128"/>
      <c r="F145" s="128"/>
      <c r="G145" s="128"/>
      <c r="H145" s="128"/>
      <c r="I145" s="128"/>
      <c r="J145" s="128"/>
      <c r="K145" s="128"/>
      <c r="L145" s="128"/>
      <c r="M145" s="128"/>
      <c r="N145" s="128"/>
      <c r="O145" s="128"/>
      <c r="P145" s="128"/>
      <c r="Q145" s="128"/>
      <c r="R145" s="128"/>
      <c r="S145" s="128"/>
      <c r="T145" s="128"/>
      <c r="U145" s="128"/>
      <c r="V145" s="128"/>
    </row>
    <row r="146" spans="1:22">
      <c r="A146" s="128"/>
      <c r="B146" s="128"/>
      <c r="C146" s="128"/>
      <c r="D146" s="128"/>
      <c r="E146" s="128"/>
      <c r="F146" s="128"/>
      <c r="G146" s="128"/>
      <c r="H146" s="128"/>
      <c r="I146" s="128"/>
      <c r="J146" s="128"/>
      <c r="K146" s="128"/>
      <c r="L146" s="128"/>
      <c r="M146" s="128"/>
      <c r="N146" s="128"/>
      <c r="O146" s="128"/>
      <c r="P146" s="128"/>
      <c r="Q146" s="128"/>
      <c r="R146" s="128"/>
      <c r="S146" s="128"/>
      <c r="T146" s="128"/>
      <c r="U146" s="128"/>
      <c r="V146" s="128"/>
    </row>
    <row r="147" spans="1:22">
      <c r="A147" s="128"/>
      <c r="B147" s="128"/>
      <c r="C147" s="128"/>
      <c r="D147" s="128"/>
      <c r="E147" s="128"/>
      <c r="F147" s="128"/>
      <c r="G147" s="128"/>
      <c r="H147" s="128"/>
      <c r="I147" s="128"/>
      <c r="J147" s="128"/>
      <c r="K147" s="128"/>
      <c r="L147" s="128"/>
      <c r="M147" s="128"/>
      <c r="N147" s="128"/>
      <c r="O147" s="128"/>
      <c r="P147" s="128"/>
      <c r="Q147" s="128"/>
      <c r="R147" s="128"/>
      <c r="S147" s="128"/>
      <c r="T147" s="128"/>
      <c r="U147" s="128"/>
      <c r="V147" s="128"/>
    </row>
    <row r="148" spans="1:22">
      <c r="A148" s="128"/>
      <c r="B148" s="128"/>
      <c r="C148" s="128"/>
      <c r="D148" s="128"/>
      <c r="E148" s="128"/>
      <c r="F148" s="128"/>
      <c r="G148" s="128"/>
      <c r="H148" s="128"/>
      <c r="I148" s="128"/>
      <c r="J148" s="128"/>
      <c r="K148" s="128"/>
      <c r="L148" s="128"/>
      <c r="M148" s="128"/>
      <c r="N148" s="128"/>
      <c r="O148" s="128"/>
      <c r="P148" s="128"/>
      <c r="Q148" s="128"/>
      <c r="R148" s="128"/>
      <c r="S148" s="128"/>
      <c r="T148" s="128"/>
      <c r="U148" s="128"/>
      <c r="V148" s="128"/>
    </row>
    <row r="149" spans="1:22">
      <c r="A149" s="128"/>
      <c r="B149" s="128"/>
      <c r="C149" s="128"/>
      <c r="D149" s="128"/>
      <c r="E149" s="128"/>
      <c r="F149" s="128"/>
      <c r="G149" s="128"/>
      <c r="H149" s="128"/>
      <c r="I149" s="128"/>
      <c r="J149" s="128"/>
      <c r="K149" s="128"/>
      <c r="L149" s="128"/>
      <c r="M149" s="128"/>
      <c r="N149" s="128"/>
      <c r="O149" s="128"/>
      <c r="P149" s="128"/>
      <c r="Q149" s="128"/>
      <c r="R149" s="128"/>
      <c r="S149" s="128"/>
      <c r="T149" s="128"/>
      <c r="U149" s="128"/>
      <c r="V149" s="128"/>
    </row>
    <row r="150" spans="1:22">
      <c r="A150" s="128"/>
      <c r="B150" s="128"/>
      <c r="C150" s="128"/>
      <c r="D150" s="128"/>
      <c r="E150" s="128"/>
      <c r="F150" s="128"/>
      <c r="G150" s="128"/>
      <c r="H150" s="128"/>
      <c r="I150" s="128"/>
      <c r="J150" s="128"/>
      <c r="K150" s="128"/>
      <c r="L150" s="128"/>
      <c r="M150" s="128"/>
      <c r="N150" s="128"/>
      <c r="O150" s="128"/>
      <c r="P150" s="128"/>
      <c r="Q150" s="128"/>
      <c r="R150" s="128"/>
      <c r="S150" s="128"/>
      <c r="T150" s="128"/>
      <c r="U150" s="128"/>
      <c r="V150" s="128"/>
    </row>
    <row r="151" spans="1:22">
      <c r="A151" s="128"/>
      <c r="B151" s="128"/>
      <c r="C151" s="128"/>
      <c r="D151" s="128"/>
      <c r="E151" s="128"/>
      <c r="F151" s="128"/>
      <c r="G151" s="128"/>
      <c r="H151" s="128"/>
      <c r="I151" s="128"/>
      <c r="J151" s="128"/>
      <c r="K151" s="128"/>
      <c r="L151" s="128"/>
      <c r="M151" s="128"/>
      <c r="N151" s="128"/>
      <c r="O151" s="128"/>
      <c r="P151" s="128"/>
      <c r="Q151" s="128"/>
      <c r="R151" s="128"/>
      <c r="S151" s="128"/>
      <c r="T151" s="128"/>
      <c r="U151" s="128"/>
      <c r="V151" s="128"/>
    </row>
    <row r="152" spans="1:22">
      <c r="A152" s="128"/>
      <c r="B152" s="128"/>
      <c r="C152" s="128"/>
      <c r="D152" s="128"/>
      <c r="E152" s="128"/>
      <c r="F152" s="128"/>
      <c r="G152" s="128"/>
      <c r="H152" s="128"/>
      <c r="I152" s="128"/>
      <c r="J152" s="128"/>
      <c r="K152" s="128"/>
      <c r="L152" s="128"/>
      <c r="M152" s="128"/>
      <c r="N152" s="128"/>
      <c r="O152" s="128"/>
      <c r="P152" s="128"/>
      <c r="Q152" s="128"/>
      <c r="R152" s="128"/>
      <c r="S152" s="128"/>
      <c r="T152" s="128"/>
      <c r="U152" s="128"/>
      <c r="V152" s="128"/>
    </row>
    <row r="153" spans="1:22">
      <c r="A153" s="128"/>
      <c r="B153" s="128"/>
      <c r="C153" s="128"/>
      <c r="D153" s="128"/>
      <c r="E153" s="128"/>
      <c r="F153" s="128"/>
      <c r="G153" s="128"/>
      <c r="H153" s="128"/>
      <c r="I153" s="128"/>
      <c r="J153" s="128"/>
      <c r="K153" s="128"/>
      <c r="L153" s="128"/>
      <c r="M153" s="128"/>
      <c r="N153" s="128"/>
      <c r="O153" s="128"/>
      <c r="P153" s="128"/>
      <c r="Q153" s="128"/>
      <c r="R153" s="128"/>
      <c r="S153" s="128"/>
      <c r="T153" s="128"/>
      <c r="U153" s="128"/>
      <c r="V153" s="128"/>
    </row>
    <row r="154" spans="1:22">
      <c r="A154" s="128"/>
      <c r="B154" s="128"/>
      <c r="C154" s="128"/>
      <c r="D154" s="128"/>
      <c r="E154" s="128"/>
      <c r="F154" s="128"/>
      <c r="G154" s="128"/>
      <c r="H154" s="128"/>
      <c r="I154" s="128"/>
      <c r="J154" s="128"/>
      <c r="K154" s="128"/>
      <c r="L154" s="128"/>
      <c r="M154" s="128"/>
      <c r="N154" s="128"/>
      <c r="O154" s="128"/>
      <c r="P154" s="128"/>
      <c r="Q154" s="128"/>
      <c r="R154" s="128"/>
      <c r="S154" s="128"/>
      <c r="T154" s="128"/>
      <c r="U154" s="128"/>
      <c r="V154" s="128"/>
    </row>
    <row r="155" spans="1:22">
      <c r="A155" s="128"/>
      <c r="B155" s="128"/>
      <c r="C155" s="128"/>
      <c r="D155" s="128"/>
      <c r="E155" s="128"/>
      <c r="F155" s="128"/>
      <c r="G155" s="128"/>
      <c r="H155" s="128"/>
      <c r="I155" s="128"/>
      <c r="J155" s="128"/>
      <c r="K155" s="128"/>
      <c r="L155" s="128"/>
      <c r="M155" s="128"/>
      <c r="N155" s="128"/>
      <c r="O155" s="128"/>
      <c r="P155" s="128"/>
      <c r="Q155" s="128"/>
      <c r="R155" s="128"/>
      <c r="S155" s="128"/>
      <c r="T155" s="128"/>
      <c r="U155" s="128"/>
      <c r="V155" s="128"/>
    </row>
    <row r="156" spans="1:22">
      <c r="A156" s="128"/>
      <c r="B156" s="128"/>
      <c r="C156" s="128"/>
      <c r="D156" s="128"/>
      <c r="E156" s="128"/>
      <c r="F156" s="128"/>
      <c r="G156" s="128"/>
      <c r="H156" s="128"/>
      <c r="I156" s="128"/>
      <c r="J156" s="128"/>
      <c r="K156" s="128"/>
      <c r="L156" s="128"/>
      <c r="M156" s="128"/>
      <c r="N156" s="128"/>
      <c r="O156" s="128"/>
      <c r="P156" s="128"/>
      <c r="Q156" s="128"/>
      <c r="R156" s="128"/>
      <c r="S156" s="128"/>
      <c r="T156" s="128"/>
      <c r="U156" s="128"/>
      <c r="V156" s="128"/>
    </row>
    <row r="157" spans="1:22">
      <c r="A157" s="128"/>
      <c r="B157" s="128"/>
      <c r="C157" s="128"/>
      <c r="D157" s="128"/>
      <c r="E157" s="128"/>
      <c r="F157" s="128"/>
      <c r="G157" s="128"/>
      <c r="H157" s="128"/>
      <c r="I157" s="128"/>
      <c r="J157" s="128"/>
      <c r="K157" s="128"/>
      <c r="L157" s="128"/>
      <c r="M157" s="128"/>
      <c r="N157" s="128"/>
      <c r="O157" s="128"/>
      <c r="P157" s="128"/>
      <c r="Q157" s="128"/>
      <c r="R157" s="128"/>
      <c r="S157" s="128"/>
      <c r="T157" s="128"/>
      <c r="U157" s="128"/>
      <c r="V157" s="128"/>
    </row>
    <row r="158" spans="1:22">
      <c r="A158" s="128"/>
      <c r="B158" s="128"/>
      <c r="C158" s="128"/>
      <c r="D158" s="128"/>
      <c r="E158" s="128"/>
      <c r="F158" s="128"/>
      <c r="G158" s="128"/>
      <c r="H158" s="128"/>
      <c r="I158" s="128"/>
      <c r="J158" s="128"/>
      <c r="K158" s="128"/>
      <c r="L158" s="128"/>
      <c r="M158" s="128"/>
      <c r="N158" s="128"/>
      <c r="O158" s="128"/>
      <c r="P158" s="128"/>
      <c r="Q158" s="128"/>
      <c r="R158" s="128"/>
      <c r="S158" s="128"/>
      <c r="T158" s="128"/>
      <c r="U158" s="128"/>
      <c r="V158" s="128"/>
    </row>
    <row r="159" spans="1:22">
      <c r="A159" s="128"/>
      <c r="B159" s="128"/>
      <c r="C159" s="128"/>
      <c r="D159" s="128"/>
      <c r="E159" s="128"/>
      <c r="F159" s="128"/>
      <c r="G159" s="128"/>
      <c r="H159" s="128"/>
      <c r="I159" s="128"/>
      <c r="J159" s="128"/>
      <c r="K159" s="128"/>
      <c r="L159" s="128"/>
      <c r="M159" s="128"/>
      <c r="N159" s="128"/>
      <c r="O159" s="128"/>
      <c r="P159" s="128"/>
      <c r="Q159" s="128"/>
      <c r="R159" s="128"/>
      <c r="S159" s="128"/>
      <c r="T159" s="128"/>
      <c r="U159" s="128"/>
      <c r="V159" s="128"/>
    </row>
    <row r="160" spans="1:22">
      <c r="A160" s="128"/>
      <c r="B160" s="128"/>
      <c r="C160" s="128"/>
      <c r="D160" s="128"/>
      <c r="E160" s="128"/>
      <c r="F160" s="128"/>
      <c r="G160" s="128"/>
      <c r="H160" s="128"/>
      <c r="I160" s="128"/>
      <c r="J160" s="128"/>
      <c r="K160" s="128"/>
      <c r="L160" s="128"/>
      <c r="M160" s="128"/>
      <c r="N160" s="128"/>
      <c r="O160" s="128"/>
      <c r="P160" s="128"/>
      <c r="Q160" s="128"/>
      <c r="R160" s="128"/>
      <c r="S160" s="128"/>
      <c r="T160" s="128"/>
      <c r="U160" s="128"/>
      <c r="V160" s="128"/>
    </row>
    <row r="161" spans="1:22">
      <c r="A161" s="128"/>
      <c r="B161" s="128"/>
      <c r="C161" s="128"/>
      <c r="D161" s="128"/>
      <c r="E161" s="128"/>
      <c r="F161" s="128"/>
      <c r="G161" s="128"/>
      <c r="H161" s="128"/>
      <c r="I161" s="128"/>
      <c r="J161" s="128"/>
      <c r="K161" s="128"/>
      <c r="L161" s="128"/>
      <c r="M161" s="128"/>
      <c r="N161" s="128"/>
      <c r="O161" s="128"/>
      <c r="P161" s="128"/>
      <c r="Q161" s="128"/>
      <c r="R161" s="128"/>
      <c r="S161" s="128"/>
      <c r="T161" s="128"/>
      <c r="U161" s="128"/>
      <c r="V161" s="128"/>
    </row>
    <row r="162" spans="1:22">
      <c r="A162" s="128"/>
      <c r="B162" s="128"/>
      <c r="C162" s="128"/>
      <c r="D162" s="128"/>
      <c r="E162" s="128"/>
      <c r="F162" s="128"/>
      <c r="G162" s="128"/>
      <c r="H162" s="128"/>
      <c r="I162" s="128"/>
      <c r="J162" s="128"/>
      <c r="K162" s="128"/>
      <c r="L162" s="128"/>
      <c r="M162" s="128"/>
      <c r="N162" s="128"/>
      <c r="O162" s="128"/>
      <c r="P162" s="128"/>
      <c r="Q162" s="128"/>
      <c r="R162" s="128"/>
      <c r="S162" s="128"/>
      <c r="T162" s="128"/>
      <c r="U162" s="128"/>
      <c r="V162" s="128"/>
    </row>
    <row r="163" spans="1:22">
      <c r="A163" s="128"/>
      <c r="B163" s="128"/>
      <c r="C163" s="128"/>
      <c r="D163" s="128"/>
      <c r="E163" s="128"/>
      <c r="F163" s="128"/>
      <c r="G163" s="128"/>
      <c r="H163" s="128"/>
      <c r="I163" s="128"/>
      <c r="J163" s="128"/>
      <c r="K163" s="128"/>
      <c r="L163" s="128"/>
      <c r="M163" s="128"/>
      <c r="N163" s="128"/>
      <c r="O163" s="128"/>
      <c r="P163" s="128"/>
      <c r="Q163" s="128"/>
      <c r="R163" s="128"/>
      <c r="S163" s="128"/>
      <c r="T163" s="128"/>
      <c r="U163" s="128"/>
      <c r="V163" s="128"/>
    </row>
    <row r="164" spans="1:22">
      <c r="A164" s="128"/>
      <c r="B164" s="128"/>
      <c r="C164" s="128"/>
      <c r="D164" s="128"/>
      <c r="E164" s="128"/>
      <c r="F164" s="128"/>
      <c r="G164" s="128"/>
      <c r="H164" s="128"/>
      <c r="I164" s="128"/>
      <c r="J164" s="128"/>
      <c r="K164" s="128"/>
      <c r="L164" s="128"/>
      <c r="M164" s="128"/>
      <c r="N164" s="128"/>
      <c r="O164" s="128"/>
      <c r="P164" s="128"/>
      <c r="Q164" s="128"/>
      <c r="R164" s="128"/>
      <c r="S164" s="128"/>
      <c r="T164" s="128"/>
      <c r="U164" s="128"/>
      <c r="V164" s="128"/>
    </row>
    <row r="165" spans="1:22">
      <c r="A165" s="128"/>
      <c r="B165" s="128"/>
      <c r="C165" s="128"/>
      <c r="D165" s="128"/>
      <c r="E165" s="128"/>
      <c r="F165" s="128"/>
      <c r="G165" s="128"/>
      <c r="H165" s="128"/>
      <c r="I165" s="128"/>
      <c r="J165" s="128"/>
      <c r="K165" s="128"/>
      <c r="L165" s="128"/>
      <c r="M165" s="128"/>
      <c r="N165" s="128"/>
      <c r="O165" s="128"/>
      <c r="P165" s="128"/>
      <c r="Q165" s="128"/>
      <c r="R165" s="128"/>
      <c r="S165" s="128"/>
      <c r="T165" s="128"/>
      <c r="U165" s="128"/>
      <c r="V165" s="128"/>
    </row>
    <row r="166" spans="1:22">
      <c r="A166" s="128"/>
      <c r="B166" s="128"/>
      <c r="C166" s="128"/>
      <c r="D166" s="128"/>
      <c r="E166" s="128"/>
      <c r="F166" s="128"/>
      <c r="G166" s="128"/>
      <c r="H166" s="128"/>
      <c r="I166" s="128"/>
      <c r="J166" s="128"/>
      <c r="K166" s="128"/>
      <c r="L166" s="128"/>
      <c r="M166" s="128"/>
      <c r="N166" s="128"/>
      <c r="O166" s="128"/>
      <c r="P166" s="128"/>
      <c r="Q166" s="128"/>
      <c r="R166" s="128"/>
      <c r="S166" s="128"/>
      <c r="T166" s="128"/>
      <c r="U166" s="128"/>
      <c r="V166" s="128"/>
    </row>
    <row r="167" spans="1:22">
      <c r="A167" s="128"/>
      <c r="B167" s="128"/>
      <c r="C167" s="128"/>
      <c r="D167" s="128"/>
      <c r="E167" s="128"/>
      <c r="F167" s="128"/>
      <c r="G167" s="128"/>
      <c r="H167" s="128"/>
      <c r="I167" s="128"/>
      <c r="J167" s="128"/>
      <c r="K167" s="128"/>
      <c r="L167" s="128"/>
      <c r="M167" s="128"/>
      <c r="N167" s="128"/>
      <c r="O167" s="128"/>
      <c r="P167" s="128"/>
      <c r="Q167" s="128"/>
      <c r="R167" s="128"/>
      <c r="S167" s="128"/>
      <c r="T167" s="128"/>
      <c r="U167" s="128"/>
      <c r="V167" s="128"/>
    </row>
    <row r="168" spans="1:22">
      <c r="A168" s="128"/>
      <c r="B168" s="128"/>
      <c r="C168" s="128"/>
      <c r="D168" s="128"/>
      <c r="E168" s="128"/>
      <c r="F168" s="128"/>
      <c r="G168" s="128"/>
      <c r="H168" s="128"/>
      <c r="I168" s="128"/>
      <c r="J168" s="128"/>
      <c r="K168" s="128"/>
      <c r="L168" s="128"/>
      <c r="M168" s="128"/>
      <c r="N168" s="128"/>
      <c r="O168" s="128"/>
      <c r="P168" s="128"/>
      <c r="Q168" s="128"/>
      <c r="R168" s="128"/>
      <c r="S168" s="128"/>
      <c r="T168" s="128"/>
      <c r="U168" s="128"/>
      <c r="V168" s="128"/>
    </row>
    <row r="169" spans="1:22">
      <c r="A169" s="128"/>
      <c r="B169" s="128"/>
      <c r="C169" s="128"/>
      <c r="D169" s="128"/>
      <c r="E169" s="128"/>
      <c r="F169" s="128"/>
      <c r="G169" s="128"/>
      <c r="H169" s="128"/>
      <c r="I169" s="128"/>
      <c r="J169" s="128"/>
      <c r="K169" s="128"/>
      <c r="L169" s="128"/>
      <c r="M169" s="128"/>
      <c r="N169" s="128"/>
      <c r="O169" s="128"/>
      <c r="P169" s="128"/>
      <c r="Q169" s="128"/>
      <c r="R169" s="128"/>
      <c r="S169" s="128"/>
      <c r="T169" s="128"/>
      <c r="U169" s="128"/>
      <c r="V169" s="128"/>
    </row>
    <row r="170" spans="1:22">
      <c r="A170" s="128"/>
      <c r="B170" s="128"/>
      <c r="C170" s="128"/>
      <c r="D170" s="128"/>
      <c r="E170" s="128"/>
      <c r="F170" s="128"/>
      <c r="G170" s="128"/>
      <c r="H170" s="128"/>
      <c r="I170" s="128"/>
      <c r="J170" s="128"/>
      <c r="K170" s="128"/>
      <c r="L170" s="128"/>
      <c r="M170" s="128"/>
      <c r="N170" s="128"/>
      <c r="O170" s="128"/>
      <c r="P170" s="128"/>
      <c r="Q170" s="128"/>
      <c r="R170" s="128"/>
      <c r="S170" s="128"/>
      <c r="T170" s="128"/>
      <c r="U170" s="128"/>
      <c r="V170" s="128"/>
    </row>
    <row r="171" spans="1:22">
      <c r="A171" s="128"/>
      <c r="B171" s="128"/>
      <c r="C171" s="128"/>
      <c r="D171" s="128"/>
      <c r="E171" s="128"/>
      <c r="F171" s="128"/>
      <c r="G171" s="128"/>
      <c r="H171" s="128"/>
      <c r="I171" s="128"/>
      <c r="J171" s="128"/>
      <c r="K171" s="128"/>
      <c r="L171" s="128"/>
      <c r="M171" s="128"/>
      <c r="N171" s="128"/>
      <c r="O171" s="128"/>
      <c r="P171" s="128"/>
      <c r="Q171" s="128"/>
      <c r="R171" s="128"/>
      <c r="S171" s="128"/>
      <c r="T171" s="128"/>
      <c r="U171" s="128"/>
      <c r="V171" s="128"/>
    </row>
    <row r="172" spans="1:22">
      <c r="A172" s="128"/>
      <c r="B172" s="128"/>
      <c r="C172" s="128"/>
      <c r="D172" s="128"/>
      <c r="E172" s="128"/>
      <c r="F172" s="128"/>
      <c r="G172" s="128"/>
      <c r="H172" s="128"/>
      <c r="I172" s="128"/>
      <c r="J172" s="128"/>
      <c r="K172" s="128"/>
      <c r="L172" s="128"/>
      <c r="M172" s="128"/>
      <c r="N172" s="128"/>
      <c r="O172" s="128"/>
      <c r="P172" s="128"/>
      <c r="Q172" s="128"/>
      <c r="R172" s="128"/>
      <c r="S172" s="128"/>
      <c r="T172" s="128"/>
      <c r="U172" s="128"/>
      <c r="V172" s="128"/>
    </row>
    <row r="173" spans="1:22">
      <c r="A173" s="128"/>
      <c r="B173" s="128"/>
      <c r="C173" s="128"/>
      <c r="D173" s="128"/>
      <c r="E173" s="128"/>
      <c r="F173" s="128"/>
      <c r="G173" s="128"/>
      <c r="H173" s="128"/>
      <c r="I173" s="128"/>
      <c r="J173" s="128"/>
      <c r="K173" s="128"/>
      <c r="L173" s="128"/>
      <c r="M173" s="128"/>
      <c r="N173" s="128"/>
      <c r="O173" s="128"/>
      <c r="P173" s="128"/>
      <c r="Q173" s="128"/>
      <c r="R173" s="128"/>
      <c r="S173" s="128"/>
      <c r="T173" s="128"/>
      <c r="U173" s="128"/>
      <c r="V173" s="128"/>
    </row>
    <row r="174" spans="1:22">
      <c r="A174" s="128"/>
      <c r="B174" s="128"/>
      <c r="C174" s="128"/>
      <c r="D174" s="128"/>
      <c r="E174" s="128"/>
      <c r="F174" s="128"/>
      <c r="G174" s="128"/>
      <c r="H174" s="128"/>
      <c r="I174" s="128"/>
      <c r="J174" s="128"/>
      <c r="K174" s="128"/>
      <c r="L174" s="128"/>
      <c r="M174" s="128"/>
      <c r="N174" s="128"/>
      <c r="O174" s="128"/>
      <c r="P174" s="128"/>
      <c r="Q174" s="128"/>
      <c r="R174" s="128"/>
      <c r="S174" s="128"/>
      <c r="T174" s="128"/>
      <c r="U174" s="128"/>
      <c r="V174" s="128"/>
    </row>
    <row r="175" spans="1:22">
      <c r="A175" s="128"/>
      <c r="B175" s="128"/>
      <c r="C175" s="128"/>
      <c r="D175" s="128"/>
      <c r="E175" s="128"/>
      <c r="F175" s="128"/>
      <c r="G175" s="128"/>
      <c r="H175" s="128"/>
      <c r="I175" s="128"/>
      <c r="J175" s="128"/>
      <c r="K175" s="128"/>
      <c r="L175" s="128"/>
      <c r="M175" s="128"/>
      <c r="N175" s="128"/>
      <c r="O175" s="128"/>
      <c r="P175" s="128"/>
      <c r="Q175" s="128"/>
      <c r="R175" s="128"/>
      <c r="S175" s="128"/>
      <c r="T175" s="128"/>
      <c r="U175" s="128"/>
      <c r="V175" s="128"/>
    </row>
    <row r="176" spans="1:22">
      <c r="A176" s="128"/>
      <c r="B176" s="128"/>
      <c r="C176" s="128"/>
      <c r="D176" s="128"/>
      <c r="E176" s="128"/>
      <c r="F176" s="128"/>
      <c r="G176" s="128"/>
      <c r="H176" s="128"/>
      <c r="I176" s="128"/>
      <c r="J176" s="128"/>
      <c r="K176" s="128"/>
      <c r="L176" s="128"/>
      <c r="M176" s="128"/>
      <c r="N176" s="128"/>
      <c r="O176" s="128"/>
      <c r="P176" s="128"/>
      <c r="Q176" s="128"/>
      <c r="R176" s="128"/>
      <c r="S176" s="128"/>
      <c r="T176" s="128"/>
      <c r="U176" s="128"/>
      <c r="V176" s="128"/>
    </row>
    <row r="177" spans="1:22">
      <c r="A177" s="128"/>
      <c r="B177" s="128"/>
      <c r="C177" s="128"/>
      <c r="D177" s="128"/>
      <c r="E177" s="128"/>
      <c r="F177" s="128"/>
      <c r="G177" s="128"/>
      <c r="H177" s="128"/>
      <c r="I177" s="128"/>
      <c r="J177" s="128"/>
      <c r="K177" s="128"/>
      <c r="L177" s="128"/>
      <c r="M177" s="128"/>
      <c r="N177" s="128"/>
      <c r="O177" s="128"/>
      <c r="P177" s="128"/>
      <c r="Q177" s="128"/>
      <c r="R177" s="128"/>
      <c r="S177" s="128"/>
      <c r="T177" s="128"/>
      <c r="U177" s="128"/>
      <c r="V177" s="128"/>
    </row>
    <row r="178" spans="1:22">
      <c r="A178" s="128"/>
      <c r="B178" s="128"/>
      <c r="C178" s="128"/>
      <c r="D178" s="128"/>
      <c r="E178" s="128"/>
      <c r="F178" s="128"/>
      <c r="G178" s="128"/>
      <c r="H178" s="128"/>
      <c r="I178" s="128"/>
      <c r="J178" s="128"/>
      <c r="K178" s="128"/>
      <c r="L178" s="128"/>
      <c r="M178" s="128"/>
      <c r="N178" s="128"/>
      <c r="O178" s="128"/>
      <c r="P178" s="128"/>
      <c r="Q178" s="128"/>
      <c r="R178" s="128"/>
      <c r="S178" s="128"/>
      <c r="T178" s="128"/>
      <c r="U178" s="128"/>
      <c r="V178" s="128"/>
    </row>
    <row r="179" spans="1:22">
      <c r="A179" s="128"/>
      <c r="B179" s="128"/>
      <c r="C179" s="128"/>
      <c r="D179" s="128"/>
      <c r="E179" s="128"/>
      <c r="F179" s="128"/>
      <c r="G179" s="128"/>
      <c r="H179" s="128"/>
      <c r="I179" s="128"/>
      <c r="J179" s="128"/>
      <c r="K179" s="128"/>
      <c r="L179" s="128"/>
      <c r="M179" s="128"/>
      <c r="N179" s="128"/>
      <c r="O179" s="128"/>
      <c r="P179" s="128"/>
      <c r="Q179" s="128"/>
      <c r="R179" s="128"/>
      <c r="S179" s="128"/>
      <c r="T179" s="128"/>
      <c r="U179" s="128"/>
      <c r="V179" s="128"/>
    </row>
    <row r="180" spans="1:22">
      <c r="A180" s="128"/>
      <c r="B180" s="128"/>
      <c r="C180" s="128"/>
      <c r="D180" s="128"/>
      <c r="E180" s="128"/>
      <c r="F180" s="128"/>
      <c r="G180" s="128"/>
      <c r="H180" s="128"/>
      <c r="I180" s="128"/>
      <c r="J180" s="128"/>
      <c r="K180" s="128"/>
      <c r="L180" s="128"/>
      <c r="M180" s="128"/>
      <c r="N180" s="128"/>
      <c r="O180" s="128"/>
      <c r="P180" s="128"/>
      <c r="Q180" s="128"/>
      <c r="R180" s="128"/>
      <c r="S180" s="128"/>
      <c r="T180" s="128"/>
      <c r="U180" s="128"/>
      <c r="V180" s="128"/>
    </row>
    <row r="181" spans="1:22">
      <c r="A181" s="128"/>
      <c r="B181" s="128"/>
      <c r="C181" s="128"/>
      <c r="D181" s="128"/>
      <c r="E181" s="128"/>
      <c r="F181" s="128"/>
      <c r="G181" s="128"/>
      <c r="H181" s="128"/>
      <c r="I181" s="128"/>
      <c r="J181" s="128"/>
      <c r="K181" s="128"/>
      <c r="L181" s="128"/>
      <c r="M181" s="128"/>
      <c r="N181" s="128"/>
      <c r="O181" s="128"/>
      <c r="P181" s="128"/>
      <c r="Q181" s="128"/>
      <c r="R181" s="128"/>
      <c r="S181" s="128"/>
      <c r="T181" s="128"/>
      <c r="U181" s="128"/>
      <c r="V181" s="128"/>
    </row>
    <row r="182" spans="1:22">
      <c r="A182" s="128"/>
      <c r="B182" s="128"/>
      <c r="C182" s="128"/>
      <c r="D182" s="128"/>
      <c r="E182" s="128"/>
      <c r="F182" s="128"/>
      <c r="G182" s="128"/>
      <c r="H182" s="128"/>
      <c r="I182" s="128"/>
      <c r="J182" s="128"/>
      <c r="K182" s="128"/>
      <c r="L182" s="128"/>
      <c r="M182" s="128"/>
      <c r="N182" s="128"/>
      <c r="O182" s="128"/>
      <c r="P182" s="128"/>
      <c r="Q182" s="128"/>
      <c r="R182" s="128"/>
      <c r="S182" s="128"/>
      <c r="T182" s="128"/>
      <c r="U182" s="128"/>
      <c r="V182" s="128"/>
    </row>
    <row r="183" spans="1:22">
      <c r="A183" s="128"/>
      <c r="B183" s="128"/>
      <c r="C183" s="128"/>
      <c r="D183" s="128"/>
      <c r="E183" s="128"/>
      <c r="F183" s="128"/>
      <c r="G183" s="128"/>
      <c r="H183" s="128"/>
      <c r="I183" s="128"/>
      <c r="J183" s="128"/>
      <c r="K183" s="128"/>
      <c r="L183" s="128"/>
      <c r="M183" s="128"/>
      <c r="N183" s="128"/>
      <c r="O183" s="128"/>
      <c r="P183" s="128"/>
      <c r="Q183" s="128"/>
      <c r="R183" s="128"/>
      <c r="S183" s="128"/>
      <c r="T183" s="128"/>
      <c r="U183" s="128"/>
      <c r="V183" s="128"/>
    </row>
    <row r="184" spans="1:22">
      <c r="A184" s="128"/>
      <c r="B184" s="128"/>
      <c r="C184" s="128"/>
      <c r="D184" s="128"/>
      <c r="E184" s="128"/>
      <c r="F184" s="128"/>
      <c r="G184" s="128"/>
      <c r="H184" s="128"/>
      <c r="I184" s="128"/>
      <c r="J184" s="128"/>
      <c r="K184" s="128"/>
      <c r="L184" s="128"/>
      <c r="M184" s="128"/>
      <c r="N184" s="128"/>
      <c r="O184" s="128"/>
      <c r="P184" s="128"/>
      <c r="Q184" s="128"/>
      <c r="R184" s="128"/>
      <c r="S184" s="128"/>
      <c r="T184" s="128"/>
      <c r="U184" s="128"/>
      <c r="V184" s="128"/>
    </row>
    <row r="185" spans="1:22">
      <c r="A185" s="128"/>
      <c r="B185" s="128"/>
      <c r="C185" s="128"/>
      <c r="D185" s="128"/>
      <c r="E185" s="128"/>
      <c r="F185" s="128"/>
      <c r="G185" s="128"/>
      <c r="H185" s="128"/>
      <c r="I185" s="128"/>
      <c r="J185" s="128"/>
      <c r="K185" s="128"/>
      <c r="L185" s="128"/>
      <c r="M185" s="128"/>
      <c r="N185" s="128"/>
      <c r="O185" s="128"/>
      <c r="P185" s="128"/>
      <c r="Q185" s="128"/>
      <c r="R185" s="128"/>
      <c r="S185" s="128"/>
      <c r="T185" s="128"/>
      <c r="U185" s="128"/>
      <c r="V185" s="128"/>
    </row>
    <row r="186" spans="1:22">
      <c r="A186" s="128"/>
      <c r="B186" s="128"/>
      <c r="C186" s="128"/>
      <c r="D186" s="128"/>
      <c r="E186" s="128"/>
      <c r="F186" s="128"/>
      <c r="G186" s="128"/>
      <c r="H186" s="128"/>
      <c r="I186" s="128"/>
      <c r="J186" s="128"/>
      <c r="K186" s="128"/>
      <c r="L186" s="128"/>
      <c r="M186" s="128"/>
      <c r="N186" s="128"/>
      <c r="O186" s="128"/>
      <c r="P186" s="128"/>
      <c r="Q186" s="128"/>
      <c r="R186" s="128"/>
      <c r="S186" s="128"/>
      <c r="T186" s="128"/>
      <c r="U186" s="128"/>
      <c r="V186" s="128"/>
    </row>
    <row r="187" spans="1:22">
      <c r="A187" s="128"/>
      <c r="B187" s="128"/>
      <c r="C187" s="128"/>
      <c r="D187" s="128"/>
      <c r="E187" s="128"/>
      <c r="F187" s="128"/>
      <c r="G187" s="128"/>
      <c r="H187" s="128"/>
      <c r="I187" s="128"/>
      <c r="J187" s="128"/>
      <c r="K187" s="128"/>
      <c r="L187" s="128"/>
      <c r="M187" s="128"/>
      <c r="N187" s="128"/>
      <c r="O187" s="128"/>
      <c r="P187" s="128"/>
      <c r="Q187" s="128"/>
      <c r="R187" s="128"/>
      <c r="S187" s="128"/>
      <c r="T187" s="128"/>
      <c r="U187" s="128"/>
      <c r="V187" s="128"/>
    </row>
    <row r="188" spans="1:22">
      <c r="A188" s="128"/>
      <c r="B188" s="128"/>
      <c r="C188" s="128"/>
      <c r="D188" s="128"/>
      <c r="E188" s="128"/>
      <c r="F188" s="128"/>
      <c r="G188" s="128"/>
      <c r="H188" s="128"/>
      <c r="I188" s="128"/>
      <c r="J188" s="128"/>
      <c r="K188" s="128"/>
      <c r="L188" s="128"/>
      <c r="M188" s="128"/>
      <c r="N188" s="128"/>
      <c r="O188" s="128"/>
      <c r="P188" s="128"/>
      <c r="Q188" s="128"/>
      <c r="R188" s="128"/>
      <c r="S188" s="128"/>
      <c r="T188" s="128"/>
      <c r="U188" s="128"/>
      <c r="V188" s="128"/>
    </row>
    <row r="189" spans="1:22">
      <c r="A189" s="128"/>
      <c r="B189" s="128"/>
      <c r="C189" s="128"/>
      <c r="D189" s="128"/>
      <c r="E189" s="128"/>
      <c r="F189" s="128"/>
      <c r="G189" s="128"/>
      <c r="H189" s="128"/>
      <c r="I189" s="128"/>
      <c r="J189" s="128"/>
      <c r="K189" s="128"/>
      <c r="L189" s="128"/>
      <c r="M189" s="128"/>
      <c r="N189" s="128"/>
      <c r="O189" s="128"/>
      <c r="P189" s="128"/>
      <c r="Q189" s="128"/>
      <c r="R189" s="128"/>
      <c r="S189" s="128"/>
      <c r="T189" s="128"/>
      <c r="U189" s="128"/>
      <c r="V189" s="128"/>
    </row>
    <row r="190" spans="1:22">
      <c r="A190" s="128"/>
      <c r="B190" s="128"/>
      <c r="C190" s="128"/>
      <c r="D190" s="128"/>
      <c r="E190" s="128"/>
      <c r="F190" s="128"/>
      <c r="G190" s="128"/>
      <c r="H190" s="128"/>
      <c r="I190" s="128"/>
      <c r="J190" s="128"/>
      <c r="K190" s="128"/>
      <c r="L190" s="128"/>
      <c r="M190" s="128"/>
      <c r="N190" s="128"/>
      <c r="O190" s="128"/>
      <c r="P190" s="128"/>
      <c r="Q190" s="128"/>
      <c r="R190" s="128"/>
      <c r="S190" s="128"/>
      <c r="T190" s="128"/>
      <c r="U190" s="128"/>
      <c r="V190" s="128"/>
    </row>
    <row r="191" spans="1:22">
      <c r="A191" s="128"/>
      <c r="B191" s="128"/>
      <c r="C191" s="128"/>
      <c r="D191" s="128"/>
      <c r="E191" s="128"/>
      <c r="F191" s="128"/>
      <c r="G191" s="128"/>
      <c r="H191" s="128"/>
      <c r="I191" s="128"/>
      <c r="J191" s="128"/>
      <c r="K191" s="128"/>
      <c r="L191" s="128"/>
      <c r="M191" s="128"/>
      <c r="N191" s="128"/>
      <c r="O191" s="128"/>
      <c r="P191" s="128"/>
      <c r="Q191" s="128"/>
      <c r="R191" s="128"/>
      <c r="S191" s="128"/>
      <c r="T191" s="128"/>
      <c r="U191" s="128"/>
      <c r="V191" s="128"/>
    </row>
    <row r="192" spans="1:22">
      <c r="A192" s="128"/>
      <c r="B192" s="128"/>
      <c r="C192" s="128"/>
      <c r="D192" s="128"/>
      <c r="E192" s="128"/>
      <c r="F192" s="128"/>
      <c r="G192" s="128"/>
      <c r="H192" s="128"/>
      <c r="I192" s="128"/>
      <c r="J192" s="128"/>
      <c r="K192" s="128"/>
      <c r="L192" s="128"/>
      <c r="M192" s="128"/>
      <c r="N192" s="128"/>
      <c r="O192" s="128"/>
      <c r="P192" s="128"/>
      <c r="Q192" s="128"/>
      <c r="R192" s="128"/>
      <c r="S192" s="128"/>
      <c r="T192" s="128"/>
      <c r="U192" s="128"/>
      <c r="V192" s="128"/>
    </row>
    <row r="193" spans="1:22">
      <c r="A193" s="128"/>
      <c r="B193" s="128"/>
      <c r="C193" s="128"/>
      <c r="D193" s="128"/>
      <c r="E193" s="128"/>
      <c r="F193" s="128"/>
      <c r="G193" s="128"/>
      <c r="H193" s="128"/>
      <c r="I193" s="128"/>
      <c r="J193" s="128"/>
      <c r="K193" s="128"/>
      <c r="L193" s="128"/>
      <c r="M193" s="128"/>
      <c r="N193" s="128"/>
      <c r="O193" s="128"/>
      <c r="P193" s="128"/>
      <c r="Q193" s="128"/>
      <c r="R193" s="128"/>
      <c r="S193" s="128"/>
      <c r="T193" s="128"/>
      <c r="U193" s="128"/>
      <c r="V193" s="128"/>
    </row>
    <row r="194" spans="1:22">
      <c r="A194" s="128"/>
      <c r="B194" s="128"/>
      <c r="C194" s="128"/>
      <c r="D194" s="128"/>
      <c r="E194" s="128"/>
      <c r="F194" s="128"/>
      <c r="G194" s="128"/>
      <c r="H194" s="128"/>
      <c r="I194" s="128"/>
      <c r="J194" s="128"/>
      <c r="K194" s="128"/>
      <c r="L194" s="128"/>
      <c r="M194" s="128"/>
      <c r="N194" s="128"/>
      <c r="O194" s="128"/>
      <c r="P194" s="128"/>
      <c r="Q194" s="128"/>
      <c r="R194" s="128"/>
      <c r="S194" s="128"/>
      <c r="T194" s="128"/>
      <c r="U194" s="128"/>
      <c r="V194" s="128"/>
    </row>
    <row r="195" spans="1:22">
      <c r="A195" s="128"/>
      <c r="B195" s="128"/>
      <c r="C195" s="128"/>
      <c r="D195" s="128"/>
      <c r="E195" s="128"/>
      <c r="F195" s="128"/>
      <c r="G195" s="128"/>
      <c r="H195" s="128"/>
      <c r="I195" s="128"/>
      <c r="J195" s="128"/>
      <c r="K195" s="128"/>
      <c r="L195" s="128"/>
      <c r="M195" s="128"/>
      <c r="N195" s="128"/>
      <c r="O195" s="128"/>
      <c r="P195" s="128"/>
      <c r="Q195" s="128"/>
      <c r="R195" s="128"/>
      <c r="S195" s="128"/>
      <c r="T195" s="128"/>
      <c r="U195" s="128"/>
      <c r="V195" s="128"/>
    </row>
    <row r="196" spans="1:22">
      <c r="A196" s="128"/>
      <c r="B196" s="128"/>
      <c r="C196" s="128"/>
      <c r="D196" s="128"/>
      <c r="E196" s="128"/>
      <c r="F196" s="128"/>
      <c r="G196" s="128"/>
      <c r="H196" s="128"/>
      <c r="I196" s="128"/>
      <c r="J196" s="128"/>
      <c r="K196" s="128"/>
      <c r="L196" s="128"/>
      <c r="M196" s="128"/>
      <c r="N196" s="128"/>
      <c r="O196" s="128"/>
      <c r="P196" s="128"/>
      <c r="Q196" s="128"/>
      <c r="R196" s="128"/>
      <c r="S196" s="128"/>
      <c r="T196" s="128"/>
      <c r="U196" s="128"/>
      <c r="V196" s="128"/>
    </row>
    <row r="197" spans="1:22">
      <c r="A197" s="128"/>
      <c r="B197" s="128"/>
      <c r="C197" s="128"/>
      <c r="D197" s="128"/>
      <c r="E197" s="128"/>
      <c r="F197" s="128"/>
      <c r="G197" s="128"/>
      <c r="H197" s="128"/>
      <c r="I197" s="128"/>
      <c r="J197" s="128"/>
      <c r="K197" s="128"/>
      <c r="L197" s="128"/>
      <c r="M197" s="128"/>
      <c r="N197" s="128"/>
      <c r="O197" s="128"/>
      <c r="P197" s="128"/>
      <c r="Q197" s="128"/>
      <c r="R197" s="128"/>
      <c r="S197" s="128"/>
      <c r="T197" s="128"/>
      <c r="U197" s="128"/>
      <c r="V197" s="128"/>
    </row>
    <row r="198" spans="1:22">
      <c r="A198" s="128"/>
      <c r="B198" s="128"/>
      <c r="C198" s="128"/>
      <c r="D198" s="128"/>
      <c r="E198" s="128"/>
      <c r="F198" s="128"/>
      <c r="G198" s="128"/>
      <c r="H198" s="128"/>
      <c r="I198" s="128"/>
      <c r="J198" s="128"/>
      <c r="K198" s="128"/>
      <c r="L198" s="128"/>
      <c r="M198" s="128"/>
      <c r="N198" s="128"/>
      <c r="O198" s="128"/>
      <c r="P198" s="128"/>
      <c r="Q198" s="128"/>
      <c r="R198" s="128"/>
      <c r="S198" s="128"/>
      <c r="T198" s="128"/>
      <c r="U198" s="128"/>
      <c r="V198" s="128"/>
    </row>
    <row r="199" spans="1:22">
      <c r="A199" s="128"/>
      <c r="B199" s="128"/>
      <c r="C199" s="128"/>
      <c r="D199" s="128"/>
      <c r="E199" s="128"/>
      <c r="F199" s="128"/>
      <c r="G199" s="128"/>
      <c r="H199" s="128"/>
      <c r="I199" s="128"/>
      <c r="J199" s="128"/>
      <c r="K199" s="128"/>
      <c r="L199" s="128"/>
      <c r="M199" s="128"/>
      <c r="N199" s="128"/>
      <c r="O199" s="128"/>
      <c r="P199" s="128"/>
      <c r="Q199" s="128"/>
      <c r="R199" s="128"/>
      <c r="S199" s="128"/>
      <c r="T199" s="128"/>
      <c r="U199" s="128"/>
      <c r="V199" s="128"/>
    </row>
    <row r="200" spans="1:22">
      <c r="A200" s="128"/>
      <c r="B200" s="128"/>
      <c r="C200" s="128"/>
      <c r="D200" s="128"/>
      <c r="E200" s="128"/>
      <c r="F200" s="128"/>
      <c r="G200" s="128"/>
      <c r="H200" s="128"/>
      <c r="I200" s="128"/>
      <c r="J200" s="128"/>
      <c r="K200" s="128"/>
      <c r="L200" s="128"/>
      <c r="M200" s="128"/>
      <c r="N200" s="128"/>
      <c r="O200" s="128"/>
      <c r="P200" s="128"/>
      <c r="Q200" s="128"/>
      <c r="R200" s="128"/>
      <c r="S200" s="128"/>
      <c r="T200" s="128"/>
      <c r="U200" s="128"/>
      <c r="V200" s="128"/>
    </row>
    <row r="201" spans="1:22">
      <c r="A201" s="128"/>
      <c r="B201" s="128"/>
      <c r="C201" s="128"/>
      <c r="D201" s="128"/>
      <c r="E201" s="128"/>
      <c r="F201" s="128"/>
      <c r="G201" s="128"/>
      <c r="H201" s="128"/>
      <c r="I201" s="128"/>
      <c r="J201" s="128"/>
      <c r="K201" s="128"/>
      <c r="L201" s="128"/>
      <c r="M201" s="128"/>
      <c r="N201" s="128"/>
      <c r="O201" s="128"/>
      <c r="P201" s="128"/>
      <c r="Q201" s="128"/>
      <c r="R201" s="128"/>
      <c r="S201" s="128"/>
      <c r="T201" s="128"/>
      <c r="U201" s="128"/>
      <c r="V201" s="128"/>
    </row>
    <row r="202" spans="1:22">
      <c r="A202" s="128"/>
      <c r="B202" s="128"/>
      <c r="C202" s="128"/>
      <c r="D202" s="128"/>
      <c r="E202" s="128"/>
      <c r="F202" s="128"/>
      <c r="G202" s="128"/>
      <c r="H202" s="128"/>
      <c r="I202" s="128"/>
      <c r="J202" s="128"/>
      <c r="K202" s="128"/>
      <c r="L202" s="128"/>
      <c r="M202" s="128"/>
      <c r="N202" s="128"/>
      <c r="O202" s="128"/>
      <c r="P202" s="128"/>
      <c r="Q202" s="128"/>
      <c r="R202" s="128"/>
      <c r="S202" s="128"/>
      <c r="T202" s="128"/>
      <c r="U202" s="128"/>
      <c r="V202" s="128"/>
    </row>
    <row r="203" spans="1:22">
      <c r="A203" s="128"/>
      <c r="B203" s="128"/>
      <c r="C203" s="128"/>
      <c r="D203" s="128"/>
      <c r="E203" s="128"/>
      <c r="F203" s="128"/>
      <c r="G203" s="128"/>
      <c r="H203" s="128"/>
      <c r="I203" s="128"/>
      <c r="J203" s="128"/>
      <c r="K203" s="128"/>
      <c r="L203" s="128"/>
      <c r="M203" s="128"/>
      <c r="N203" s="128"/>
      <c r="O203" s="128"/>
      <c r="P203" s="128"/>
      <c r="Q203" s="128"/>
      <c r="R203" s="128"/>
      <c r="S203" s="128"/>
      <c r="T203" s="128"/>
      <c r="U203" s="128"/>
      <c r="V203" s="128"/>
    </row>
    <row r="204" spans="1:22">
      <c r="A204" s="128"/>
      <c r="B204" s="128"/>
      <c r="C204" s="128"/>
      <c r="D204" s="128"/>
      <c r="E204" s="128"/>
      <c r="F204" s="128"/>
      <c r="G204" s="128"/>
      <c r="H204" s="128"/>
      <c r="I204" s="128"/>
      <c r="J204" s="128"/>
      <c r="K204" s="128"/>
      <c r="L204" s="128"/>
      <c r="M204" s="128"/>
      <c r="N204" s="128"/>
      <c r="O204" s="128"/>
      <c r="P204" s="128"/>
      <c r="Q204" s="128"/>
      <c r="R204" s="128"/>
      <c r="S204" s="128"/>
      <c r="T204" s="128"/>
      <c r="U204" s="128"/>
      <c r="V204" s="128"/>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sheetPr>
    <tabColor rgb="FF00FF00"/>
  </sheetPr>
  <dimension ref="A1:K18"/>
  <sheetViews>
    <sheetView zoomScale="70" zoomScaleNormal="70" workbookViewId="0">
      <selection activeCell="D26" sqref="D26"/>
    </sheetView>
  </sheetViews>
  <sheetFormatPr defaultColWidth="11.5546875" defaultRowHeight="13.2"/>
  <cols>
    <col min="2" max="2" width="19.6640625" customWidth="1"/>
    <col min="3" max="6" width="19.5546875" customWidth="1"/>
    <col min="7" max="7" width="29.33203125" customWidth="1"/>
    <col min="8" max="8" width="24.33203125" customWidth="1"/>
    <col min="9" max="9" width="31.33203125" customWidth="1"/>
  </cols>
  <sheetData>
    <row r="1" spans="1:11" ht="15" thickBot="1">
      <c r="A1" s="2" t="s">
        <v>681</v>
      </c>
    </row>
    <row r="2" spans="1:11" ht="14.4">
      <c r="B2" s="177"/>
      <c r="C2" s="178" t="s">
        <v>733</v>
      </c>
      <c r="D2" s="178"/>
      <c r="E2" s="179"/>
      <c r="F2" s="180"/>
      <c r="I2" s="78" t="s">
        <v>1166</v>
      </c>
    </row>
    <row r="3" spans="1:11" ht="15" thickBot="1">
      <c r="B3" s="181" t="s">
        <v>735</v>
      </c>
      <c r="C3" s="182" t="s">
        <v>734</v>
      </c>
      <c r="D3" s="182"/>
      <c r="E3" s="183"/>
      <c r="F3" s="184"/>
    </row>
    <row r="4" spans="1:11" ht="13.8" thickBot="1"/>
    <row r="5" spans="1:11" s="2" customFormat="1" ht="43.8" thickBot="1">
      <c r="B5" s="175" t="s">
        <v>703</v>
      </c>
      <c r="C5" s="169" t="s">
        <v>704</v>
      </c>
      <c r="D5" s="185" t="s">
        <v>736</v>
      </c>
      <c r="E5" s="185" t="s">
        <v>749</v>
      </c>
      <c r="F5" s="169"/>
      <c r="G5" s="170" t="s">
        <v>722</v>
      </c>
      <c r="H5" s="340" t="s">
        <v>732</v>
      </c>
      <c r="I5" s="341"/>
      <c r="J5" s="170" t="s">
        <v>724</v>
      </c>
      <c r="K5" s="171" t="s">
        <v>723</v>
      </c>
    </row>
    <row r="6" spans="1:11" ht="26.4">
      <c r="B6" s="342" t="s">
        <v>427</v>
      </c>
      <c r="C6" s="158">
        <v>1</v>
      </c>
      <c r="D6" s="188" t="s">
        <v>578</v>
      </c>
      <c r="E6" s="158" t="s">
        <v>419</v>
      </c>
      <c r="F6" s="346" t="s">
        <v>731</v>
      </c>
      <c r="G6" s="159" t="s">
        <v>685</v>
      </c>
      <c r="H6" s="172"/>
      <c r="I6" s="172"/>
      <c r="J6" s="160" t="s">
        <v>725</v>
      </c>
      <c r="K6" s="161" t="s">
        <v>726</v>
      </c>
    </row>
    <row r="7" spans="1:11" ht="26.4">
      <c r="B7" s="343"/>
      <c r="C7" s="153">
        <v>2</v>
      </c>
      <c r="D7" s="189" t="s">
        <v>578</v>
      </c>
      <c r="E7" s="153" t="s">
        <v>427</v>
      </c>
      <c r="F7" s="347"/>
      <c r="G7" s="154" t="s">
        <v>686</v>
      </c>
      <c r="H7" s="152"/>
      <c r="I7" s="152"/>
      <c r="J7" s="156" t="s">
        <v>725</v>
      </c>
      <c r="K7" s="163" t="s">
        <v>726</v>
      </c>
    </row>
    <row r="8" spans="1:11" ht="26.4">
      <c r="B8" s="343"/>
      <c r="C8" s="153">
        <v>3</v>
      </c>
      <c r="D8" s="189" t="s">
        <v>578</v>
      </c>
      <c r="E8" s="153" t="s">
        <v>429</v>
      </c>
      <c r="F8" s="347"/>
      <c r="G8" s="154" t="s">
        <v>687</v>
      </c>
      <c r="H8" s="152"/>
      <c r="I8" s="152"/>
      <c r="J8" s="156" t="s">
        <v>725</v>
      </c>
      <c r="K8" s="163" t="s">
        <v>726</v>
      </c>
    </row>
    <row r="9" spans="1:11" ht="26.4">
      <c r="B9" s="344"/>
      <c r="C9" s="153">
        <v>4</v>
      </c>
      <c r="D9" s="189" t="s">
        <v>578</v>
      </c>
      <c r="E9" s="153" t="s">
        <v>719</v>
      </c>
      <c r="F9" s="347"/>
      <c r="G9" s="154" t="s">
        <v>702</v>
      </c>
      <c r="H9" s="152"/>
      <c r="I9" s="152"/>
      <c r="J9" s="156" t="s">
        <v>725</v>
      </c>
      <c r="K9" s="163" t="s">
        <v>726</v>
      </c>
    </row>
    <row r="10" spans="1:11" ht="66">
      <c r="B10" s="162" t="s">
        <v>705</v>
      </c>
      <c r="C10" s="153">
        <v>5</v>
      </c>
      <c r="D10" s="189" t="s">
        <v>578</v>
      </c>
      <c r="E10" s="153" t="s">
        <v>533</v>
      </c>
      <c r="F10" s="347"/>
      <c r="G10" s="154" t="s">
        <v>691</v>
      </c>
      <c r="H10" s="154" t="s">
        <v>698</v>
      </c>
      <c r="I10" s="32" t="s">
        <v>1167</v>
      </c>
      <c r="J10" s="155" t="s">
        <v>727</v>
      </c>
      <c r="K10" s="163" t="s">
        <v>726</v>
      </c>
    </row>
    <row r="11" spans="1:11" ht="26.4">
      <c r="B11" s="238" t="s">
        <v>1165</v>
      </c>
      <c r="C11" s="153">
        <v>6</v>
      </c>
      <c r="D11" s="189" t="s">
        <v>578</v>
      </c>
      <c r="E11" s="153" t="s">
        <v>720</v>
      </c>
      <c r="F11" s="347"/>
      <c r="G11" s="154" t="s">
        <v>692</v>
      </c>
      <c r="H11" s="154"/>
      <c r="I11" s="154"/>
      <c r="J11" s="156" t="s">
        <v>725</v>
      </c>
      <c r="K11" s="163" t="s">
        <v>726</v>
      </c>
    </row>
    <row r="12" spans="1:11" ht="66">
      <c r="B12" s="162" t="s">
        <v>707</v>
      </c>
      <c r="C12" s="153">
        <v>9</v>
      </c>
      <c r="D12" s="191" t="s">
        <v>737</v>
      </c>
      <c r="E12" s="153" t="s">
        <v>721</v>
      </c>
      <c r="F12" s="347"/>
      <c r="G12" s="154" t="s">
        <v>166</v>
      </c>
      <c r="H12" s="154" t="s">
        <v>688</v>
      </c>
      <c r="I12" s="32" t="s">
        <v>1168</v>
      </c>
      <c r="J12" s="155" t="s">
        <v>727</v>
      </c>
      <c r="K12" s="173" t="s">
        <v>728</v>
      </c>
    </row>
    <row r="13" spans="1:11" ht="27" thickBot="1">
      <c r="B13" s="164" t="s">
        <v>708</v>
      </c>
      <c r="C13" s="165">
        <v>10</v>
      </c>
      <c r="D13" s="190" t="s">
        <v>580</v>
      </c>
      <c r="E13" s="165" t="s">
        <v>553</v>
      </c>
      <c r="F13" s="348"/>
      <c r="G13" s="166" t="s">
        <v>693</v>
      </c>
      <c r="H13" s="166"/>
      <c r="I13" s="166" t="s">
        <v>699</v>
      </c>
      <c r="J13" s="167" t="s">
        <v>727</v>
      </c>
      <c r="K13" s="174" t="s">
        <v>726</v>
      </c>
    </row>
    <row r="14" spans="1:11" ht="26.4">
      <c r="B14" s="345" t="s">
        <v>706</v>
      </c>
      <c r="C14" s="153">
        <v>7</v>
      </c>
      <c r="D14" s="189" t="s">
        <v>578</v>
      </c>
      <c r="E14" s="153" t="s">
        <v>606</v>
      </c>
      <c r="F14" s="346" t="s">
        <v>730</v>
      </c>
      <c r="G14" s="154" t="s">
        <v>689</v>
      </c>
      <c r="H14" s="154"/>
      <c r="I14" s="154"/>
      <c r="J14" s="156" t="s">
        <v>725</v>
      </c>
      <c r="K14" s="163" t="s">
        <v>726</v>
      </c>
    </row>
    <row r="15" spans="1:11" ht="27" thickBot="1">
      <c r="B15" s="344"/>
      <c r="C15" s="153">
        <v>8</v>
      </c>
      <c r="D15" s="189" t="s">
        <v>578</v>
      </c>
      <c r="E15" s="153" t="s">
        <v>430</v>
      </c>
      <c r="F15" s="348"/>
      <c r="G15" s="154" t="s">
        <v>690</v>
      </c>
      <c r="H15" s="154"/>
      <c r="I15" s="154"/>
      <c r="J15" s="156" t="s">
        <v>725</v>
      </c>
      <c r="K15" s="163" t="s">
        <v>726</v>
      </c>
    </row>
    <row r="16" spans="1:11" ht="26.4">
      <c r="B16" s="157" t="s">
        <v>709</v>
      </c>
      <c r="C16" s="158">
        <v>11</v>
      </c>
      <c r="D16" s="188" t="s">
        <v>578</v>
      </c>
      <c r="E16" s="158" t="s">
        <v>535</v>
      </c>
      <c r="F16" s="346" t="s">
        <v>729</v>
      </c>
      <c r="G16" s="159" t="s">
        <v>694</v>
      </c>
      <c r="H16" s="159"/>
      <c r="I16" s="159" t="s">
        <v>699</v>
      </c>
      <c r="J16" s="160" t="s">
        <v>725</v>
      </c>
      <c r="K16" s="161" t="s">
        <v>726</v>
      </c>
    </row>
    <row r="17" spans="2:11" ht="39.6">
      <c r="B17" s="162" t="s">
        <v>710</v>
      </c>
      <c r="C17" s="153">
        <v>12</v>
      </c>
      <c r="D17" s="186" t="s">
        <v>579</v>
      </c>
      <c r="E17" s="153" t="s">
        <v>536</v>
      </c>
      <c r="F17" s="347"/>
      <c r="G17" s="154" t="s">
        <v>695</v>
      </c>
      <c r="H17" s="154" t="s">
        <v>698</v>
      </c>
      <c r="I17" s="154"/>
      <c r="J17" s="155" t="s">
        <v>727</v>
      </c>
      <c r="K17" s="163" t="s">
        <v>726</v>
      </c>
    </row>
    <row r="18" spans="2:11" ht="27" thickBot="1">
      <c r="B18" s="164" t="s">
        <v>711</v>
      </c>
      <c r="C18" s="165">
        <v>13</v>
      </c>
      <c r="D18" s="187" t="s">
        <v>579</v>
      </c>
      <c r="E18" s="165" t="s">
        <v>536</v>
      </c>
      <c r="F18" s="348"/>
      <c r="G18" s="166" t="s">
        <v>696</v>
      </c>
      <c r="H18" s="166" t="s">
        <v>697</v>
      </c>
      <c r="I18" s="166"/>
      <c r="J18" s="167" t="s">
        <v>727</v>
      </c>
      <c r="K18" s="168" t="s">
        <v>728</v>
      </c>
    </row>
  </sheetData>
  <mergeCells count="6">
    <mergeCell ref="H5:I5"/>
    <mergeCell ref="B6:B9"/>
    <mergeCell ref="B14:B15"/>
    <mergeCell ref="F16:F18"/>
    <mergeCell ref="F14:F15"/>
    <mergeCell ref="F6:F13"/>
  </mergeCell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sheetPr>
    <tabColor rgb="FF00FF00"/>
  </sheetPr>
  <dimension ref="A1:I77"/>
  <sheetViews>
    <sheetView zoomScale="80" zoomScaleNormal="80" workbookViewId="0">
      <pane ySplit="6" topLeftCell="A13" activePane="bottomLeft" state="frozen"/>
      <selection activeCell="T5" sqref="A1:V204"/>
      <selection pane="bottomLeft" activeCell="A43" sqref="A43"/>
    </sheetView>
  </sheetViews>
  <sheetFormatPr defaultColWidth="11.5546875" defaultRowHeight="13.2"/>
  <cols>
    <col min="2" max="2" width="4.33203125" customWidth="1"/>
    <col min="3" max="3" width="4.109375" customWidth="1"/>
    <col min="4" max="4" width="4.5546875" customWidth="1"/>
    <col min="5" max="5" width="58.33203125" customWidth="1"/>
    <col min="6" max="6" width="17.33203125" customWidth="1"/>
    <col min="7" max="7" width="77.5546875" customWidth="1"/>
    <col min="8" max="8" width="50" style="75" customWidth="1"/>
    <col min="9" max="9" width="22.109375" customWidth="1"/>
  </cols>
  <sheetData>
    <row r="1" spans="1:8" ht="28.5" customHeight="1">
      <c r="A1" s="352" t="s">
        <v>403</v>
      </c>
      <c r="B1" s="352"/>
      <c r="C1" s="352"/>
      <c r="D1" s="352"/>
      <c r="E1" s="352"/>
      <c r="F1" s="352"/>
      <c r="G1" s="352"/>
    </row>
    <row r="2" spans="1:8" ht="14.4">
      <c r="A2" s="2" t="s">
        <v>404</v>
      </c>
    </row>
    <row r="3" spans="1:8">
      <c r="A3" s="106" t="s">
        <v>405</v>
      </c>
      <c r="B3" s="106"/>
      <c r="C3" s="106"/>
      <c r="D3" s="106"/>
      <c r="E3" s="106"/>
    </row>
    <row r="4" spans="1:8">
      <c r="A4" s="10" t="s">
        <v>406</v>
      </c>
      <c r="B4" s="10"/>
      <c r="C4" s="10"/>
      <c r="D4" s="10"/>
      <c r="E4" s="10"/>
    </row>
    <row r="5" spans="1:8">
      <c r="A5" s="117" t="s">
        <v>407</v>
      </c>
      <c r="B5" s="117"/>
      <c r="C5" s="117"/>
      <c r="D5" s="117"/>
      <c r="E5" s="117"/>
    </row>
    <row r="6" spans="1:8" ht="14.4">
      <c r="A6" s="78" t="s">
        <v>408</v>
      </c>
      <c r="B6" s="78"/>
      <c r="C6" s="78"/>
      <c r="D6" s="78"/>
      <c r="E6" s="78"/>
      <c r="H6" s="119" t="s">
        <v>409</v>
      </c>
    </row>
    <row r="7" spans="1:8">
      <c r="H7" s="120"/>
    </row>
    <row r="8" spans="1:8">
      <c r="A8" s="106" t="s">
        <v>410</v>
      </c>
      <c r="B8" s="121"/>
      <c r="C8" s="121"/>
      <c r="D8" s="121"/>
      <c r="E8" s="121"/>
      <c r="F8" s="121"/>
      <c r="G8" s="121"/>
      <c r="H8" s="120"/>
    </row>
    <row r="9" spans="1:8">
      <c r="H9" s="120"/>
    </row>
    <row r="10" spans="1:8" ht="24.6">
      <c r="A10" s="106" t="s">
        <v>1184</v>
      </c>
      <c r="B10" s="121"/>
      <c r="C10" s="121"/>
      <c r="D10" s="121"/>
      <c r="E10" s="121"/>
      <c r="F10" s="121"/>
      <c r="G10" s="121"/>
      <c r="H10" s="237" t="s">
        <v>1155</v>
      </c>
    </row>
    <row r="11" spans="1:8" ht="72.75" customHeight="1">
      <c r="A11" s="78" t="s">
        <v>1185</v>
      </c>
      <c r="B11" s="366" t="s">
        <v>1402</v>
      </c>
      <c r="C11" s="366"/>
      <c r="D11" s="366"/>
      <c r="E11" s="366"/>
      <c r="F11" s="366"/>
      <c r="G11" s="366"/>
      <c r="H11" s="120"/>
    </row>
    <row r="12" spans="1:8">
      <c r="B12" s="367" t="s">
        <v>1186</v>
      </c>
      <c r="C12" s="367"/>
      <c r="D12" s="367"/>
      <c r="E12" s="367"/>
      <c r="F12" s="367"/>
      <c r="G12" s="367"/>
      <c r="H12" s="120"/>
    </row>
    <row r="13" spans="1:8">
      <c r="B13" s="367" t="s">
        <v>1187</v>
      </c>
      <c r="C13" s="367"/>
      <c r="D13" s="367"/>
      <c r="E13" s="367"/>
      <c r="F13" s="367"/>
      <c r="G13" s="367"/>
      <c r="H13" s="120"/>
    </row>
    <row r="14" spans="1:8">
      <c r="B14" s="367" t="s">
        <v>1188</v>
      </c>
      <c r="C14" s="367"/>
      <c r="D14" s="367"/>
      <c r="E14" s="367"/>
      <c r="F14" s="367"/>
      <c r="G14" s="367"/>
      <c r="H14" s="120"/>
    </row>
    <row r="15" spans="1:8">
      <c r="B15" s="367" t="s">
        <v>1189</v>
      </c>
      <c r="C15" s="367"/>
      <c r="D15" s="367"/>
      <c r="E15" s="367"/>
      <c r="F15" s="367"/>
      <c r="G15" s="367"/>
      <c r="H15" s="120"/>
    </row>
    <row r="16" spans="1:8">
      <c r="B16" s="240" t="s">
        <v>1190</v>
      </c>
      <c r="C16" s="240"/>
      <c r="D16" s="240"/>
      <c r="E16" s="240"/>
      <c r="F16" s="240"/>
      <c r="G16" s="240"/>
      <c r="H16" s="120"/>
    </row>
    <row r="17" spans="1:9">
      <c r="H17" s="120"/>
    </row>
    <row r="18" spans="1:9">
      <c r="A18" s="106" t="s">
        <v>411</v>
      </c>
      <c r="B18" s="121"/>
      <c r="C18" s="121"/>
      <c r="D18" s="121"/>
      <c r="E18" s="121"/>
      <c r="F18" s="121"/>
      <c r="G18" s="121"/>
    </row>
    <row r="19" spans="1:9" ht="26.4">
      <c r="E19" s="10" t="s">
        <v>412</v>
      </c>
      <c r="F19" s="10">
        <v>2015</v>
      </c>
      <c r="G19" s="78" t="s">
        <v>469</v>
      </c>
      <c r="H19" s="122" t="s">
        <v>413</v>
      </c>
    </row>
    <row r="20" spans="1:9">
      <c r="H20" s="120"/>
    </row>
    <row r="21" spans="1:9">
      <c r="A21" s="106" t="s">
        <v>414</v>
      </c>
      <c r="B21" s="121"/>
      <c r="C21" s="121"/>
      <c r="D21" s="121"/>
      <c r="E21" s="121"/>
      <c r="F21" s="121"/>
      <c r="G21" s="121"/>
      <c r="H21" s="120"/>
    </row>
    <row r="22" spans="1:9">
      <c r="A22" s="106"/>
      <c r="B22" s="121" t="s">
        <v>415</v>
      </c>
      <c r="C22" s="121"/>
      <c r="D22" s="121"/>
      <c r="E22" s="121"/>
      <c r="F22" s="121"/>
      <c r="G22" s="121"/>
      <c r="H22" s="120"/>
    </row>
    <row r="23" spans="1:9">
      <c r="A23" s="123"/>
      <c r="B23" s="124" t="s">
        <v>416</v>
      </c>
      <c r="C23" s="124"/>
      <c r="D23" s="124"/>
      <c r="E23" s="124"/>
      <c r="F23" s="124"/>
      <c r="G23" s="125"/>
      <c r="H23" s="120"/>
    </row>
    <row r="24" spans="1:9" ht="27">
      <c r="A24" s="126" t="s">
        <v>417</v>
      </c>
      <c r="B24" s="78"/>
      <c r="C24" s="78"/>
      <c r="D24" s="78"/>
      <c r="E24" s="78"/>
      <c r="F24" s="127" t="s">
        <v>712</v>
      </c>
      <c r="I24" s="122" t="s">
        <v>418</v>
      </c>
    </row>
    <row r="25" spans="1:9">
      <c r="B25" s="115"/>
      <c r="C25" t="s">
        <v>474</v>
      </c>
      <c r="I25" s="122" t="s">
        <v>419</v>
      </c>
    </row>
    <row r="26" spans="1:9">
      <c r="C26" s="10"/>
      <c r="D26" t="s">
        <v>420</v>
      </c>
      <c r="F26" s="83" t="s">
        <v>1163</v>
      </c>
      <c r="I26" s="122" t="s">
        <v>532</v>
      </c>
    </row>
    <row r="27" spans="1:9">
      <c r="C27" s="10"/>
      <c r="D27" t="s">
        <v>917</v>
      </c>
      <c r="F27" s="83" t="s">
        <v>1164</v>
      </c>
      <c r="I27" s="122" t="s">
        <v>591</v>
      </c>
    </row>
    <row r="28" spans="1:9">
      <c r="C28" s="128"/>
      <c r="I28" s="75"/>
    </row>
    <row r="29" spans="1:9">
      <c r="B29" s="115"/>
      <c r="C29" t="s">
        <v>426</v>
      </c>
      <c r="F29" s="129"/>
      <c r="I29" s="122" t="s">
        <v>427</v>
      </c>
    </row>
    <row r="30" spans="1:9" ht="30" customHeight="1">
      <c r="C30" s="10"/>
      <c r="D30" s="353" t="s">
        <v>473</v>
      </c>
      <c r="E30" s="355"/>
      <c r="F30" s="83" t="s">
        <v>1163</v>
      </c>
      <c r="I30" s="122" t="s">
        <v>533</v>
      </c>
    </row>
    <row r="31" spans="1:9">
      <c r="C31" s="10"/>
      <c r="D31" t="s">
        <v>917</v>
      </c>
      <c r="F31" s="83" t="s">
        <v>1164</v>
      </c>
      <c r="I31" s="122" t="s">
        <v>534</v>
      </c>
    </row>
    <row r="32" spans="1:9">
      <c r="C32" s="128"/>
      <c r="I32" s="75"/>
    </row>
    <row r="33" spans="1:9">
      <c r="B33" s="10"/>
      <c r="C33" t="s">
        <v>428</v>
      </c>
      <c r="F33" s="83" t="s">
        <v>713</v>
      </c>
      <c r="I33" s="122" t="s">
        <v>429</v>
      </c>
    </row>
    <row r="34" spans="1:9" s="128" customFormat="1">
      <c r="B34" s="130"/>
      <c r="I34" s="131"/>
    </row>
    <row r="35" spans="1:9">
      <c r="B35" s="10"/>
      <c r="C35" t="s">
        <v>475</v>
      </c>
      <c r="F35" s="83" t="s">
        <v>714</v>
      </c>
      <c r="I35" s="122" t="s">
        <v>606</v>
      </c>
    </row>
    <row r="36" spans="1:9" s="128" customFormat="1">
      <c r="B36" s="130"/>
      <c r="I36" s="131"/>
    </row>
    <row r="37" spans="1:9">
      <c r="B37" s="10"/>
      <c r="C37" t="s">
        <v>476</v>
      </c>
      <c r="F37" s="83" t="s">
        <v>714</v>
      </c>
      <c r="I37" s="122" t="s">
        <v>430</v>
      </c>
    </row>
    <row r="38" spans="1:9" s="128" customFormat="1">
      <c r="B38" s="130"/>
      <c r="I38" s="131"/>
    </row>
    <row r="39" spans="1:9" s="128" customFormat="1" ht="26.4">
      <c r="B39" s="195"/>
      <c r="C39" s="353" t="s">
        <v>778</v>
      </c>
      <c r="D39" s="359"/>
      <c r="E39" s="359"/>
      <c r="F39" s="196" t="s">
        <v>780</v>
      </c>
      <c r="G39" s="196" t="s">
        <v>779</v>
      </c>
      <c r="I39" s="202" t="s">
        <v>797</v>
      </c>
    </row>
    <row r="40" spans="1:9" s="128" customFormat="1">
      <c r="B40" s="130"/>
      <c r="I40" s="131"/>
    </row>
    <row r="41" spans="1:9">
      <c r="B41" s="115"/>
      <c r="C41" t="s">
        <v>431</v>
      </c>
      <c r="I41" s="122" t="s">
        <v>535</v>
      </c>
    </row>
    <row r="42" spans="1:9" ht="31.5" customHeight="1">
      <c r="C42" s="10"/>
      <c r="D42" s="353" t="s">
        <v>477</v>
      </c>
      <c r="E42" s="355"/>
      <c r="F42" s="83" t="s">
        <v>715</v>
      </c>
      <c r="G42" s="358" t="s">
        <v>739</v>
      </c>
      <c r="I42" s="122" t="s">
        <v>536</v>
      </c>
    </row>
    <row r="43" spans="1:9" ht="30.75" customHeight="1">
      <c r="C43" s="10"/>
      <c r="D43" s="353" t="s">
        <v>918</v>
      </c>
      <c r="E43" s="355"/>
      <c r="F43" s="83" t="s">
        <v>716</v>
      </c>
      <c r="G43" s="358"/>
      <c r="I43" s="122" t="s">
        <v>537</v>
      </c>
    </row>
    <row r="44" spans="1:9">
      <c r="C44" s="128"/>
      <c r="I44" s="75"/>
    </row>
    <row r="45" spans="1:9" ht="30" customHeight="1">
      <c r="B45" s="10"/>
      <c r="C45" s="353" t="s">
        <v>432</v>
      </c>
      <c r="D45" s="354"/>
      <c r="E45" s="355"/>
      <c r="F45" s="83" t="s">
        <v>717</v>
      </c>
      <c r="I45" s="122" t="s">
        <v>552</v>
      </c>
    </row>
    <row r="46" spans="1:9" ht="48.75" customHeight="1">
      <c r="C46" s="10"/>
      <c r="D46" s="353" t="s">
        <v>478</v>
      </c>
      <c r="E46" s="355"/>
      <c r="F46" s="83" t="s">
        <v>718</v>
      </c>
      <c r="G46" s="73" t="s">
        <v>596</v>
      </c>
      <c r="I46" s="122" t="s">
        <v>553</v>
      </c>
    </row>
    <row r="47" spans="1:9">
      <c r="C47" s="128"/>
      <c r="I47" s="75"/>
    </row>
    <row r="48" spans="1:9" ht="14.4">
      <c r="A48" s="105" t="s">
        <v>433</v>
      </c>
      <c r="B48" s="105"/>
      <c r="C48" s="105"/>
      <c r="D48" s="105"/>
      <c r="E48" s="105"/>
    </row>
    <row r="49" spans="1:8" ht="39.6">
      <c r="B49" s="10"/>
      <c r="C49" t="s">
        <v>434</v>
      </c>
      <c r="F49" s="83" t="s">
        <v>435</v>
      </c>
      <c r="H49" s="132" t="s">
        <v>479</v>
      </c>
    </row>
    <row r="52" spans="1:8">
      <c r="A52" s="106" t="s">
        <v>436</v>
      </c>
      <c r="B52" s="121"/>
      <c r="C52" s="121"/>
      <c r="D52" s="121"/>
      <c r="E52" s="121"/>
      <c r="F52" s="121"/>
      <c r="G52" s="133"/>
    </row>
    <row r="54" spans="1:8">
      <c r="D54" s="36" t="s">
        <v>437</v>
      </c>
      <c r="E54" s="36"/>
    </row>
    <row r="55" spans="1:8">
      <c r="E55" s="134" t="s">
        <v>420</v>
      </c>
    </row>
    <row r="56" spans="1:8">
      <c r="E56" s="10" t="s">
        <v>421</v>
      </c>
    </row>
    <row r="57" spans="1:8">
      <c r="E57" s="10" t="s">
        <v>422</v>
      </c>
    </row>
    <row r="58" spans="1:8">
      <c r="E58" s="10" t="s">
        <v>423</v>
      </c>
    </row>
    <row r="59" spans="1:8">
      <c r="E59" s="10" t="s">
        <v>424</v>
      </c>
    </row>
    <row r="60" spans="1:8">
      <c r="E60" s="10" t="s">
        <v>425</v>
      </c>
    </row>
    <row r="61" spans="1:8">
      <c r="E61" s="10" t="s">
        <v>932</v>
      </c>
      <c r="H61" s="148" t="s">
        <v>480</v>
      </c>
    </row>
    <row r="62" spans="1:8" ht="74.25" customHeight="1">
      <c r="D62" s="356" t="s">
        <v>933</v>
      </c>
      <c r="E62" s="357"/>
      <c r="H62" s="149" t="s">
        <v>831</v>
      </c>
    </row>
    <row r="63" spans="1:8" ht="74.25" customHeight="1" thickBot="1">
      <c r="H63"/>
    </row>
    <row r="64" spans="1:8" ht="36.75" customHeight="1" thickTop="1">
      <c r="A64" s="176" t="s">
        <v>935</v>
      </c>
      <c r="E64" s="218" t="s">
        <v>934</v>
      </c>
      <c r="F64" s="360" t="s">
        <v>936</v>
      </c>
      <c r="G64" s="361"/>
      <c r="H64" s="211"/>
    </row>
    <row r="65" spans="1:9">
      <c r="F65" s="216" t="s">
        <v>937</v>
      </c>
      <c r="G65" s="217"/>
      <c r="H65" s="212" t="s">
        <v>941</v>
      </c>
    </row>
    <row r="66" spans="1:9" ht="32.25" customHeight="1">
      <c r="F66" s="364" t="s">
        <v>938</v>
      </c>
      <c r="G66" s="365"/>
      <c r="H66" s="213"/>
    </row>
    <row r="67" spans="1:9">
      <c r="F67" s="362" t="s">
        <v>939</v>
      </c>
      <c r="G67" s="363"/>
      <c r="H67" s="214" t="s">
        <v>940</v>
      </c>
    </row>
    <row r="68" spans="1:9" ht="31.5" customHeight="1">
      <c r="F68" s="362" t="s">
        <v>942</v>
      </c>
      <c r="G68" s="363"/>
      <c r="H68" s="214" t="s">
        <v>943</v>
      </c>
    </row>
    <row r="69" spans="1:9" ht="35.25" customHeight="1">
      <c r="F69" s="364" t="s">
        <v>944</v>
      </c>
      <c r="G69" s="365"/>
      <c r="H69" s="214" t="s">
        <v>945</v>
      </c>
    </row>
    <row r="70" spans="1:9" ht="75" customHeight="1" thickBot="1">
      <c r="F70" s="362" t="s">
        <v>948</v>
      </c>
      <c r="G70" s="363"/>
      <c r="H70" s="215"/>
    </row>
    <row r="71" spans="1:9" ht="123.75" customHeight="1" thickTop="1" thickBot="1">
      <c r="F71" s="350" t="s">
        <v>1169</v>
      </c>
      <c r="G71" s="351"/>
      <c r="H71" s="128"/>
      <c r="I71" s="237" t="s">
        <v>1155</v>
      </c>
    </row>
    <row r="73" spans="1:9">
      <c r="A73" s="106" t="s">
        <v>438</v>
      </c>
      <c r="B73" s="121"/>
      <c r="C73" s="121"/>
      <c r="D73" s="121"/>
      <c r="E73" s="121"/>
      <c r="F73" s="121"/>
      <c r="G73" s="133"/>
    </row>
    <row r="74" spans="1:9" ht="77.25" customHeight="1">
      <c r="B74" s="349" t="s">
        <v>750</v>
      </c>
      <c r="C74" s="349"/>
      <c r="D74" s="349"/>
      <c r="E74" s="349"/>
      <c r="F74" s="349"/>
      <c r="G74" s="349"/>
      <c r="H74" s="132" t="s">
        <v>439</v>
      </c>
    </row>
    <row r="76" spans="1:9">
      <c r="A76" s="106" t="s">
        <v>824</v>
      </c>
      <c r="B76" s="121"/>
      <c r="C76" s="121"/>
      <c r="D76" s="121"/>
      <c r="E76" s="121"/>
      <c r="F76" s="121"/>
      <c r="G76" s="133"/>
    </row>
    <row r="77" spans="1:9" ht="61.5" customHeight="1">
      <c r="A77" s="65" t="s">
        <v>947</v>
      </c>
      <c r="B77" s="349" t="s">
        <v>946</v>
      </c>
      <c r="C77" s="349"/>
      <c r="D77" s="349"/>
      <c r="E77" s="349"/>
      <c r="F77" s="349"/>
      <c r="G77" s="349"/>
      <c r="H77" s="132" t="s">
        <v>440</v>
      </c>
    </row>
  </sheetData>
  <mergeCells count="23">
    <mergeCell ref="F68:G68"/>
    <mergeCell ref="F69:G69"/>
    <mergeCell ref="B11:G11"/>
    <mergeCell ref="B12:G12"/>
    <mergeCell ref="B13:G13"/>
    <mergeCell ref="B14:G14"/>
    <mergeCell ref="B15:G15"/>
    <mergeCell ref="B77:G77"/>
    <mergeCell ref="F71:G71"/>
    <mergeCell ref="A1:G1"/>
    <mergeCell ref="C45:E45"/>
    <mergeCell ref="D46:E46"/>
    <mergeCell ref="D62:E62"/>
    <mergeCell ref="B74:G74"/>
    <mergeCell ref="D30:E30"/>
    <mergeCell ref="D42:E42"/>
    <mergeCell ref="D43:E43"/>
    <mergeCell ref="G42:G43"/>
    <mergeCell ref="C39:E39"/>
    <mergeCell ref="F64:G64"/>
    <mergeCell ref="F70:G70"/>
    <mergeCell ref="F66:G66"/>
    <mergeCell ref="F67:G67"/>
  </mergeCell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sheetPr>
    <tabColor theme="3" tint="0.39997558519241921"/>
  </sheetPr>
  <dimension ref="A1:Z56"/>
  <sheetViews>
    <sheetView zoomScale="70" zoomScaleNormal="70" workbookViewId="0">
      <pane xSplit="4" ySplit="5" topLeftCell="E18" activePane="bottomRight" state="frozen"/>
      <selection activeCell="T5" sqref="A1:V204"/>
      <selection pane="topRight" activeCell="T5" sqref="A1:V204"/>
      <selection pane="bottomLeft" activeCell="T5" sqref="A1:V204"/>
      <selection pane="bottomRight" activeCell="D10" sqref="D10:E10"/>
    </sheetView>
  </sheetViews>
  <sheetFormatPr defaultColWidth="11.5546875" defaultRowHeight="13.2"/>
  <cols>
    <col min="1" max="1" width="28.44140625" customWidth="1"/>
    <col min="2" max="2" width="7" customWidth="1"/>
    <col min="3" max="3" width="6.6640625" customWidth="1"/>
    <col min="4" max="4" width="8.6640625" customWidth="1"/>
    <col min="5" max="5" width="55.44140625" customWidth="1"/>
    <col min="6" max="6" width="38" customWidth="1"/>
    <col min="7" max="9" width="18.5546875" customWidth="1"/>
    <col min="10" max="12" width="20.33203125" customWidth="1"/>
    <col min="13" max="14" width="16.44140625" customWidth="1"/>
    <col min="15" max="15" width="23.88671875" customWidth="1"/>
    <col min="16" max="21" width="25.5546875" customWidth="1"/>
    <col min="22" max="22" width="23.44140625" customWidth="1"/>
    <col min="23" max="24" width="16.44140625" customWidth="1"/>
    <col min="25" max="26" width="18.109375" customWidth="1"/>
  </cols>
  <sheetData>
    <row r="1" spans="1:26" s="2" customFormat="1" ht="14.4">
      <c r="A1" s="37" t="s">
        <v>59</v>
      </c>
      <c r="B1" s="37" t="s">
        <v>82</v>
      </c>
      <c r="C1" s="37"/>
      <c r="D1" s="37"/>
      <c r="E1" s="55" t="s">
        <v>7</v>
      </c>
      <c r="P1" s="374" t="s">
        <v>74</v>
      </c>
      <c r="Q1" s="374"/>
      <c r="R1" s="374"/>
      <c r="S1" s="374"/>
      <c r="T1" s="374"/>
      <c r="U1" s="374"/>
    </row>
    <row r="2" spans="1:26" s="2" customFormat="1" ht="14.4">
      <c r="A2" s="37" t="s">
        <v>83</v>
      </c>
      <c r="B2" s="37"/>
      <c r="C2" s="37"/>
      <c r="D2" s="37"/>
      <c r="J2" s="29"/>
      <c r="K2" s="29"/>
      <c r="L2" s="29"/>
      <c r="N2" s="29"/>
      <c r="O2" s="29"/>
      <c r="P2" s="375" t="s">
        <v>78</v>
      </c>
      <c r="Q2" s="375"/>
      <c r="R2" s="375"/>
      <c r="S2" s="375"/>
      <c r="T2" s="375"/>
      <c r="U2" s="375"/>
    </row>
    <row r="3" spans="1:26" s="2" customFormat="1" ht="14.4">
      <c r="J3" s="382" t="s">
        <v>61</v>
      </c>
      <c r="K3" s="382"/>
      <c r="L3" s="382"/>
      <c r="M3" s="382"/>
      <c r="N3" s="382"/>
      <c r="O3" s="382"/>
      <c r="P3" s="40">
        <v>1430</v>
      </c>
      <c r="Q3" s="40"/>
      <c r="R3" s="40">
        <v>3921.6</v>
      </c>
      <c r="S3" s="40">
        <v>7390</v>
      </c>
      <c r="T3" s="40"/>
      <c r="U3" s="40">
        <v>22800</v>
      </c>
      <c r="W3" s="388" t="s">
        <v>1137</v>
      </c>
      <c r="X3" s="388"/>
      <c r="Y3" s="388"/>
      <c r="Z3" s="388"/>
    </row>
    <row r="4" spans="1:26" ht="67.2" thickBot="1">
      <c r="H4" s="376" t="s">
        <v>162</v>
      </c>
      <c r="I4" s="377"/>
      <c r="J4" s="30" t="s">
        <v>62</v>
      </c>
      <c r="K4" s="30" t="s">
        <v>949</v>
      </c>
      <c r="L4" s="30" t="s">
        <v>955</v>
      </c>
      <c r="M4" s="30" t="s">
        <v>952</v>
      </c>
      <c r="N4" s="30" t="s">
        <v>950</v>
      </c>
      <c r="O4" s="30" t="s">
        <v>951</v>
      </c>
      <c r="P4" s="47" t="s">
        <v>75</v>
      </c>
      <c r="Q4" s="44" t="s">
        <v>77</v>
      </c>
      <c r="R4" s="47" t="s">
        <v>76</v>
      </c>
      <c r="S4" s="47" t="s">
        <v>159</v>
      </c>
      <c r="T4" s="44" t="s">
        <v>77</v>
      </c>
      <c r="U4" s="47" t="s">
        <v>160</v>
      </c>
      <c r="V4" s="32" t="s">
        <v>63</v>
      </c>
      <c r="W4" s="372" t="s">
        <v>79</v>
      </c>
      <c r="X4" s="372"/>
      <c r="Y4" s="373" t="s">
        <v>81</v>
      </c>
      <c r="Z4" s="373"/>
    </row>
    <row r="5" spans="1:26" ht="55.8" thickBot="1">
      <c r="A5" s="33" t="s">
        <v>58</v>
      </c>
      <c r="B5" s="378" t="s">
        <v>57</v>
      </c>
      <c r="C5" s="379"/>
      <c r="D5" s="379"/>
      <c r="E5" s="380"/>
      <c r="F5" s="1" t="s">
        <v>154</v>
      </c>
      <c r="G5" s="67" t="s">
        <v>161</v>
      </c>
      <c r="H5" s="68" t="s">
        <v>65</v>
      </c>
      <c r="I5" s="69" t="s">
        <v>163</v>
      </c>
      <c r="J5" s="32" t="s">
        <v>63</v>
      </c>
      <c r="K5" s="32"/>
      <c r="L5" s="32" t="s">
        <v>956</v>
      </c>
      <c r="M5" s="32"/>
      <c r="N5" s="32" t="s">
        <v>63</v>
      </c>
      <c r="O5" s="32"/>
      <c r="P5" s="48" t="s">
        <v>73</v>
      </c>
      <c r="Q5" s="45" t="s">
        <v>73</v>
      </c>
      <c r="R5" s="50" t="s">
        <v>73</v>
      </c>
      <c r="S5" s="50" t="s">
        <v>73</v>
      </c>
      <c r="T5" s="45" t="s">
        <v>73</v>
      </c>
      <c r="U5" s="50" t="s">
        <v>73</v>
      </c>
      <c r="V5" s="1" t="s">
        <v>155</v>
      </c>
      <c r="W5" s="39" t="s">
        <v>73</v>
      </c>
      <c r="X5" s="39" t="s">
        <v>80</v>
      </c>
      <c r="Y5" s="46" t="s">
        <v>73</v>
      </c>
      <c r="Z5" s="46" t="s">
        <v>80</v>
      </c>
    </row>
    <row r="6" spans="1:26" ht="14.4">
      <c r="A6" s="35" t="s">
        <v>1035</v>
      </c>
      <c r="B6" s="28"/>
      <c r="C6" s="28"/>
      <c r="D6" s="28"/>
      <c r="E6" t="s">
        <v>1036</v>
      </c>
    </row>
    <row r="7" spans="1:26">
      <c r="A7" s="208" t="s">
        <v>854</v>
      </c>
    </row>
    <row r="8" spans="1:26" ht="13.8">
      <c r="B8" s="8" t="s">
        <v>0</v>
      </c>
      <c r="C8" s="9" t="s">
        <v>1030</v>
      </c>
      <c r="D8" s="9"/>
      <c r="E8" s="10"/>
      <c r="F8" s="3"/>
      <c r="G8" s="3"/>
      <c r="H8" s="3"/>
      <c r="I8" s="3" t="s">
        <v>67</v>
      </c>
      <c r="P8" s="43"/>
      <c r="Q8" s="43"/>
      <c r="R8" s="43"/>
      <c r="S8" s="43"/>
      <c r="T8" s="43"/>
      <c r="U8" s="43"/>
      <c r="W8" s="42">
        <f>SUM(P8:U8)</f>
        <v>0</v>
      </c>
      <c r="X8" s="51">
        <f>SUMPRODUCT($P8:$U8,$P$3:$U$3)</f>
        <v>0</v>
      </c>
      <c r="Y8" s="52">
        <v>1</v>
      </c>
      <c r="Z8" s="53">
        <v>100</v>
      </c>
    </row>
    <row r="9" spans="1:26" ht="72" customHeight="1">
      <c r="B9" s="8"/>
      <c r="C9" s="8" t="s">
        <v>1</v>
      </c>
      <c r="D9" s="381" t="s">
        <v>1031</v>
      </c>
      <c r="E9" s="370"/>
      <c r="F9" s="13" t="s">
        <v>855</v>
      </c>
      <c r="G9" s="3"/>
      <c r="H9" s="34" t="s">
        <v>598</v>
      </c>
      <c r="I9" s="3" t="s">
        <v>67</v>
      </c>
      <c r="P9" s="43"/>
      <c r="Q9" s="43"/>
      <c r="R9" s="43"/>
      <c r="S9" s="43"/>
      <c r="T9" s="43"/>
      <c r="U9" s="43"/>
    </row>
    <row r="10" spans="1:26" ht="115.2">
      <c r="A10" s="65" t="s">
        <v>164</v>
      </c>
      <c r="B10" s="8"/>
      <c r="C10" s="8" t="s">
        <v>2</v>
      </c>
      <c r="D10" s="381" t="s">
        <v>1032</v>
      </c>
      <c r="E10" s="370"/>
      <c r="F10" s="13" t="s">
        <v>1033</v>
      </c>
      <c r="G10" s="3"/>
      <c r="H10" s="3"/>
      <c r="I10" s="3" t="s">
        <v>67</v>
      </c>
      <c r="J10" s="31" t="s">
        <v>64</v>
      </c>
      <c r="K10" s="31"/>
      <c r="L10" s="31"/>
      <c r="M10" s="31"/>
      <c r="N10" s="41"/>
      <c r="O10" s="41"/>
      <c r="P10" s="43"/>
      <c r="Q10" s="43"/>
      <c r="R10" s="43"/>
      <c r="S10" s="43"/>
      <c r="T10" s="43"/>
      <c r="U10" s="43"/>
    </row>
    <row r="11" spans="1:26" ht="13.8">
      <c r="B11" s="4"/>
      <c r="C11" s="4" t="s">
        <v>3</v>
      </c>
      <c r="D11" s="228" t="s">
        <v>1034</v>
      </c>
      <c r="E11" s="6"/>
      <c r="F11" s="6"/>
      <c r="G11" s="11" t="s">
        <v>4</v>
      </c>
      <c r="H11" s="3"/>
      <c r="I11" s="3" t="s">
        <v>67</v>
      </c>
      <c r="P11" s="42">
        <f>P9+P10</f>
        <v>0</v>
      </c>
      <c r="Q11" s="42">
        <f>Q9+Q10</f>
        <v>0</v>
      </c>
      <c r="R11" s="42">
        <f>R9+R10</f>
        <v>0</v>
      </c>
      <c r="S11" s="42">
        <f t="shared" ref="S11:U11" si="0">S9+S10</f>
        <v>0</v>
      </c>
      <c r="T11" s="42">
        <f t="shared" si="0"/>
        <v>0</v>
      </c>
      <c r="U11" s="42">
        <f t="shared" si="0"/>
        <v>0</v>
      </c>
    </row>
    <row r="12" spans="1:26" ht="15" customHeight="1">
      <c r="B12" s="4" t="s">
        <v>5</v>
      </c>
      <c r="C12" s="383" t="s">
        <v>856</v>
      </c>
      <c r="D12" s="384"/>
      <c r="E12" s="385"/>
      <c r="F12" s="6"/>
      <c r="G12" s="11" t="s">
        <v>6</v>
      </c>
      <c r="H12" s="34" t="s">
        <v>60</v>
      </c>
      <c r="I12" s="3" t="s">
        <v>67</v>
      </c>
      <c r="P12" s="42">
        <f>P8-P11</f>
        <v>0</v>
      </c>
      <c r="Q12" s="42">
        <f>Q8-Q11</f>
        <v>0</v>
      </c>
      <c r="R12" s="42">
        <f>R8-R11</f>
        <v>0</v>
      </c>
      <c r="S12" s="42">
        <f t="shared" ref="S12:U12" si="1">S8-S11</f>
        <v>0</v>
      </c>
      <c r="T12" s="42">
        <f t="shared" si="1"/>
        <v>0</v>
      </c>
      <c r="U12" s="42">
        <f t="shared" si="1"/>
        <v>0</v>
      </c>
    </row>
    <row r="13" spans="1:26" ht="110.4">
      <c r="B13" s="8" t="s">
        <v>788</v>
      </c>
      <c r="C13" s="9" t="s">
        <v>929</v>
      </c>
      <c r="D13" s="9"/>
      <c r="E13" s="10"/>
      <c r="F13" s="13" t="s">
        <v>928</v>
      </c>
      <c r="G13" s="3"/>
      <c r="H13" s="3"/>
      <c r="I13" s="3" t="s">
        <v>67</v>
      </c>
      <c r="P13" s="209"/>
      <c r="Q13" s="210"/>
      <c r="R13" s="43"/>
      <c r="S13" s="209"/>
      <c r="T13" s="210"/>
      <c r="U13" s="209"/>
    </row>
    <row r="14" spans="1:26" ht="30.75" customHeight="1">
      <c r="B14" s="8"/>
      <c r="C14" s="8" t="s">
        <v>789</v>
      </c>
      <c r="D14" s="381" t="s">
        <v>930</v>
      </c>
      <c r="E14" s="370"/>
      <c r="F14" s="3"/>
      <c r="G14" s="3"/>
      <c r="H14" s="3"/>
      <c r="I14" s="3" t="s">
        <v>67</v>
      </c>
      <c r="P14" s="209"/>
      <c r="Q14" s="210"/>
      <c r="R14" s="43"/>
      <c r="S14" s="209"/>
      <c r="T14" s="210"/>
      <c r="U14" s="209"/>
    </row>
    <row r="15" spans="1:26" ht="37.5" customHeight="1">
      <c r="B15" s="193"/>
      <c r="C15" s="193" t="s">
        <v>791</v>
      </c>
      <c r="D15" s="386" t="s">
        <v>931</v>
      </c>
      <c r="E15" s="387"/>
      <c r="F15" s="6"/>
      <c r="G15" s="11" t="s">
        <v>927</v>
      </c>
      <c r="H15" s="34" t="s">
        <v>60</v>
      </c>
      <c r="I15" s="3" t="s">
        <v>67</v>
      </c>
      <c r="P15" s="42">
        <f>P13-P14</f>
        <v>0</v>
      </c>
      <c r="Q15" s="42">
        <f>Q11-Q14</f>
        <v>0</v>
      </c>
      <c r="R15" s="42">
        <f>R11-R14</f>
        <v>0</v>
      </c>
      <c r="S15" s="42">
        <f t="shared" ref="S15:U15" si="2">S11-S14</f>
        <v>0</v>
      </c>
      <c r="T15" s="42">
        <f t="shared" si="2"/>
        <v>0</v>
      </c>
      <c r="U15" s="42">
        <f t="shared" si="2"/>
        <v>0</v>
      </c>
    </row>
    <row r="17" spans="1:26" ht="14.4">
      <c r="A17" s="199" t="s">
        <v>786</v>
      </c>
    </row>
    <row r="18" spans="1:26" ht="27.6">
      <c r="A18" s="371" t="s">
        <v>793</v>
      </c>
      <c r="B18" s="8" t="s">
        <v>925</v>
      </c>
      <c r="C18" s="9" t="s">
        <v>794</v>
      </c>
      <c r="D18" s="9"/>
      <c r="E18" s="10"/>
      <c r="F18" s="13" t="s">
        <v>792</v>
      </c>
      <c r="I18" s="3" t="s">
        <v>67</v>
      </c>
      <c r="P18" s="43"/>
      <c r="Q18" s="43"/>
      <c r="R18" s="43"/>
      <c r="S18" s="43"/>
      <c r="T18" s="43"/>
      <c r="U18" s="43"/>
    </row>
    <row r="19" spans="1:26" ht="27.6">
      <c r="A19" s="371"/>
      <c r="B19" s="8" t="s">
        <v>923</v>
      </c>
      <c r="C19" s="9" t="s">
        <v>790</v>
      </c>
      <c r="D19" s="9"/>
      <c r="E19" s="10"/>
      <c r="F19" s="13" t="s">
        <v>792</v>
      </c>
      <c r="I19" s="3" t="s">
        <v>67</v>
      </c>
      <c r="P19" s="43"/>
      <c r="Q19" s="43"/>
      <c r="R19" s="43"/>
      <c r="S19" s="43"/>
      <c r="T19" s="43"/>
      <c r="U19" s="43"/>
    </row>
    <row r="20" spans="1:26" ht="45" customHeight="1">
      <c r="A20" s="371"/>
      <c r="B20" s="193" t="s">
        <v>922</v>
      </c>
      <c r="C20" s="201" t="s">
        <v>795</v>
      </c>
      <c r="D20" s="194"/>
      <c r="E20" s="6"/>
      <c r="F20" s="13" t="s">
        <v>924</v>
      </c>
      <c r="G20" s="200" t="s">
        <v>926</v>
      </c>
      <c r="I20" s="3" t="s">
        <v>67</v>
      </c>
      <c r="P20" s="42">
        <f>P8+P18+P28-P35+P44-P49-'VI - s7-8 FU&amp;Dest'!L10-'VI - s7-8 FU&amp;Dest'!L20</f>
        <v>0</v>
      </c>
      <c r="Q20" s="42">
        <f>Q8+Q18+Q28-Q35+Q44-Q49-'VI - s7-8 FU&amp;Dest'!M10-'VI - s7-8 FU&amp;Dest'!M20</f>
        <v>0</v>
      </c>
      <c r="R20" s="42">
        <f>R8+R18+R28-R35+R44-R49-'VI - s7-8 FU&amp;Dest'!N10-'VI - s7-8 FU&amp;Dest'!N20</f>
        <v>0</v>
      </c>
      <c r="S20" s="42">
        <f>S8+S18+S28-S35+S44-S49-'VI - s7-8 FU&amp;Dest'!O10-'VI - s7-8 FU&amp;Dest'!O20</f>
        <v>0</v>
      </c>
      <c r="T20" s="42">
        <f>T8+T18+T28-T35+T44-T49-'VI - s7-8 FU&amp;Dest'!P10-'VI - s7-8 FU&amp;Dest'!P20</f>
        <v>0</v>
      </c>
      <c r="U20" s="42">
        <f>U8+U18+U28-U35+U44-U49-'VI - s7-8 FU&amp;Dest'!Q10-'VI - s7-8 FU&amp;Dest'!Q20</f>
        <v>0</v>
      </c>
    </row>
    <row r="25" spans="1:26" ht="14.4">
      <c r="A25" s="35" t="s">
        <v>1037</v>
      </c>
      <c r="B25" s="28"/>
      <c r="C25" s="28"/>
      <c r="D25" s="28"/>
      <c r="E25" t="s">
        <v>1038</v>
      </c>
    </row>
    <row r="26" spans="1:26">
      <c r="A26" t="s">
        <v>858</v>
      </c>
    </row>
    <row r="27" spans="1:26">
      <c r="A27" t="s">
        <v>857</v>
      </c>
    </row>
    <row r="28" spans="1:26" ht="13.8">
      <c r="A28" s="242" t="s">
        <v>1360</v>
      </c>
      <c r="B28" s="8" t="s">
        <v>8</v>
      </c>
      <c r="C28" s="9" t="s">
        <v>1359</v>
      </c>
      <c r="D28" s="9"/>
      <c r="E28" s="10"/>
      <c r="F28" s="7"/>
      <c r="G28" s="3"/>
      <c r="H28" s="3"/>
      <c r="I28" s="3" t="s">
        <v>68</v>
      </c>
      <c r="P28" s="43"/>
      <c r="Q28" s="43"/>
      <c r="R28" s="43"/>
      <c r="S28" s="43"/>
      <c r="T28" s="43"/>
      <c r="U28" s="43"/>
      <c r="W28" s="42">
        <f>SUM(P28:U28)</f>
        <v>0</v>
      </c>
      <c r="X28" s="51">
        <f>SUMPRODUCT($P28:$U28,$P$3:$U$3)</f>
        <v>0</v>
      </c>
      <c r="Y28" s="52">
        <v>1</v>
      </c>
      <c r="Z28" s="53">
        <v>100</v>
      </c>
    </row>
    <row r="29" spans="1:26" ht="165.6">
      <c r="A29" s="241" t="s">
        <v>1361</v>
      </c>
      <c r="B29" s="8" t="s">
        <v>1350</v>
      </c>
      <c r="C29" s="368" t="s">
        <v>1351</v>
      </c>
      <c r="D29" s="369"/>
      <c r="E29" s="370"/>
      <c r="F29" s="13" t="s">
        <v>1363</v>
      </c>
      <c r="G29" s="128"/>
      <c r="H29" s="34" t="s">
        <v>1356</v>
      </c>
      <c r="I29" s="3" t="s">
        <v>67</v>
      </c>
      <c r="P29" s="43"/>
      <c r="Q29" s="43"/>
      <c r="R29" s="43"/>
      <c r="S29" s="43"/>
      <c r="T29" s="43"/>
      <c r="U29" s="43"/>
      <c r="V29" s="147" t="s">
        <v>1353</v>
      </c>
    </row>
    <row r="31" spans="1:26" ht="14.4">
      <c r="A31" s="35" t="s">
        <v>1039</v>
      </c>
      <c r="B31" s="28"/>
      <c r="C31" s="28"/>
      <c r="D31" s="28"/>
      <c r="E31" t="s">
        <v>1040</v>
      </c>
    </row>
    <row r="32" spans="1:26">
      <c r="A32" t="s">
        <v>859</v>
      </c>
    </row>
    <row r="33" spans="1:26">
      <c r="A33" t="s">
        <v>860</v>
      </c>
    </row>
    <row r="34" spans="1:26">
      <c r="A34" t="s">
        <v>861</v>
      </c>
    </row>
    <row r="35" spans="1:26" ht="15.75" customHeight="1">
      <c r="B35" s="15" t="s">
        <v>9</v>
      </c>
      <c r="C35" s="9" t="s">
        <v>10</v>
      </c>
      <c r="D35" s="9"/>
      <c r="E35" s="10"/>
      <c r="F35" s="7"/>
      <c r="G35" s="3"/>
      <c r="H35" s="36" t="s">
        <v>70</v>
      </c>
      <c r="I35" s="3" t="s">
        <v>68</v>
      </c>
      <c r="P35" s="43"/>
      <c r="Q35" s="43"/>
      <c r="R35" s="43"/>
      <c r="S35" s="43"/>
      <c r="T35" s="43"/>
      <c r="U35" s="43"/>
      <c r="W35" s="42">
        <f>SUM(P35:U35)</f>
        <v>0</v>
      </c>
      <c r="X35" s="51">
        <f>SUMPRODUCT($P35:$U35,$P$3:$U$3)</f>
        <v>0</v>
      </c>
      <c r="Y35" s="52">
        <v>1</v>
      </c>
      <c r="Z35" s="53">
        <v>100</v>
      </c>
    </row>
    <row r="36" spans="1:26" ht="13.8">
      <c r="B36" s="15"/>
      <c r="C36" s="15" t="s">
        <v>11</v>
      </c>
      <c r="D36" s="9" t="s">
        <v>12</v>
      </c>
      <c r="E36" s="10"/>
      <c r="F36" s="7"/>
      <c r="G36" s="3"/>
      <c r="H36" s="3"/>
      <c r="I36" s="3" t="s">
        <v>67</v>
      </c>
      <c r="P36" s="43"/>
      <c r="Q36" s="43"/>
      <c r="R36" s="43"/>
      <c r="S36" s="43"/>
      <c r="T36" s="43"/>
      <c r="U36" s="43"/>
    </row>
    <row r="37" spans="1:26" ht="13.8">
      <c r="B37" s="16"/>
      <c r="C37" s="16" t="s">
        <v>13</v>
      </c>
      <c r="D37" s="17" t="s">
        <v>14</v>
      </c>
      <c r="E37" s="18"/>
      <c r="F37" s="6"/>
      <c r="G37" s="11" t="s">
        <v>15</v>
      </c>
      <c r="H37" s="34" t="s">
        <v>601</v>
      </c>
      <c r="I37" s="3" t="s">
        <v>67</v>
      </c>
      <c r="P37" s="42">
        <f>P35-P36</f>
        <v>0</v>
      </c>
      <c r="Q37" s="42">
        <f>Q35-Q36</f>
        <v>0</v>
      </c>
      <c r="R37" s="42">
        <f>R35-R36</f>
        <v>0</v>
      </c>
      <c r="S37" s="42">
        <f t="shared" ref="S37:U37" si="3">S35-S36</f>
        <v>0</v>
      </c>
      <c r="T37" s="42">
        <f t="shared" si="3"/>
        <v>0</v>
      </c>
      <c r="U37" s="42">
        <f t="shared" si="3"/>
        <v>0</v>
      </c>
    </row>
    <row r="38" spans="1:26" ht="13.8">
      <c r="B38" s="15"/>
      <c r="C38" s="15" t="s">
        <v>16</v>
      </c>
      <c r="D38" s="9" t="s">
        <v>17</v>
      </c>
      <c r="E38" s="10"/>
      <c r="F38" s="7"/>
      <c r="G38" s="3"/>
      <c r="H38" s="3"/>
      <c r="I38" s="3" t="s">
        <v>67</v>
      </c>
      <c r="P38" s="43"/>
      <c r="Q38" s="43"/>
      <c r="R38" s="43"/>
      <c r="S38" s="43"/>
      <c r="T38" s="43"/>
      <c r="U38" s="43"/>
    </row>
    <row r="39" spans="1:26" ht="13.8">
      <c r="B39" s="15"/>
      <c r="C39" s="15" t="s">
        <v>18</v>
      </c>
      <c r="D39" s="9" t="s">
        <v>19</v>
      </c>
      <c r="E39" s="10"/>
      <c r="F39" s="7"/>
      <c r="G39" s="3"/>
      <c r="H39" s="3"/>
      <c r="I39" s="3" t="s">
        <v>67</v>
      </c>
      <c r="P39" s="43"/>
      <c r="Q39" s="43"/>
      <c r="R39" s="43"/>
      <c r="S39" s="43"/>
      <c r="T39" s="43"/>
      <c r="U39" s="43"/>
    </row>
    <row r="40" spans="1:26" ht="13.8">
      <c r="B40" s="15"/>
      <c r="C40" s="15" t="s">
        <v>20</v>
      </c>
      <c r="D40" s="9" t="s">
        <v>21</v>
      </c>
      <c r="E40" s="10"/>
      <c r="F40" s="7"/>
      <c r="G40" s="3"/>
      <c r="H40" s="3"/>
      <c r="I40" s="3" t="s">
        <v>68</v>
      </c>
      <c r="P40" s="43"/>
      <c r="Q40" s="43"/>
      <c r="R40" s="43"/>
      <c r="S40" s="43"/>
      <c r="T40" s="43"/>
      <c r="U40" s="43"/>
    </row>
    <row r="42" spans="1:26" ht="14.4">
      <c r="A42" s="35" t="s">
        <v>1041</v>
      </c>
      <c r="B42" s="28"/>
      <c r="C42" s="28"/>
      <c r="D42" s="28"/>
      <c r="E42" t="s">
        <v>1042</v>
      </c>
    </row>
    <row r="43" spans="1:26">
      <c r="A43" t="s">
        <v>862</v>
      </c>
    </row>
    <row r="44" spans="1:26" ht="69" customHeight="1">
      <c r="B44" s="15" t="s">
        <v>22</v>
      </c>
      <c r="C44" s="9" t="s">
        <v>23</v>
      </c>
      <c r="D44" s="9"/>
      <c r="E44" s="10"/>
      <c r="F44" s="19"/>
      <c r="G44" s="20"/>
      <c r="H44" s="34" t="s">
        <v>66</v>
      </c>
      <c r="I44" s="3" t="s">
        <v>68</v>
      </c>
      <c r="P44" s="43"/>
      <c r="Q44" s="43"/>
      <c r="R44" s="43"/>
      <c r="S44" s="43"/>
      <c r="T44" s="43"/>
      <c r="U44" s="43"/>
      <c r="V44" s="147" t="s">
        <v>471</v>
      </c>
    </row>
    <row r="45" spans="1:26" ht="74.25" customHeight="1">
      <c r="B45" s="22"/>
      <c r="C45" s="22" t="s">
        <v>24</v>
      </c>
      <c r="D45" s="23" t="s">
        <v>25</v>
      </c>
      <c r="E45" s="24"/>
      <c r="F45" s="25"/>
      <c r="G45" s="25"/>
      <c r="H45" s="25"/>
      <c r="I45" s="3" t="s">
        <v>68</v>
      </c>
      <c r="P45" s="43"/>
      <c r="Q45" s="43"/>
      <c r="R45" s="43"/>
      <c r="S45" s="43"/>
      <c r="T45" s="43"/>
      <c r="U45" s="43"/>
    </row>
    <row r="46" spans="1:26" ht="72" customHeight="1">
      <c r="B46" s="15"/>
      <c r="C46" s="26"/>
      <c r="D46" s="26" t="s">
        <v>26</v>
      </c>
      <c r="E46" s="26" t="s">
        <v>27</v>
      </c>
      <c r="F46" s="13" t="s">
        <v>28</v>
      </c>
      <c r="G46" s="3"/>
      <c r="H46" s="3"/>
      <c r="I46" s="3" t="s">
        <v>68</v>
      </c>
      <c r="P46" s="43"/>
      <c r="Q46" s="43"/>
      <c r="R46" s="43"/>
      <c r="S46" s="43"/>
      <c r="T46" s="43"/>
      <c r="U46" s="43"/>
    </row>
    <row r="47" spans="1:26" ht="27.6">
      <c r="B47" s="14"/>
      <c r="C47" s="14"/>
      <c r="D47" s="5" t="s">
        <v>29</v>
      </c>
      <c r="E47" s="21" t="s">
        <v>30</v>
      </c>
      <c r="F47" s="13" t="s">
        <v>31</v>
      </c>
      <c r="G47" s="11" t="s">
        <v>32</v>
      </c>
      <c r="H47" s="34" t="s">
        <v>60</v>
      </c>
      <c r="I47" s="3" t="s">
        <v>68</v>
      </c>
      <c r="P47" s="42">
        <f>P45-P46</f>
        <v>0</v>
      </c>
      <c r="Q47" s="42">
        <f>Q45-Q46</f>
        <v>0</v>
      </c>
      <c r="R47" s="42">
        <f>R45-R46</f>
        <v>0</v>
      </c>
      <c r="S47" s="42">
        <f t="shared" ref="S47:U47" si="4">S45-S46</f>
        <v>0</v>
      </c>
      <c r="T47" s="42">
        <f t="shared" si="4"/>
        <v>0</v>
      </c>
      <c r="U47" s="42">
        <f t="shared" si="4"/>
        <v>0</v>
      </c>
    </row>
    <row r="48" spans="1:26" ht="27.6">
      <c r="B48" s="14"/>
      <c r="C48" s="14" t="s">
        <v>33</v>
      </c>
      <c r="D48" s="5" t="s">
        <v>34</v>
      </c>
      <c r="E48" s="21"/>
      <c r="F48" s="13" t="s">
        <v>35</v>
      </c>
      <c r="G48" s="11" t="s">
        <v>36</v>
      </c>
      <c r="H48" s="34" t="s">
        <v>60</v>
      </c>
      <c r="I48" s="3" t="s">
        <v>68</v>
      </c>
      <c r="P48" s="42">
        <f>P44-P45</f>
        <v>0</v>
      </c>
      <c r="Q48" s="42">
        <f>Q44-Q45</f>
        <v>0</v>
      </c>
      <c r="R48" s="42">
        <f>R44-R45</f>
        <v>0</v>
      </c>
      <c r="S48" s="42">
        <f t="shared" ref="S48:U48" si="5">S44-S45</f>
        <v>0</v>
      </c>
      <c r="T48" s="42">
        <f t="shared" si="5"/>
        <v>0</v>
      </c>
      <c r="U48" s="42">
        <f t="shared" si="5"/>
        <v>0</v>
      </c>
    </row>
    <row r="49" spans="1:22" ht="66">
      <c r="B49" s="15" t="s">
        <v>37</v>
      </c>
      <c r="C49" s="9" t="s">
        <v>38</v>
      </c>
      <c r="D49" s="9"/>
      <c r="E49" s="10"/>
      <c r="F49" s="19"/>
      <c r="G49" s="20"/>
      <c r="H49" s="34" t="s">
        <v>69</v>
      </c>
      <c r="I49" s="3" t="s">
        <v>68</v>
      </c>
      <c r="P49" s="43"/>
      <c r="Q49" s="43"/>
      <c r="R49" s="43"/>
      <c r="S49" s="43"/>
      <c r="T49" s="43"/>
      <c r="U49" s="43"/>
      <c r="V49" s="147" t="s">
        <v>657</v>
      </c>
    </row>
    <row r="50" spans="1:22" ht="52.8">
      <c r="B50" s="22"/>
      <c r="C50" s="22" t="s">
        <v>39</v>
      </c>
      <c r="D50" s="23" t="s">
        <v>40</v>
      </c>
      <c r="E50" s="24"/>
      <c r="F50" s="25"/>
      <c r="G50" s="25"/>
      <c r="H50" s="34" t="s">
        <v>71</v>
      </c>
      <c r="I50" s="3" t="s">
        <v>68</v>
      </c>
      <c r="P50" s="43"/>
      <c r="Q50" s="43"/>
      <c r="R50" s="43"/>
      <c r="S50" s="43"/>
      <c r="T50" s="43"/>
      <c r="U50" s="43"/>
      <c r="V50" s="147" t="s">
        <v>586</v>
      </c>
    </row>
    <row r="51" spans="1:22" ht="52.8">
      <c r="B51" s="15"/>
      <c r="C51" s="26"/>
      <c r="D51" s="26" t="s">
        <v>41</v>
      </c>
      <c r="E51" s="26" t="s">
        <v>42</v>
      </c>
      <c r="F51" s="13" t="s">
        <v>43</v>
      </c>
      <c r="G51" s="3"/>
      <c r="H51" s="34" t="s">
        <v>72</v>
      </c>
      <c r="I51" s="3" t="s">
        <v>68</v>
      </c>
      <c r="P51" s="43"/>
      <c r="Q51" s="43"/>
      <c r="R51" s="43"/>
      <c r="S51" s="43"/>
      <c r="T51" s="43"/>
      <c r="U51" s="43"/>
      <c r="V51" s="147" t="s">
        <v>586</v>
      </c>
    </row>
    <row r="52" spans="1:22" ht="27.6">
      <c r="B52" s="14"/>
      <c r="C52" s="14"/>
      <c r="D52" s="5" t="s">
        <v>44</v>
      </c>
      <c r="E52" s="21" t="s">
        <v>45</v>
      </c>
      <c r="F52" s="13" t="s">
        <v>46</v>
      </c>
      <c r="G52" s="11" t="s">
        <v>47</v>
      </c>
      <c r="H52" s="34" t="s">
        <v>60</v>
      </c>
      <c r="I52" s="3" t="s">
        <v>68</v>
      </c>
      <c r="P52" s="42">
        <f>P50-P51</f>
        <v>0</v>
      </c>
      <c r="Q52" s="42">
        <f>Q50-Q51</f>
        <v>0</v>
      </c>
      <c r="R52" s="42">
        <f>R50-R51</f>
        <v>0</v>
      </c>
      <c r="S52" s="42">
        <f t="shared" ref="S52:U52" si="6">S50-S51</f>
        <v>0</v>
      </c>
      <c r="T52" s="42">
        <f t="shared" si="6"/>
        <v>0</v>
      </c>
      <c r="U52" s="42">
        <f t="shared" si="6"/>
        <v>0</v>
      </c>
    </row>
    <row r="53" spans="1:22" ht="27.6">
      <c r="B53" s="14"/>
      <c r="C53" s="14" t="s">
        <v>48</v>
      </c>
      <c r="D53" s="5" t="s">
        <v>49</v>
      </c>
      <c r="E53" s="21"/>
      <c r="F53" s="13" t="s">
        <v>35</v>
      </c>
      <c r="G53" s="11" t="s">
        <v>50</v>
      </c>
      <c r="H53" s="34" t="s">
        <v>60</v>
      </c>
      <c r="I53" s="3" t="s">
        <v>68</v>
      </c>
      <c r="P53" s="42">
        <f>P49-P50</f>
        <v>0</v>
      </c>
      <c r="Q53" s="42">
        <f>Q49-Q50</f>
        <v>0</v>
      </c>
      <c r="R53" s="42">
        <f>R49-R50</f>
        <v>0</v>
      </c>
      <c r="S53" s="42">
        <f t="shared" ref="S53:U53" si="7">S49-S50</f>
        <v>0</v>
      </c>
      <c r="T53" s="42">
        <f t="shared" si="7"/>
        <v>0</v>
      </c>
      <c r="U53" s="42">
        <f t="shared" si="7"/>
        <v>0</v>
      </c>
    </row>
    <row r="54" spans="1:22" ht="15.75" customHeight="1">
      <c r="B54" s="15" t="s">
        <v>51</v>
      </c>
      <c r="C54" s="9" t="s">
        <v>52</v>
      </c>
      <c r="D54" s="9"/>
      <c r="E54" s="10"/>
      <c r="F54" s="19"/>
      <c r="G54" s="20"/>
      <c r="H54" s="20"/>
      <c r="I54" s="3" t="s">
        <v>67</v>
      </c>
      <c r="P54" s="43"/>
      <c r="Q54" s="43"/>
      <c r="R54" s="43"/>
      <c r="S54" s="43"/>
      <c r="T54" s="43"/>
      <c r="U54" s="43"/>
    </row>
    <row r="55" spans="1:22" ht="15.75" customHeight="1">
      <c r="B55" s="15" t="s">
        <v>53</v>
      </c>
      <c r="C55" s="9" t="s">
        <v>54</v>
      </c>
      <c r="D55" s="9"/>
      <c r="E55" s="10"/>
      <c r="F55" s="25"/>
      <c r="G55" s="25"/>
      <c r="H55" s="25"/>
      <c r="I55" s="3" t="s">
        <v>67</v>
      </c>
      <c r="P55" s="43"/>
      <c r="Q55" s="43"/>
      <c r="R55" s="43"/>
      <c r="S55" s="43"/>
      <c r="T55" s="43"/>
      <c r="U55" s="43"/>
    </row>
    <row r="56" spans="1:22" ht="27.6">
      <c r="A56" s="241" t="s">
        <v>1362</v>
      </c>
      <c r="B56" s="14" t="s">
        <v>55</v>
      </c>
      <c r="C56" s="27" t="s">
        <v>56</v>
      </c>
      <c r="D56" s="5"/>
      <c r="E56" s="21"/>
      <c r="F56" s="21"/>
      <c r="G56" s="11" t="s">
        <v>1352</v>
      </c>
      <c r="H56" s="34" t="s">
        <v>60</v>
      </c>
      <c r="I56" s="3" t="s">
        <v>68</v>
      </c>
      <c r="P56" s="42">
        <f>P12+P28+P36+P46-P51-P29</f>
        <v>0</v>
      </c>
      <c r="Q56" s="42">
        <f t="shared" ref="Q56:U56" si="8">Q12+Q28+Q36+Q46-Q51-Q29</f>
        <v>0</v>
      </c>
      <c r="R56" s="42">
        <f t="shared" si="8"/>
        <v>0</v>
      </c>
      <c r="S56" s="42">
        <f t="shared" si="8"/>
        <v>0</v>
      </c>
      <c r="T56" s="42">
        <f t="shared" si="8"/>
        <v>0</v>
      </c>
      <c r="U56" s="42">
        <f t="shared" si="8"/>
        <v>0</v>
      </c>
    </row>
  </sheetData>
  <mergeCells count="15">
    <mergeCell ref="C29:E29"/>
    <mergeCell ref="A18:A20"/>
    <mergeCell ref="W4:X4"/>
    <mergeCell ref="Y4:Z4"/>
    <mergeCell ref="P1:U1"/>
    <mergeCell ref="P2:U2"/>
    <mergeCell ref="H4:I4"/>
    <mergeCell ref="B5:E5"/>
    <mergeCell ref="D9:E9"/>
    <mergeCell ref="D10:E10"/>
    <mergeCell ref="J3:O3"/>
    <mergeCell ref="C12:E12"/>
    <mergeCell ref="D14:E14"/>
    <mergeCell ref="D15:E15"/>
    <mergeCell ref="W3:Z3"/>
  </mergeCells>
  <conditionalFormatting sqref="I8">
    <cfRule type="cellIs" dxfId="120" priority="41" operator="equal">
      <formula>"yes"</formula>
    </cfRule>
    <cfRule type="cellIs" dxfId="119" priority="42" operator="equal">
      <formula>"no"</formula>
    </cfRule>
  </conditionalFormatting>
  <conditionalFormatting sqref="I9:I15">
    <cfRule type="cellIs" dxfId="118" priority="39" operator="equal">
      <formula>"yes"</formula>
    </cfRule>
    <cfRule type="cellIs" dxfId="117" priority="40" operator="equal">
      <formula>"no"</formula>
    </cfRule>
  </conditionalFormatting>
  <conditionalFormatting sqref="I28">
    <cfRule type="cellIs" dxfId="116" priority="37" operator="equal">
      <formula>"yes"</formula>
    </cfRule>
    <cfRule type="cellIs" dxfId="115" priority="38" operator="equal">
      <formula>"no"</formula>
    </cfRule>
  </conditionalFormatting>
  <conditionalFormatting sqref="I35">
    <cfRule type="cellIs" dxfId="114" priority="35" operator="equal">
      <formula>"yes"</formula>
    </cfRule>
    <cfRule type="cellIs" dxfId="113" priority="36" operator="equal">
      <formula>"no"</formula>
    </cfRule>
  </conditionalFormatting>
  <conditionalFormatting sqref="I40">
    <cfRule type="cellIs" dxfId="112" priority="33" operator="equal">
      <formula>"yes"</formula>
    </cfRule>
    <cfRule type="cellIs" dxfId="111" priority="34" operator="equal">
      <formula>"no"</formula>
    </cfRule>
  </conditionalFormatting>
  <conditionalFormatting sqref="I36:I39">
    <cfRule type="cellIs" dxfId="110" priority="31" operator="equal">
      <formula>"yes"</formula>
    </cfRule>
    <cfRule type="cellIs" dxfId="109" priority="32" operator="equal">
      <formula>"no"</formula>
    </cfRule>
  </conditionalFormatting>
  <conditionalFormatting sqref="I44">
    <cfRule type="cellIs" dxfId="108" priority="29" operator="equal">
      <formula>"yes"</formula>
    </cfRule>
    <cfRule type="cellIs" dxfId="107" priority="30" operator="equal">
      <formula>"no"</formula>
    </cfRule>
  </conditionalFormatting>
  <conditionalFormatting sqref="I45">
    <cfRule type="cellIs" dxfId="106" priority="27" operator="equal">
      <formula>"yes"</formula>
    </cfRule>
    <cfRule type="cellIs" dxfId="105" priority="28" operator="equal">
      <formula>"no"</formula>
    </cfRule>
  </conditionalFormatting>
  <conditionalFormatting sqref="I46">
    <cfRule type="cellIs" dxfId="104" priority="25" operator="equal">
      <formula>"yes"</formula>
    </cfRule>
    <cfRule type="cellIs" dxfId="103" priority="26" operator="equal">
      <formula>"no"</formula>
    </cfRule>
  </conditionalFormatting>
  <conditionalFormatting sqref="I47">
    <cfRule type="cellIs" dxfId="102" priority="23" operator="equal">
      <formula>"yes"</formula>
    </cfRule>
    <cfRule type="cellIs" dxfId="101" priority="24" operator="equal">
      <formula>"no"</formula>
    </cfRule>
  </conditionalFormatting>
  <conditionalFormatting sqref="I48">
    <cfRule type="cellIs" dxfId="100" priority="21" operator="equal">
      <formula>"yes"</formula>
    </cfRule>
    <cfRule type="cellIs" dxfId="99" priority="22" operator="equal">
      <formula>"no"</formula>
    </cfRule>
  </conditionalFormatting>
  <conditionalFormatting sqref="I49">
    <cfRule type="cellIs" dxfId="98" priority="19" operator="equal">
      <formula>"yes"</formula>
    </cfRule>
    <cfRule type="cellIs" dxfId="97" priority="20" operator="equal">
      <formula>"no"</formula>
    </cfRule>
  </conditionalFormatting>
  <conditionalFormatting sqref="I50">
    <cfRule type="cellIs" dxfId="96" priority="17" operator="equal">
      <formula>"yes"</formula>
    </cfRule>
    <cfRule type="cellIs" dxfId="95" priority="18" operator="equal">
      <formula>"no"</formula>
    </cfRule>
  </conditionalFormatting>
  <conditionalFormatting sqref="I51">
    <cfRule type="cellIs" dxfId="94" priority="15" operator="equal">
      <formula>"yes"</formula>
    </cfRule>
    <cfRule type="cellIs" dxfId="93" priority="16" operator="equal">
      <formula>"no"</formula>
    </cfRule>
  </conditionalFormatting>
  <conditionalFormatting sqref="I52">
    <cfRule type="cellIs" dxfId="92" priority="13" operator="equal">
      <formula>"yes"</formula>
    </cfRule>
    <cfRule type="cellIs" dxfId="91" priority="14" operator="equal">
      <formula>"no"</formula>
    </cfRule>
  </conditionalFormatting>
  <conditionalFormatting sqref="I53">
    <cfRule type="cellIs" dxfId="90" priority="11" operator="equal">
      <formula>"yes"</formula>
    </cfRule>
    <cfRule type="cellIs" dxfId="89" priority="12" operator="equal">
      <formula>"no"</formula>
    </cfRule>
  </conditionalFormatting>
  <conditionalFormatting sqref="I56">
    <cfRule type="cellIs" dxfId="88" priority="9" operator="equal">
      <formula>"yes"</formula>
    </cfRule>
    <cfRule type="cellIs" dxfId="87" priority="10" operator="equal">
      <formula>"no"</formula>
    </cfRule>
  </conditionalFormatting>
  <conditionalFormatting sqref="I54">
    <cfRule type="cellIs" dxfId="86" priority="7" operator="equal">
      <formula>"yes"</formula>
    </cfRule>
    <cfRule type="cellIs" dxfId="85" priority="8" operator="equal">
      <formula>"no"</formula>
    </cfRule>
  </conditionalFormatting>
  <conditionalFormatting sqref="I55">
    <cfRule type="cellIs" dxfId="84" priority="5" operator="equal">
      <formula>"yes"</formula>
    </cfRule>
    <cfRule type="cellIs" dxfId="83" priority="6" operator="equal">
      <formula>"no"</formula>
    </cfRule>
  </conditionalFormatting>
  <conditionalFormatting sqref="I18:I20">
    <cfRule type="cellIs" dxfId="82" priority="3" operator="equal">
      <formula>"yes"</formula>
    </cfRule>
    <cfRule type="cellIs" dxfId="81" priority="4" operator="equal">
      <formula>"no"</formula>
    </cfRule>
  </conditionalFormatting>
  <conditionalFormatting sqref="I29">
    <cfRule type="cellIs" dxfId="80" priority="1" operator="equal">
      <formula>"yes"</formula>
    </cfRule>
    <cfRule type="cellIs" dxfId="79" priority="2" operator="equal">
      <formula>"no"</formula>
    </cfRule>
  </conditionalFormatting>
  <pageMargins left="0.7" right="0.7" top="0.78740157499999996" bottom="0.78740157499999996"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sheetPr>
    <tabColor rgb="FF00B0F0"/>
  </sheetPr>
  <dimension ref="A1:Z20"/>
  <sheetViews>
    <sheetView zoomScale="70" zoomScaleNormal="70" workbookViewId="0">
      <pane xSplit="4" ySplit="5" topLeftCell="E10" activePane="bottomRight" state="frozen"/>
      <selection activeCell="T5" sqref="A1:V204"/>
      <selection pane="topRight" activeCell="T5" sqref="A1:V204"/>
      <selection pane="bottomLeft" activeCell="T5" sqref="A1:V204"/>
      <selection pane="bottomRight" activeCell="C17" sqref="C17:E17"/>
    </sheetView>
  </sheetViews>
  <sheetFormatPr defaultColWidth="11.5546875" defaultRowHeight="13.2"/>
  <cols>
    <col min="1" max="1" width="24" customWidth="1"/>
    <col min="2" max="2" width="7" customWidth="1"/>
    <col min="3" max="3" width="6.6640625" customWidth="1"/>
    <col min="4" max="4" width="8.6640625" customWidth="1"/>
    <col min="5" max="5" width="55.44140625" customWidth="1"/>
    <col min="6" max="6" width="38" customWidth="1"/>
    <col min="7" max="7" width="36.6640625" customWidth="1"/>
    <col min="8" max="8" width="26.6640625" customWidth="1"/>
    <col min="9" max="9" width="18.5546875" customWidth="1"/>
    <col min="10" max="10" width="20.33203125" customWidth="1"/>
    <col min="11" max="14" width="16.44140625" customWidth="1"/>
    <col min="15" max="15" width="23.88671875" customWidth="1"/>
    <col min="16" max="21" width="25.5546875" customWidth="1"/>
    <col min="23" max="23" width="21.44140625" customWidth="1"/>
    <col min="24" max="24" width="24.109375" customWidth="1"/>
    <col min="25" max="25" width="139.109375" customWidth="1"/>
    <col min="26" max="26" width="27.5546875" customWidth="1"/>
  </cols>
  <sheetData>
    <row r="1" spans="1:26" s="2" customFormat="1" ht="14.4">
      <c r="A1" s="37" t="s">
        <v>84</v>
      </c>
      <c r="B1" s="37" t="s">
        <v>85</v>
      </c>
      <c r="C1" s="37"/>
      <c r="D1" s="37"/>
      <c r="E1" s="55" t="s">
        <v>7</v>
      </c>
      <c r="P1" s="374" t="s">
        <v>74</v>
      </c>
      <c r="Q1" s="374"/>
      <c r="R1" s="374"/>
      <c r="S1" s="70"/>
      <c r="T1" s="118"/>
      <c r="U1" s="118"/>
    </row>
    <row r="2" spans="1:26" s="2" customFormat="1" ht="14.4">
      <c r="A2" s="37" t="s">
        <v>86</v>
      </c>
      <c r="B2" s="37"/>
      <c r="C2" s="37"/>
      <c r="D2" s="37"/>
      <c r="J2" s="29"/>
      <c r="K2" s="29"/>
      <c r="L2" s="29"/>
      <c r="N2" s="29"/>
      <c r="O2" s="29"/>
      <c r="P2" s="389" t="s">
        <v>87</v>
      </c>
      <c r="Q2" s="389"/>
      <c r="R2" s="389"/>
      <c r="S2" s="71"/>
      <c r="T2" s="388" t="s">
        <v>1137</v>
      </c>
      <c r="U2" s="388"/>
    </row>
    <row r="3" spans="1:26" s="2" customFormat="1" ht="43.2">
      <c r="J3" s="382" t="s">
        <v>61</v>
      </c>
      <c r="K3" s="382"/>
      <c r="L3" s="382"/>
      <c r="M3" s="382"/>
      <c r="N3" s="382"/>
      <c r="O3" s="382"/>
      <c r="P3" s="40">
        <v>1430</v>
      </c>
      <c r="Q3" s="77" t="s">
        <v>177</v>
      </c>
      <c r="R3" s="40">
        <v>3921.6</v>
      </c>
      <c r="S3" s="40"/>
      <c r="T3" s="82" t="s">
        <v>185</v>
      </c>
      <c r="U3" s="82" t="s">
        <v>186</v>
      </c>
    </row>
    <row r="4" spans="1:26" ht="67.2" thickBot="1">
      <c r="H4" s="376" t="s">
        <v>162</v>
      </c>
      <c r="I4" s="377"/>
      <c r="J4" s="30" t="s">
        <v>62</v>
      </c>
      <c r="K4" s="30" t="s">
        <v>949</v>
      </c>
      <c r="L4" s="30" t="s">
        <v>955</v>
      </c>
      <c r="M4" s="30" t="s">
        <v>952</v>
      </c>
      <c r="N4" s="30" t="s">
        <v>950</v>
      </c>
      <c r="O4" s="30" t="s">
        <v>951</v>
      </c>
      <c r="P4" s="47" t="s">
        <v>75</v>
      </c>
      <c r="Q4" s="44" t="s">
        <v>77</v>
      </c>
      <c r="R4" s="47" t="s">
        <v>76</v>
      </c>
      <c r="S4" s="32" t="s">
        <v>63</v>
      </c>
      <c r="T4" s="372" t="s">
        <v>179</v>
      </c>
      <c r="U4" s="372"/>
    </row>
    <row r="5" spans="1:26" ht="55.8" thickBot="1">
      <c r="A5" s="33" t="s">
        <v>58</v>
      </c>
      <c r="B5" s="378" t="s">
        <v>57</v>
      </c>
      <c r="C5" s="379"/>
      <c r="D5" s="379"/>
      <c r="E5" s="380"/>
      <c r="F5" s="1" t="s">
        <v>154</v>
      </c>
      <c r="G5" s="67" t="s">
        <v>161</v>
      </c>
      <c r="H5" s="68" t="s">
        <v>65</v>
      </c>
      <c r="I5" s="69" t="s">
        <v>163</v>
      </c>
      <c r="J5" s="32" t="s">
        <v>63</v>
      </c>
      <c r="K5" s="32"/>
      <c r="L5" s="32" t="s">
        <v>956</v>
      </c>
      <c r="M5" s="32"/>
      <c r="N5" s="32" t="s">
        <v>63</v>
      </c>
      <c r="O5" s="32"/>
      <c r="P5" s="48" t="s">
        <v>73</v>
      </c>
      <c r="Q5" s="45" t="s">
        <v>73</v>
      </c>
      <c r="R5" s="50" t="s">
        <v>73</v>
      </c>
      <c r="S5" s="1" t="s">
        <v>155</v>
      </c>
      <c r="T5" s="39" t="s">
        <v>73</v>
      </c>
      <c r="U5" s="39" t="s">
        <v>1335</v>
      </c>
    </row>
    <row r="6" spans="1:26" ht="14.4">
      <c r="A6" s="390" t="s">
        <v>1043</v>
      </c>
      <c r="B6" s="390"/>
      <c r="C6" s="390"/>
      <c r="D6" s="390"/>
      <c r="E6" s="390"/>
      <c r="F6" s="390"/>
      <c r="G6" t="s">
        <v>1044</v>
      </c>
    </row>
    <row r="7" spans="1:26">
      <c r="A7" t="s">
        <v>863</v>
      </c>
    </row>
    <row r="8" spans="1:26" ht="82.8">
      <c r="A8" s="150" t="s">
        <v>589</v>
      </c>
      <c r="B8" s="8" t="s">
        <v>88</v>
      </c>
      <c r="C8" s="57" t="s">
        <v>89</v>
      </c>
      <c r="D8" s="58"/>
      <c r="E8" s="59"/>
      <c r="F8" s="13" t="s">
        <v>864</v>
      </c>
      <c r="G8" s="3"/>
      <c r="H8" s="34" t="s">
        <v>635</v>
      </c>
      <c r="I8" s="3" t="s">
        <v>68</v>
      </c>
      <c r="J8" s="31" t="s">
        <v>64</v>
      </c>
      <c r="K8" s="31"/>
      <c r="L8" s="41"/>
      <c r="M8" s="41"/>
      <c r="N8" s="41"/>
      <c r="O8" s="41"/>
      <c r="P8" s="43"/>
      <c r="Q8" s="43"/>
      <c r="R8" s="43"/>
      <c r="S8" s="147" t="s">
        <v>599</v>
      </c>
    </row>
    <row r="9" spans="1:26" ht="174.75" customHeight="1" thickBot="1">
      <c r="A9" s="150" t="s">
        <v>589</v>
      </c>
      <c r="B9" s="8" t="s">
        <v>90</v>
      </c>
      <c r="C9" s="368" t="s">
        <v>91</v>
      </c>
      <c r="D9" s="369"/>
      <c r="E9" s="370"/>
      <c r="F9" s="13" t="s">
        <v>865</v>
      </c>
      <c r="G9" s="3"/>
      <c r="H9" s="34" t="s">
        <v>600</v>
      </c>
      <c r="I9" s="3" t="s">
        <v>67</v>
      </c>
      <c r="J9" s="31" t="s">
        <v>64</v>
      </c>
      <c r="K9" s="31"/>
      <c r="L9" s="41"/>
      <c r="M9" s="41"/>
      <c r="N9" s="41"/>
      <c r="O9" s="41"/>
      <c r="P9" s="43"/>
      <c r="Q9" s="43"/>
      <c r="R9" s="43"/>
      <c r="S9" s="147" t="s">
        <v>599</v>
      </c>
    </row>
    <row r="10" spans="1:26" ht="97.2" thickBot="1">
      <c r="A10" s="150" t="s">
        <v>589</v>
      </c>
      <c r="B10" s="8" t="s">
        <v>839</v>
      </c>
      <c r="C10" s="368" t="s">
        <v>787</v>
      </c>
      <c r="D10" s="369"/>
      <c r="E10" s="370"/>
      <c r="F10" s="13" t="s">
        <v>866</v>
      </c>
      <c r="G10" s="3"/>
      <c r="H10" s="34" t="s">
        <v>840</v>
      </c>
      <c r="I10" s="3" t="s">
        <v>67</v>
      </c>
      <c r="J10" s="31" t="s">
        <v>64</v>
      </c>
      <c r="K10" s="31"/>
      <c r="L10" s="41"/>
      <c r="M10" s="41"/>
      <c r="N10" s="41"/>
      <c r="O10" s="41"/>
      <c r="P10" s="43"/>
      <c r="Q10" s="43"/>
      <c r="R10" s="43"/>
      <c r="W10" s="61" t="s">
        <v>104</v>
      </c>
      <c r="X10" s="62" t="s">
        <v>841</v>
      </c>
      <c r="Y10" s="197" t="s">
        <v>103</v>
      </c>
      <c r="Z10" s="198" t="s">
        <v>781</v>
      </c>
    </row>
    <row r="11" spans="1:26" ht="66">
      <c r="A11" s="150" t="s">
        <v>589</v>
      </c>
      <c r="B11" s="8" t="s">
        <v>92</v>
      </c>
      <c r="C11" s="368" t="s">
        <v>93</v>
      </c>
      <c r="D11" s="369"/>
      <c r="E11" s="370"/>
      <c r="F11" s="13" t="s">
        <v>94</v>
      </c>
      <c r="G11" s="3"/>
      <c r="H11" s="34" t="s">
        <v>587</v>
      </c>
      <c r="I11" s="3" t="s">
        <v>67</v>
      </c>
      <c r="J11" s="31" t="s">
        <v>64</v>
      </c>
      <c r="K11" s="31"/>
      <c r="L11" s="41"/>
      <c r="M11" s="41"/>
      <c r="N11" s="41"/>
      <c r="O11" s="41"/>
      <c r="P11" s="43"/>
      <c r="Q11" s="43"/>
      <c r="R11" s="43"/>
    </row>
    <row r="12" spans="1:26" ht="66">
      <c r="A12" s="150" t="s">
        <v>589</v>
      </c>
      <c r="B12" s="8" t="s">
        <v>95</v>
      </c>
      <c r="C12" s="368" t="s">
        <v>96</v>
      </c>
      <c r="D12" s="369"/>
      <c r="E12" s="370"/>
      <c r="F12" s="13" t="s">
        <v>97</v>
      </c>
      <c r="G12" s="3"/>
      <c r="H12" s="34" t="s">
        <v>588</v>
      </c>
      <c r="I12" s="3" t="s">
        <v>67</v>
      </c>
      <c r="J12" s="31" t="s">
        <v>64</v>
      </c>
      <c r="K12" s="31"/>
      <c r="L12" s="41"/>
      <c r="M12" s="41"/>
      <c r="N12" s="41"/>
      <c r="O12" s="41"/>
      <c r="P12" s="43"/>
      <c r="Q12" s="43"/>
      <c r="R12" s="43"/>
    </row>
    <row r="13" spans="1:26" ht="66">
      <c r="A13" s="150" t="s">
        <v>589</v>
      </c>
      <c r="B13" s="8" t="s">
        <v>98</v>
      </c>
      <c r="C13" s="368" t="s">
        <v>99</v>
      </c>
      <c r="D13" s="369"/>
      <c r="E13" s="370"/>
      <c r="F13" s="13" t="s">
        <v>100</v>
      </c>
      <c r="G13" s="3"/>
      <c r="H13" s="34" t="s">
        <v>588</v>
      </c>
      <c r="I13" s="3" t="s">
        <v>67</v>
      </c>
      <c r="J13" s="31" t="s">
        <v>64</v>
      </c>
      <c r="K13" s="31"/>
      <c r="L13" s="41"/>
      <c r="M13" s="41"/>
      <c r="N13" s="41"/>
      <c r="O13" s="41"/>
      <c r="P13" s="43"/>
      <c r="Q13" s="43"/>
      <c r="R13" s="43"/>
    </row>
    <row r="15" spans="1:26" ht="60" customHeight="1">
      <c r="A15" s="61" t="s">
        <v>104</v>
      </c>
      <c r="B15" s="14" t="s">
        <v>101</v>
      </c>
      <c r="C15" s="391" t="s">
        <v>401</v>
      </c>
      <c r="D15" s="392"/>
      <c r="E15" s="387"/>
      <c r="G15" s="11" t="s">
        <v>842</v>
      </c>
      <c r="H15" s="34" t="s">
        <v>102</v>
      </c>
      <c r="I15" s="3" t="s">
        <v>68</v>
      </c>
      <c r="P15" s="42">
        <f>SUM(P8:P13)</f>
        <v>0</v>
      </c>
      <c r="Q15" s="42">
        <f>SUM(Q8:Q13)</f>
        <v>0</v>
      </c>
      <c r="R15" s="42">
        <f>SUM(R8:R13)</f>
        <v>0</v>
      </c>
      <c r="T15" s="42">
        <f>SUM(P15:R15)</f>
        <v>0</v>
      </c>
      <c r="U15" s="51">
        <f>SUMPRODUCT($P15:$R15,$P$3:$R$3)</f>
        <v>0</v>
      </c>
    </row>
    <row r="16" spans="1:26" ht="60" customHeight="1">
      <c r="A16" s="61" t="s">
        <v>104</v>
      </c>
      <c r="B16" s="14" t="s">
        <v>389</v>
      </c>
      <c r="C16" s="391" t="s">
        <v>1392</v>
      </c>
      <c r="D16" s="392"/>
      <c r="E16" s="387"/>
      <c r="G16" s="11" t="s">
        <v>392</v>
      </c>
      <c r="I16" s="3" t="s">
        <v>68</v>
      </c>
      <c r="P16" s="42">
        <f>'I - s1-4 ProdImpExp'!P56</f>
        <v>0</v>
      </c>
      <c r="Q16" s="42">
        <f>'I - s1-4 ProdImpExp'!Q56</f>
        <v>0</v>
      </c>
      <c r="R16" s="42">
        <f>'I - s1-4 ProdImpExp'!R56</f>
        <v>0</v>
      </c>
      <c r="T16" s="42">
        <f>SUM(P16:R16)</f>
        <v>0</v>
      </c>
      <c r="U16" s="51">
        <f>SUMPRODUCT($P16:$R16,$P$3:$R$3)</f>
        <v>0</v>
      </c>
    </row>
    <row r="17" spans="1:21" ht="96.6">
      <c r="A17" s="61" t="s">
        <v>104</v>
      </c>
      <c r="B17" s="14" t="s">
        <v>393</v>
      </c>
      <c r="C17" s="391" t="s">
        <v>390</v>
      </c>
      <c r="D17" s="392"/>
      <c r="E17" s="387"/>
      <c r="F17" s="135" t="s">
        <v>402</v>
      </c>
      <c r="G17" s="11" t="s">
        <v>451</v>
      </c>
      <c r="H17" s="135" t="s">
        <v>452</v>
      </c>
      <c r="I17" s="3" t="s">
        <v>68</v>
      </c>
      <c r="P17" s="42">
        <f>IF('Intro &amp; process'!$F$19&lt;=2017,P15-SUM(P13:P13),P15)</f>
        <v>0</v>
      </c>
      <c r="Q17" s="42">
        <f>IF('Intro &amp; process'!$F$19&lt;=2017,Q15-SUM(Q13:Q13),Q15)</f>
        <v>0</v>
      </c>
      <c r="R17" s="42">
        <f>IF('Intro &amp; process'!$F$19&lt;=2017,R15-SUM(R13:R13),R15)</f>
        <v>0</v>
      </c>
      <c r="T17" s="42">
        <f>SUM(P17:R17)</f>
        <v>0</v>
      </c>
      <c r="U17" s="51">
        <f>SUMPRODUCT($P17:$R17,$P$3:$R$3)</f>
        <v>0</v>
      </c>
    </row>
    <row r="18" spans="1:21" ht="88.5" customHeight="1">
      <c r="A18" s="61" t="s">
        <v>104</v>
      </c>
      <c r="B18" s="14" t="s">
        <v>400</v>
      </c>
      <c r="C18" s="391" t="s">
        <v>1391</v>
      </c>
      <c r="D18" s="392"/>
      <c r="E18" s="387"/>
      <c r="G18" s="11" t="s">
        <v>450</v>
      </c>
      <c r="H18" s="135" t="s">
        <v>452</v>
      </c>
      <c r="I18" s="3" t="s">
        <v>68</v>
      </c>
      <c r="P18" s="42">
        <f>MAX(P16-P17,0)</f>
        <v>0</v>
      </c>
      <c r="Q18" s="42">
        <f>MAX(Q16-Q17,0)</f>
        <v>0</v>
      </c>
      <c r="R18" s="42">
        <f>MAX(R16-R17,0)</f>
        <v>0</v>
      </c>
      <c r="T18" s="42">
        <f>SUM(P18:R18)</f>
        <v>0</v>
      </c>
      <c r="U18" s="51">
        <f>SUMPRODUCT($P18:$R18,$P$3:$R$3)</f>
        <v>0</v>
      </c>
    </row>
    <row r="20" spans="1:21" ht="96.6">
      <c r="A20" s="199" t="s">
        <v>811</v>
      </c>
      <c r="B20" s="8" t="s">
        <v>849</v>
      </c>
      <c r="C20" s="368" t="s">
        <v>867</v>
      </c>
      <c r="D20" s="369"/>
      <c r="E20" s="370"/>
      <c r="F20" s="13" t="s">
        <v>868</v>
      </c>
      <c r="G20" s="3"/>
      <c r="H20" s="34" t="s">
        <v>845</v>
      </c>
      <c r="I20" s="3" t="s">
        <v>67</v>
      </c>
      <c r="J20" s="31" t="s">
        <v>64</v>
      </c>
      <c r="K20" s="31"/>
      <c r="L20" s="41"/>
      <c r="M20" s="41"/>
      <c r="N20" s="41"/>
      <c r="O20" s="41"/>
      <c r="P20" s="43"/>
      <c r="Q20" s="43"/>
      <c r="R20" s="43"/>
    </row>
  </sheetData>
  <mergeCells count="18">
    <mergeCell ref="T2:U2"/>
    <mergeCell ref="T4:U4"/>
    <mergeCell ref="C15:E15"/>
    <mergeCell ref="C16:E16"/>
    <mergeCell ref="C18:E18"/>
    <mergeCell ref="C17:E17"/>
    <mergeCell ref="C10:E10"/>
    <mergeCell ref="C20:E20"/>
    <mergeCell ref="J3:O3"/>
    <mergeCell ref="P1:R1"/>
    <mergeCell ref="P2:R2"/>
    <mergeCell ref="B5:E5"/>
    <mergeCell ref="H4:I4"/>
    <mergeCell ref="C9:E9"/>
    <mergeCell ref="C13:E13"/>
    <mergeCell ref="C12:E12"/>
    <mergeCell ref="C11:E11"/>
    <mergeCell ref="A6:F6"/>
  </mergeCells>
  <conditionalFormatting sqref="I8:I13">
    <cfRule type="cellIs" dxfId="78" priority="45" operator="equal">
      <formula>"yes"</formula>
    </cfRule>
    <cfRule type="cellIs" dxfId="77" priority="46" operator="equal">
      <formula>"no"</formula>
    </cfRule>
  </conditionalFormatting>
  <conditionalFormatting sqref="I15 I17">
    <cfRule type="cellIs" dxfId="76" priority="7" operator="equal">
      <formula>"yes"</formula>
    </cfRule>
    <cfRule type="cellIs" dxfId="75" priority="8" operator="equal">
      <formula>"no"</formula>
    </cfRule>
  </conditionalFormatting>
  <conditionalFormatting sqref="I16">
    <cfRule type="cellIs" dxfId="74" priority="5" operator="equal">
      <formula>"yes"</formula>
    </cfRule>
    <cfRule type="cellIs" dxfId="73" priority="6" operator="equal">
      <formula>"no"</formula>
    </cfRule>
  </conditionalFormatting>
  <conditionalFormatting sqref="I18">
    <cfRule type="cellIs" dxfId="72" priority="3" operator="equal">
      <formula>"yes"</formula>
    </cfRule>
    <cfRule type="cellIs" dxfId="71" priority="4" operator="equal">
      <formula>"no"</formula>
    </cfRule>
  </conditionalFormatting>
  <conditionalFormatting sqref="I20">
    <cfRule type="cellIs" dxfId="70" priority="1" operator="equal">
      <formula>"yes"</formula>
    </cfRule>
    <cfRule type="cellIs" dxfId="69" priority="2" operator="equal">
      <formula>"no"</formula>
    </cfRule>
  </conditionalFormatting>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sheetPr>
    <tabColor theme="3" tint="0.39997558519241921"/>
  </sheetPr>
  <dimension ref="A1:V31"/>
  <sheetViews>
    <sheetView zoomScale="60" zoomScaleNormal="60" workbookViewId="0">
      <pane xSplit="4" ySplit="5" topLeftCell="E24" activePane="bottomRight" state="frozen"/>
      <selection activeCell="T5" sqref="A1:V204"/>
      <selection pane="topRight" activeCell="T5" sqref="A1:V204"/>
      <selection pane="bottomLeft" activeCell="T5" sqref="A1:V204"/>
      <selection pane="bottomRight" activeCell="E19" sqref="E19"/>
    </sheetView>
  </sheetViews>
  <sheetFormatPr defaultColWidth="11.5546875" defaultRowHeight="13.2" outlineLevelCol="1"/>
  <cols>
    <col min="1" max="1" width="23.109375" customWidth="1"/>
    <col min="2" max="2" width="7" customWidth="1"/>
    <col min="3" max="3" width="6.6640625" customWidth="1"/>
    <col min="4" max="4" width="8.6640625" customWidth="1"/>
    <col min="5" max="5" width="55.44140625" customWidth="1"/>
    <col min="6" max="6" width="42.88671875" customWidth="1"/>
    <col min="7" max="9" width="18.5546875" customWidth="1"/>
    <col min="10" max="10" width="20.33203125" hidden="1" customWidth="1" outlineLevel="1"/>
    <col min="11" max="14" width="16.44140625" hidden="1" customWidth="1" outlineLevel="1"/>
    <col min="15" max="15" width="23.88671875" hidden="1" customWidth="1" outlineLevel="1"/>
    <col min="16" max="16" width="25.5546875" customWidth="1" collapsed="1"/>
    <col min="17" max="18" width="25.5546875" customWidth="1"/>
    <col min="19" max="19" width="25.5546875" customWidth="1" collapsed="1"/>
    <col min="20" max="21" width="25.5546875" customWidth="1"/>
    <col min="22" max="22" width="31.109375" customWidth="1"/>
    <col min="23" max="23" width="21.44140625" customWidth="1"/>
    <col min="24" max="24" width="24.109375" customWidth="1"/>
    <col min="25" max="25" width="139.109375" bestFit="1" customWidth="1"/>
  </cols>
  <sheetData>
    <row r="1" spans="1:22" s="2" customFormat="1" ht="14.4">
      <c r="A1" s="37" t="s">
        <v>105</v>
      </c>
      <c r="B1" s="37" t="s">
        <v>106</v>
      </c>
      <c r="C1" s="37"/>
      <c r="D1" s="37"/>
      <c r="E1" s="55" t="s">
        <v>7</v>
      </c>
      <c r="P1" s="374" t="s">
        <v>74</v>
      </c>
      <c r="Q1" s="374"/>
      <c r="R1" s="374"/>
      <c r="S1" s="374"/>
      <c r="T1" s="374"/>
      <c r="U1" s="374"/>
    </row>
    <row r="2" spans="1:22" s="2" customFormat="1" ht="14.4">
      <c r="A2" s="37" t="s">
        <v>169</v>
      </c>
      <c r="B2" s="37"/>
      <c r="C2" s="37"/>
      <c r="D2" s="37"/>
      <c r="J2" s="29"/>
      <c r="K2" s="29"/>
      <c r="L2" s="29"/>
      <c r="M2" s="29"/>
      <c r="N2" s="29"/>
      <c r="O2" s="29"/>
      <c r="P2" s="375" t="s">
        <v>78</v>
      </c>
      <c r="Q2" s="375"/>
      <c r="R2" s="375"/>
      <c r="S2" s="375"/>
      <c r="T2" s="375"/>
      <c r="U2" s="375"/>
    </row>
    <row r="3" spans="1:22" s="2" customFormat="1" ht="78.75" customHeight="1">
      <c r="A3" s="393" t="s">
        <v>1143</v>
      </c>
      <c r="B3" s="393"/>
      <c r="C3" s="393"/>
      <c r="D3" s="393"/>
      <c r="E3" s="393"/>
      <c r="J3" s="382" t="s">
        <v>61</v>
      </c>
      <c r="K3" s="382"/>
      <c r="L3" s="382"/>
      <c r="M3" s="382"/>
      <c r="N3" s="382"/>
      <c r="O3" s="382"/>
      <c r="P3" s="40"/>
      <c r="Q3" s="40"/>
      <c r="R3" s="40"/>
      <c r="S3" s="40"/>
      <c r="T3" s="40"/>
      <c r="U3" s="40"/>
    </row>
    <row r="4" spans="1:22" ht="107.25" customHeight="1" thickBot="1">
      <c r="H4" s="376" t="s">
        <v>162</v>
      </c>
      <c r="I4" s="377"/>
      <c r="J4" s="30" t="s">
        <v>62</v>
      </c>
      <c r="K4" s="30" t="s">
        <v>949</v>
      </c>
      <c r="L4" s="30" t="s">
        <v>955</v>
      </c>
      <c r="M4" s="30" t="s">
        <v>952</v>
      </c>
      <c r="N4" s="30" t="s">
        <v>950</v>
      </c>
      <c r="O4" s="30" t="s">
        <v>951</v>
      </c>
      <c r="P4" s="47" t="s">
        <v>75</v>
      </c>
      <c r="Q4" s="44" t="s">
        <v>77</v>
      </c>
      <c r="R4" s="47" t="s">
        <v>76</v>
      </c>
      <c r="S4" s="47" t="s">
        <v>159</v>
      </c>
      <c r="T4" s="44" t="s">
        <v>77</v>
      </c>
      <c r="U4" s="47" t="s">
        <v>160</v>
      </c>
      <c r="V4" s="32" t="s">
        <v>63</v>
      </c>
    </row>
    <row r="5" spans="1:22" ht="55.8" thickBot="1">
      <c r="A5" s="33" t="s">
        <v>58</v>
      </c>
      <c r="B5" s="378" t="s">
        <v>57</v>
      </c>
      <c r="C5" s="379"/>
      <c r="D5" s="379"/>
      <c r="E5" s="380"/>
      <c r="F5" s="1" t="s">
        <v>154</v>
      </c>
      <c r="G5" s="67" t="s">
        <v>161</v>
      </c>
      <c r="H5" s="68" t="s">
        <v>65</v>
      </c>
      <c r="I5" s="69" t="s">
        <v>163</v>
      </c>
      <c r="J5" s="32" t="s">
        <v>63</v>
      </c>
      <c r="K5" s="32"/>
      <c r="L5" s="32" t="s">
        <v>956</v>
      </c>
      <c r="M5" s="32"/>
      <c r="N5" s="32" t="s">
        <v>63</v>
      </c>
      <c r="O5" s="32"/>
      <c r="P5" s="48" t="s">
        <v>73</v>
      </c>
      <c r="Q5" s="45" t="s">
        <v>73</v>
      </c>
      <c r="R5" s="50" t="s">
        <v>73</v>
      </c>
      <c r="S5" s="48" t="s">
        <v>73</v>
      </c>
      <c r="T5" s="45" t="s">
        <v>73</v>
      </c>
      <c r="U5" s="50" t="s">
        <v>73</v>
      </c>
      <c r="V5" s="1" t="s">
        <v>155</v>
      </c>
    </row>
    <row r="6" spans="1:22" ht="14.4">
      <c r="A6" s="390" t="s">
        <v>1045</v>
      </c>
      <c r="B6" s="390"/>
      <c r="C6" s="390"/>
      <c r="D6" s="390"/>
      <c r="E6" s="390"/>
      <c r="F6" s="390"/>
      <c r="G6" t="s">
        <v>1046</v>
      </c>
    </row>
    <row r="7" spans="1:22">
      <c r="A7" t="s">
        <v>877</v>
      </c>
    </row>
    <row r="8" spans="1:22" ht="129.6">
      <c r="A8" s="207" t="s">
        <v>852</v>
      </c>
      <c r="B8" s="8" t="s">
        <v>107</v>
      </c>
      <c r="C8" s="57" t="s">
        <v>108</v>
      </c>
      <c r="D8" s="58"/>
      <c r="E8" s="192"/>
      <c r="F8" s="13" t="s">
        <v>871</v>
      </c>
      <c r="G8" s="3"/>
      <c r="H8" s="34" t="s">
        <v>1158</v>
      </c>
      <c r="I8" s="3" t="s">
        <v>67</v>
      </c>
      <c r="P8" s="43"/>
      <c r="Q8" s="43"/>
      <c r="R8" s="43"/>
      <c r="S8" s="43"/>
      <c r="T8" s="43"/>
      <c r="U8" s="43"/>
    </row>
    <row r="9" spans="1:22" ht="55.2">
      <c r="B9" s="8" t="s">
        <v>109</v>
      </c>
      <c r="C9" s="57" t="s">
        <v>110</v>
      </c>
      <c r="D9" s="58"/>
      <c r="E9" s="192"/>
      <c r="F9" s="13" t="s">
        <v>870</v>
      </c>
      <c r="G9" s="3"/>
      <c r="H9" s="34" t="s">
        <v>1157</v>
      </c>
      <c r="I9" s="3" t="s">
        <v>68</v>
      </c>
      <c r="P9" s="43"/>
      <c r="Q9" s="43"/>
      <c r="R9" s="43"/>
      <c r="S9" s="43"/>
      <c r="T9" s="43"/>
      <c r="U9" s="43"/>
    </row>
    <row r="10" spans="1:22" ht="55.2">
      <c r="B10" s="8" t="s">
        <v>111</v>
      </c>
      <c r="C10" s="57" t="s">
        <v>112</v>
      </c>
      <c r="D10" s="58"/>
      <c r="E10" s="192"/>
      <c r="F10" s="13" t="s">
        <v>869</v>
      </c>
      <c r="G10" s="3"/>
      <c r="H10" s="34" t="s">
        <v>1159</v>
      </c>
      <c r="I10" s="3" t="s">
        <v>67</v>
      </c>
      <c r="P10" s="43"/>
      <c r="Q10" s="43"/>
      <c r="R10" s="43"/>
      <c r="S10" s="43"/>
      <c r="T10" s="43"/>
      <c r="U10" s="43"/>
    </row>
    <row r="11" spans="1:22" ht="13.8">
      <c r="B11" s="8" t="s">
        <v>113</v>
      </c>
      <c r="C11" s="57" t="s">
        <v>114</v>
      </c>
      <c r="D11" s="58"/>
      <c r="E11" s="56"/>
      <c r="F11" s="3"/>
      <c r="G11" s="3"/>
      <c r="H11" s="3"/>
      <c r="I11" s="3" t="s">
        <v>67</v>
      </c>
      <c r="P11" s="43"/>
      <c r="Q11" s="43"/>
      <c r="R11" s="43"/>
      <c r="S11" s="43"/>
      <c r="T11" s="43"/>
      <c r="U11" s="43"/>
    </row>
    <row r="12" spans="1:22" ht="13.8">
      <c r="B12" s="8" t="s">
        <v>115</v>
      </c>
      <c r="C12" s="57" t="s">
        <v>116</v>
      </c>
      <c r="D12" s="58"/>
      <c r="E12" s="56"/>
      <c r="F12" s="3"/>
      <c r="G12" s="3"/>
      <c r="H12" s="3"/>
      <c r="I12" s="3" t="s">
        <v>67</v>
      </c>
      <c r="P12" s="43"/>
      <c r="Q12" s="43"/>
      <c r="R12" s="43"/>
      <c r="S12" s="43"/>
      <c r="T12" s="43"/>
      <c r="U12" s="43"/>
    </row>
    <row r="13" spans="1:22" ht="13.8">
      <c r="B13" s="8" t="s">
        <v>117</v>
      </c>
      <c r="C13" s="57" t="s">
        <v>118</v>
      </c>
      <c r="D13" s="58"/>
      <c r="E13" s="56"/>
      <c r="F13" s="3"/>
      <c r="G13" s="3"/>
      <c r="H13" s="3"/>
      <c r="I13" s="3" t="s">
        <v>67</v>
      </c>
      <c r="P13" s="43"/>
      <c r="Q13" s="43"/>
      <c r="R13" s="43"/>
      <c r="S13" s="43"/>
      <c r="T13" s="43"/>
      <c r="U13" s="43"/>
    </row>
    <row r="14" spans="1:22" ht="13.8">
      <c r="B14" s="8" t="s">
        <v>119</v>
      </c>
      <c r="C14" s="57" t="s">
        <v>919</v>
      </c>
      <c r="D14" s="58"/>
      <c r="E14" s="219"/>
      <c r="F14" s="3"/>
      <c r="G14" s="3"/>
      <c r="H14" s="3"/>
      <c r="I14" s="3"/>
      <c r="P14" s="43"/>
      <c r="Q14" s="43"/>
      <c r="R14" s="43"/>
      <c r="S14" s="43"/>
      <c r="T14" s="43"/>
      <c r="U14" s="43"/>
    </row>
    <row r="15" spans="1:22" ht="13.8">
      <c r="B15" s="8" t="s">
        <v>121</v>
      </c>
      <c r="C15" s="57" t="s">
        <v>120</v>
      </c>
      <c r="D15" s="58"/>
      <c r="E15" s="56"/>
      <c r="F15" s="3"/>
      <c r="G15" s="3"/>
      <c r="H15" s="3"/>
      <c r="I15" s="3" t="s">
        <v>67</v>
      </c>
      <c r="P15" s="43"/>
      <c r="Q15" s="43"/>
      <c r="R15" s="43"/>
      <c r="S15" s="43"/>
      <c r="T15" s="43"/>
      <c r="U15" s="43"/>
    </row>
    <row r="16" spans="1:22" ht="69">
      <c r="B16" s="8" t="s">
        <v>123</v>
      </c>
      <c r="C16" s="57" t="s">
        <v>122</v>
      </c>
      <c r="D16" s="58"/>
      <c r="E16" s="192"/>
      <c r="F16" s="13" t="s">
        <v>872</v>
      </c>
      <c r="G16" s="3"/>
      <c r="H16" s="34" t="s">
        <v>1160</v>
      </c>
      <c r="I16" s="3" t="s">
        <v>67</v>
      </c>
      <c r="P16" s="43"/>
      <c r="Q16" s="43"/>
      <c r="R16" s="43"/>
      <c r="S16" s="43"/>
      <c r="T16" s="43"/>
      <c r="U16" s="43"/>
    </row>
    <row r="17" spans="1:22" ht="13.8">
      <c r="B17" s="8" t="s">
        <v>125</v>
      </c>
      <c r="C17" s="57" t="s">
        <v>124</v>
      </c>
      <c r="D17" s="58"/>
      <c r="E17" s="192"/>
      <c r="F17" s="3"/>
      <c r="G17" s="3"/>
      <c r="H17" s="3"/>
      <c r="I17" s="3" t="s">
        <v>67</v>
      </c>
      <c r="P17" s="43"/>
      <c r="Q17" s="43"/>
      <c r="R17" s="43"/>
      <c r="S17" s="43"/>
      <c r="T17" s="43"/>
      <c r="U17" s="43"/>
    </row>
    <row r="18" spans="1:22" ht="13.8">
      <c r="B18" s="8" t="s">
        <v>127</v>
      </c>
      <c r="C18" s="57" t="s">
        <v>126</v>
      </c>
      <c r="D18" s="58"/>
      <c r="E18" s="192"/>
      <c r="F18" s="3"/>
      <c r="G18" s="3"/>
      <c r="H18" s="3"/>
      <c r="I18" s="3" t="s">
        <v>67</v>
      </c>
      <c r="P18" s="43"/>
      <c r="Q18" s="43"/>
      <c r="R18" s="43"/>
      <c r="S18" s="43"/>
      <c r="T18" s="43"/>
      <c r="U18" s="43"/>
    </row>
    <row r="19" spans="1:22" ht="96.6">
      <c r="B19" s="8" t="s">
        <v>129</v>
      </c>
      <c r="C19" s="57" t="s">
        <v>128</v>
      </c>
      <c r="D19" s="58"/>
      <c r="E19" s="192"/>
      <c r="F19" s="13" t="s">
        <v>873</v>
      </c>
      <c r="G19" s="3"/>
      <c r="H19" s="34" t="s">
        <v>1161</v>
      </c>
      <c r="I19" s="3" t="s">
        <v>67</v>
      </c>
      <c r="P19" s="43"/>
      <c r="Q19" s="43"/>
      <c r="R19" s="43"/>
      <c r="S19" s="43"/>
      <c r="T19" s="43"/>
      <c r="U19" s="43"/>
    </row>
    <row r="20" spans="1:22" ht="96.6">
      <c r="B20" s="8" t="s">
        <v>131</v>
      </c>
      <c r="C20" s="57" t="s">
        <v>130</v>
      </c>
      <c r="D20" s="58"/>
      <c r="E20" s="192"/>
      <c r="F20" s="13" t="s">
        <v>874</v>
      </c>
      <c r="G20" s="3"/>
      <c r="H20" s="34" t="s">
        <v>1162</v>
      </c>
      <c r="I20" s="3" t="s">
        <v>67</v>
      </c>
      <c r="P20" s="43"/>
      <c r="Q20" s="43"/>
      <c r="R20" s="43"/>
      <c r="S20" s="43"/>
      <c r="T20" s="43"/>
      <c r="U20" s="43"/>
    </row>
    <row r="21" spans="1:22" ht="13.8">
      <c r="B21" s="8" t="s">
        <v>133</v>
      </c>
      <c r="C21" s="57" t="s">
        <v>132</v>
      </c>
      <c r="D21" s="58"/>
      <c r="E21" s="56"/>
      <c r="F21" s="3"/>
      <c r="G21" s="3"/>
      <c r="H21" s="3"/>
      <c r="I21" s="3" t="s">
        <v>67</v>
      </c>
      <c r="P21" s="43"/>
      <c r="Q21" s="43"/>
      <c r="R21" s="43"/>
      <c r="S21" s="43"/>
      <c r="T21" s="43"/>
      <c r="U21" s="43"/>
    </row>
    <row r="22" spans="1:22" ht="13.8">
      <c r="B22" s="8" t="s">
        <v>135</v>
      </c>
      <c r="C22" s="57" t="s">
        <v>134</v>
      </c>
      <c r="D22" s="58"/>
      <c r="E22" s="56"/>
      <c r="F22" s="3"/>
      <c r="G22" s="3"/>
      <c r="H22" s="3"/>
      <c r="I22" s="3" t="s">
        <v>67</v>
      </c>
      <c r="P22" s="43"/>
      <c r="Q22" s="43"/>
      <c r="R22" s="43"/>
      <c r="S22" s="43"/>
      <c r="T22" s="43"/>
      <c r="U22" s="43"/>
    </row>
    <row r="23" spans="1:22" ht="13.8">
      <c r="B23" s="8" t="s">
        <v>137</v>
      </c>
      <c r="C23" s="57" t="s">
        <v>136</v>
      </c>
      <c r="D23" s="58"/>
      <c r="E23" s="56"/>
      <c r="F23" s="3"/>
      <c r="G23" s="3"/>
      <c r="H23" s="3"/>
      <c r="I23" s="3" t="s">
        <v>67</v>
      </c>
      <c r="P23" s="43"/>
      <c r="Q23" s="43"/>
      <c r="R23" s="43"/>
      <c r="S23" s="43"/>
      <c r="T23" s="43"/>
      <c r="U23" s="43"/>
    </row>
    <row r="24" spans="1:22" ht="13.8">
      <c r="B24" s="8" t="s">
        <v>139</v>
      </c>
      <c r="C24" s="57" t="s">
        <v>138</v>
      </c>
      <c r="D24" s="58"/>
      <c r="E24" s="56"/>
      <c r="F24" s="3"/>
      <c r="G24" s="3"/>
      <c r="H24" s="3"/>
      <c r="I24" s="3" t="s">
        <v>67</v>
      </c>
      <c r="P24" s="43"/>
      <c r="Q24" s="43"/>
      <c r="R24" s="43"/>
      <c r="S24" s="43"/>
      <c r="T24" s="43"/>
      <c r="U24" s="43"/>
    </row>
    <row r="25" spans="1:22" ht="13.8">
      <c r="B25" s="8" t="s">
        <v>141</v>
      </c>
      <c r="C25" s="57" t="s">
        <v>140</v>
      </c>
      <c r="D25" s="58"/>
      <c r="E25" s="56"/>
      <c r="F25" s="3"/>
      <c r="G25" s="3"/>
      <c r="H25" s="3"/>
      <c r="I25" s="3" t="s">
        <v>67</v>
      </c>
      <c r="P25" s="43"/>
      <c r="Q25" s="43"/>
      <c r="R25" s="43"/>
      <c r="S25" s="43"/>
      <c r="T25" s="43"/>
      <c r="U25" s="43"/>
    </row>
    <row r="26" spans="1:22" ht="13.8">
      <c r="B26" s="8" t="s">
        <v>143</v>
      </c>
      <c r="C26" s="57" t="s">
        <v>142</v>
      </c>
      <c r="D26" s="58"/>
      <c r="E26" s="56"/>
      <c r="F26" s="3"/>
      <c r="G26" s="3"/>
      <c r="H26" s="3"/>
      <c r="I26" s="3" t="s">
        <v>67</v>
      </c>
      <c r="P26" s="43"/>
      <c r="Q26" s="43"/>
      <c r="R26" s="43"/>
      <c r="S26" s="43"/>
      <c r="T26" s="43"/>
      <c r="U26" s="43"/>
    </row>
    <row r="27" spans="1:22" ht="28.8">
      <c r="B27" s="8" t="s">
        <v>145</v>
      </c>
      <c r="C27" s="57" t="s">
        <v>144</v>
      </c>
      <c r="D27" s="58"/>
      <c r="E27" s="56"/>
      <c r="F27" s="13" t="s">
        <v>158</v>
      </c>
      <c r="G27" s="3"/>
      <c r="H27" s="3"/>
      <c r="I27" s="3" t="s">
        <v>67</v>
      </c>
      <c r="P27" s="43"/>
      <c r="Q27" s="43"/>
      <c r="R27" s="43"/>
      <c r="S27" s="43"/>
      <c r="T27" s="43"/>
      <c r="U27" s="43"/>
      <c r="V27" s="62" t="s">
        <v>156</v>
      </c>
    </row>
    <row r="28" spans="1:22" ht="28.8">
      <c r="B28" s="8" t="s">
        <v>147</v>
      </c>
      <c r="C28" s="57" t="s">
        <v>146</v>
      </c>
      <c r="D28" s="58"/>
      <c r="E28" s="56"/>
      <c r="F28" s="203" t="s">
        <v>875</v>
      </c>
      <c r="G28" s="3"/>
      <c r="H28" s="3"/>
      <c r="I28" s="3" t="s">
        <v>68</v>
      </c>
      <c r="P28" s="43"/>
      <c r="Q28" s="43"/>
      <c r="R28" s="43"/>
      <c r="S28" s="43"/>
      <c r="T28" s="43"/>
      <c r="U28" s="43"/>
      <c r="V28" s="204" t="s">
        <v>156</v>
      </c>
    </row>
    <row r="29" spans="1:22" ht="57.6">
      <c r="A29" s="65" t="s">
        <v>153</v>
      </c>
      <c r="B29" s="8" t="s">
        <v>149</v>
      </c>
      <c r="C29" s="57" t="s">
        <v>148</v>
      </c>
      <c r="D29" s="58"/>
      <c r="E29" s="56"/>
      <c r="F29" s="13" t="s">
        <v>875</v>
      </c>
      <c r="G29" s="3"/>
      <c r="H29" s="3"/>
      <c r="I29" s="3" t="s">
        <v>68</v>
      </c>
      <c r="P29" s="43"/>
      <c r="Q29" s="43"/>
      <c r="R29" s="43"/>
      <c r="S29" s="43"/>
      <c r="T29" s="43"/>
      <c r="U29" s="43"/>
      <c r="V29" s="62" t="s">
        <v>157</v>
      </c>
    </row>
    <row r="30" spans="1:22" ht="79.2">
      <c r="B30" s="4" t="s">
        <v>151</v>
      </c>
      <c r="C30" s="60" t="s">
        <v>150</v>
      </c>
      <c r="D30" s="63"/>
      <c r="E30" s="64"/>
      <c r="F30" s="13" t="s">
        <v>876</v>
      </c>
      <c r="G30" s="21" t="s">
        <v>804</v>
      </c>
      <c r="H30" s="66" t="s">
        <v>806</v>
      </c>
      <c r="I30" s="3" t="s">
        <v>68</v>
      </c>
      <c r="P30" s="42">
        <f>SUM(P8:P29)</f>
        <v>0</v>
      </c>
      <c r="Q30" s="42">
        <f t="shared" ref="Q30:R30" si="0">SUM(Q8:Q29)</f>
        <v>0</v>
      </c>
      <c r="R30" s="42">
        <f t="shared" si="0"/>
        <v>0</v>
      </c>
      <c r="S30" s="42">
        <f t="shared" ref="S30:U30" si="1">SUM(S8:S29)</f>
        <v>0</v>
      </c>
      <c r="T30" s="42">
        <f t="shared" si="1"/>
        <v>0</v>
      </c>
      <c r="U30" s="42">
        <f t="shared" si="1"/>
        <v>0</v>
      </c>
    </row>
    <row r="31" spans="1:22" ht="26.4">
      <c r="A31" s="246" t="s">
        <v>1429</v>
      </c>
      <c r="B31" s="4" t="s">
        <v>803</v>
      </c>
      <c r="C31" s="60" t="s">
        <v>152</v>
      </c>
      <c r="D31" s="63"/>
      <c r="E31" s="64"/>
      <c r="F31" s="6"/>
      <c r="G31" s="21" t="s">
        <v>1428</v>
      </c>
      <c r="H31" s="34" t="s">
        <v>60</v>
      </c>
      <c r="I31" s="3" t="s">
        <v>68</v>
      </c>
      <c r="P31" s="42">
        <f xml:space="preserve"> 'I - s1-4 ProdImpExp'!P12 + 'I - s1-4 ProdImpExp'!P28- 'I - s1-4 ProdImpExp'!P29- 'I - s1-4 ProdImpExp'!P36 + 'I - s1-4 ProdImpExp'!P45 - 'I - s1-4 ProdImpExp'!P50 + 'I - s1-4 ProdImpExp'!P54</f>
        <v>0</v>
      </c>
      <c r="Q31" s="42">
        <f xml:space="preserve"> 'I - s1-4 ProdImpExp'!Q12 + 'I - s1-4 ProdImpExp'!Q28- 'I - s1-4 ProdImpExp'!Q29- 'I - s1-4 ProdImpExp'!Q36 + 'I - s1-4 ProdImpExp'!Q45 - 'I - s1-4 ProdImpExp'!Q50 + 'I - s1-4 ProdImpExp'!Q54</f>
        <v>0</v>
      </c>
      <c r="R31" s="42">
        <f xml:space="preserve"> 'I - s1-4 ProdImpExp'!R12 + 'I - s1-4 ProdImpExp'!R28- 'I - s1-4 ProdImpExp'!R29- 'I - s1-4 ProdImpExp'!R36 + 'I - s1-4 ProdImpExp'!R45 - 'I - s1-4 ProdImpExp'!R50 + 'I - s1-4 ProdImpExp'!R54</f>
        <v>0</v>
      </c>
      <c r="S31" s="42">
        <f xml:space="preserve"> 'I - s1-4 ProdImpExp'!S12 + 'I - s1-4 ProdImpExp'!S28- 'I - s1-4 ProdImpExp'!S29- 'I - s1-4 ProdImpExp'!S36 + 'I - s1-4 ProdImpExp'!S45 - 'I - s1-4 ProdImpExp'!S50 + 'I - s1-4 ProdImpExp'!S54</f>
        <v>0</v>
      </c>
      <c r="T31" s="42">
        <f xml:space="preserve"> 'I - s1-4 ProdImpExp'!T12 + 'I - s1-4 ProdImpExp'!T28- 'I - s1-4 ProdImpExp'!T29- 'I - s1-4 ProdImpExp'!T36 + 'I - s1-4 ProdImpExp'!T45 - 'I - s1-4 ProdImpExp'!T50 + 'I - s1-4 ProdImpExp'!T54</f>
        <v>0</v>
      </c>
      <c r="U31" s="42">
        <f xml:space="preserve"> 'I - s1-4 ProdImpExp'!U12 + 'I - s1-4 ProdImpExp'!U28- 'I - s1-4 ProdImpExp'!U29- 'I - s1-4 ProdImpExp'!U36 + 'I - s1-4 ProdImpExp'!U45 - 'I - s1-4 ProdImpExp'!U50 + 'I - s1-4 ProdImpExp'!U54</f>
        <v>0</v>
      </c>
    </row>
  </sheetData>
  <mergeCells count="7">
    <mergeCell ref="P1:U1"/>
    <mergeCell ref="P2:U2"/>
    <mergeCell ref="A6:F6"/>
    <mergeCell ref="A3:E3"/>
    <mergeCell ref="H4:I4"/>
    <mergeCell ref="J3:O3"/>
    <mergeCell ref="B5:E5"/>
  </mergeCells>
  <conditionalFormatting sqref="I8:I31">
    <cfRule type="cellIs" dxfId="68" priority="7" operator="equal">
      <formula>"yes"</formula>
    </cfRule>
    <cfRule type="cellIs" dxfId="67" priority="8" operator="equal">
      <formula>"no"</formula>
    </cfRule>
  </conditionalFormatting>
  <pageMargins left="0.7" right="0.7" top="0.78740157499999996" bottom="0.78740157499999996"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sheetPr>
    <tabColor theme="9" tint="-0.499984740745262"/>
  </sheetPr>
  <dimension ref="A1:R21"/>
  <sheetViews>
    <sheetView zoomScale="80" zoomScaleNormal="80" workbookViewId="0">
      <pane xSplit="4" ySplit="5" topLeftCell="E7" activePane="bottomRight" state="frozen"/>
      <selection activeCell="T5" sqref="A1:V204"/>
      <selection pane="topRight" activeCell="T5" sqref="A1:V204"/>
      <selection pane="bottomLeft" activeCell="T5" sqref="A1:V204"/>
      <selection pane="bottomRight" activeCell="A14" sqref="A14"/>
    </sheetView>
  </sheetViews>
  <sheetFormatPr defaultColWidth="11.5546875" defaultRowHeight="13.2" outlineLevelCol="1"/>
  <cols>
    <col min="1" max="1" width="36.6640625" customWidth="1"/>
    <col min="2" max="2" width="14.88671875" customWidth="1"/>
    <col min="3" max="3" width="18.33203125" customWidth="1"/>
    <col min="4" max="4" width="26.33203125" customWidth="1"/>
    <col min="5" max="5" width="24" customWidth="1"/>
    <col min="6" max="6" width="35.5546875" customWidth="1"/>
    <col min="7" max="7" width="18.5546875" customWidth="1"/>
    <col min="8" max="8" width="28.6640625" customWidth="1"/>
    <col min="9" max="9" width="18.5546875" customWidth="1" outlineLevel="1"/>
    <col min="10" max="10" width="20.33203125" customWidth="1"/>
    <col min="11" max="14" width="16.44140625" customWidth="1"/>
    <col min="15" max="15" width="23.88671875" customWidth="1"/>
    <col min="16" max="16" width="25.5546875" customWidth="1"/>
    <col min="17" max="17" width="21.44140625" customWidth="1"/>
    <col min="18" max="18" width="24.109375" customWidth="1"/>
    <col min="19" max="19" width="139.109375" customWidth="1"/>
  </cols>
  <sheetData>
    <row r="1" spans="1:18" s="2" customFormat="1" ht="14.4">
      <c r="A1" s="37" t="s">
        <v>165</v>
      </c>
      <c r="B1" s="37" t="s">
        <v>166</v>
      </c>
      <c r="C1" s="37"/>
      <c r="D1" s="37"/>
      <c r="E1" s="72" t="s">
        <v>167</v>
      </c>
      <c r="P1" s="49" t="s">
        <v>171</v>
      </c>
    </row>
    <row r="2" spans="1:18" s="2" customFormat="1" ht="14.4">
      <c r="A2" s="37" t="s">
        <v>168</v>
      </c>
      <c r="B2" s="37"/>
      <c r="C2" s="37"/>
      <c r="D2" s="37"/>
      <c r="E2" s="176" t="s">
        <v>738</v>
      </c>
      <c r="F2" s="176"/>
      <c r="J2" s="29"/>
      <c r="K2" s="29"/>
      <c r="L2" s="29"/>
      <c r="M2" s="29"/>
      <c r="N2" s="29"/>
      <c r="O2" s="29"/>
      <c r="P2" s="54"/>
    </row>
    <row r="3" spans="1:18" s="2" customFormat="1" ht="14.4">
      <c r="J3" s="382" t="s">
        <v>61</v>
      </c>
      <c r="K3" s="382"/>
      <c r="L3" s="382"/>
      <c r="M3" s="382"/>
      <c r="N3" s="382"/>
      <c r="O3" s="382"/>
      <c r="P3" s="40"/>
      <c r="Q3" s="388" t="s">
        <v>1137</v>
      </c>
      <c r="R3" s="388"/>
    </row>
    <row r="4" spans="1:18" ht="67.2" thickBot="1">
      <c r="H4" s="376" t="s">
        <v>162</v>
      </c>
      <c r="I4" s="377"/>
      <c r="J4" s="30" t="s">
        <v>62</v>
      </c>
      <c r="K4" s="30" t="s">
        <v>949</v>
      </c>
      <c r="L4" s="30" t="s">
        <v>955</v>
      </c>
      <c r="M4" s="30" t="s">
        <v>952</v>
      </c>
      <c r="N4" s="30" t="s">
        <v>950</v>
      </c>
      <c r="O4" s="30" t="s">
        <v>951</v>
      </c>
      <c r="P4" s="108" t="s">
        <v>1342</v>
      </c>
      <c r="Q4" s="46" t="s">
        <v>449</v>
      </c>
    </row>
    <row r="5" spans="1:18" ht="55.8" thickBot="1">
      <c r="A5" s="33" t="s">
        <v>58</v>
      </c>
      <c r="B5" s="378" t="s">
        <v>57</v>
      </c>
      <c r="C5" s="379"/>
      <c r="D5" s="379"/>
      <c r="E5" s="380"/>
      <c r="F5" s="1" t="s">
        <v>154</v>
      </c>
      <c r="G5" s="67" t="s">
        <v>161</v>
      </c>
      <c r="H5" s="68" t="s">
        <v>65</v>
      </c>
      <c r="I5" s="69"/>
      <c r="J5" s="32" t="s">
        <v>63</v>
      </c>
      <c r="K5" s="32"/>
      <c r="L5" s="32" t="s">
        <v>956</v>
      </c>
      <c r="M5" s="32"/>
      <c r="N5" s="32" t="s">
        <v>63</v>
      </c>
      <c r="O5" s="32"/>
      <c r="P5" s="109" t="s">
        <v>1343</v>
      </c>
      <c r="Q5" s="46" t="s">
        <v>1335</v>
      </c>
    </row>
    <row r="6" spans="1:18" ht="51.75" customHeight="1">
      <c r="A6" s="397" t="s">
        <v>1047</v>
      </c>
      <c r="B6" s="397"/>
      <c r="C6" s="397"/>
      <c r="D6" s="397"/>
      <c r="E6" t="s">
        <v>1048</v>
      </c>
    </row>
    <row r="7" spans="1:18">
      <c r="A7" t="s">
        <v>892</v>
      </c>
    </row>
    <row r="8" spans="1:18">
      <c r="A8" t="s">
        <v>891</v>
      </c>
    </row>
    <row r="10" spans="1:18" ht="72">
      <c r="A10" s="80" t="s">
        <v>172</v>
      </c>
    </row>
    <row r="11" spans="1:18" ht="43.2">
      <c r="A11" s="80" t="s">
        <v>180</v>
      </c>
      <c r="B11" s="79" t="s">
        <v>170</v>
      </c>
      <c r="C11" s="368" t="s">
        <v>893</v>
      </c>
      <c r="D11" s="369"/>
      <c r="E11" s="370"/>
      <c r="F11" s="13" t="s">
        <v>894</v>
      </c>
      <c r="G11" s="3"/>
      <c r="H11" s="3"/>
      <c r="I11" s="3"/>
      <c r="J11" s="31" t="s">
        <v>64</v>
      </c>
      <c r="K11" s="31"/>
      <c r="L11" s="41"/>
      <c r="M11" s="41"/>
      <c r="N11" s="41"/>
      <c r="O11" s="41"/>
      <c r="P11" s="93">
        <f>'II - s5 exempted HFCs'!P10</f>
        <v>0</v>
      </c>
    </row>
    <row r="14" spans="1:18" ht="39.6">
      <c r="A14" s="61" t="s">
        <v>104</v>
      </c>
      <c r="B14" s="14" t="s">
        <v>388</v>
      </c>
      <c r="C14" s="391" t="s">
        <v>391</v>
      </c>
      <c r="D14" s="392"/>
      <c r="E14" s="387"/>
      <c r="F14" s="3"/>
      <c r="G14" s="21" t="s">
        <v>399</v>
      </c>
      <c r="H14" s="84" t="s">
        <v>470</v>
      </c>
      <c r="P14" s="51">
        <f>'II - s5 exempted HFCs'!U16</f>
        <v>0</v>
      </c>
    </row>
    <row r="15" spans="1:18" ht="30" customHeight="1">
      <c r="A15" s="61" t="s">
        <v>104</v>
      </c>
      <c r="B15" s="14" t="s">
        <v>395</v>
      </c>
      <c r="C15" s="391" t="s">
        <v>446</v>
      </c>
      <c r="D15" s="392"/>
      <c r="E15" s="387"/>
      <c r="F15" s="3"/>
      <c r="G15" s="21" t="s">
        <v>447</v>
      </c>
      <c r="H15" s="3"/>
      <c r="P15" s="51">
        <f>P14+SUM(P11:P11)</f>
        <v>0</v>
      </c>
      <c r="Q15" s="53">
        <v>10000</v>
      </c>
      <c r="R15" s="46" t="s">
        <v>448</v>
      </c>
    </row>
    <row r="16" spans="1:18" ht="39.6">
      <c r="A16" s="61" t="s">
        <v>104</v>
      </c>
      <c r="B16" s="14" t="s">
        <v>396</v>
      </c>
      <c r="C16" s="391" t="s">
        <v>390</v>
      </c>
      <c r="D16" s="392"/>
      <c r="E16" s="387"/>
      <c r="F16" s="3"/>
      <c r="G16" s="21" t="s">
        <v>453</v>
      </c>
      <c r="H16" s="84" t="s">
        <v>470</v>
      </c>
      <c r="P16" s="51">
        <f>'II - s5 exempted HFCs'!U17</f>
        <v>0</v>
      </c>
    </row>
    <row r="17" spans="1:18" ht="65.25" customHeight="1">
      <c r="A17" s="61" t="s">
        <v>104</v>
      </c>
      <c r="B17" s="14" t="s">
        <v>397</v>
      </c>
      <c r="C17" s="391" t="s">
        <v>394</v>
      </c>
      <c r="D17" s="392"/>
      <c r="E17" s="387"/>
      <c r="F17" s="3"/>
      <c r="G17" s="21" t="s">
        <v>445</v>
      </c>
      <c r="H17" s="84" t="s">
        <v>470</v>
      </c>
      <c r="P17" s="51">
        <f>'II - s5 exempted HFCs'!U18</f>
        <v>0</v>
      </c>
    </row>
    <row r="18" spans="1:18" ht="82.8">
      <c r="A18" s="61" t="s">
        <v>104</v>
      </c>
      <c r="B18" s="14" t="s">
        <v>444</v>
      </c>
      <c r="C18" s="391" t="s">
        <v>398</v>
      </c>
      <c r="D18" s="392"/>
      <c r="E18" s="387"/>
      <c r="F18" s="84" t="s">
        <v>456</v>
      </c>
      <c r="G18" s="21" t="s">
        <v>1401</v>
      </c>
      <c r="H18" s="83" t="s">
        <v>442</v>
      </c>
      <c r="P18" s="51">
        <f>P17 + SUM(P11:P11)</f>
        <v>0</v>
      </c>
      <c r="Q18" s="53">
        <v>100</v>
      </c>
      <c r="R18" s="46" t="s">
        <v>441</v>
      </c>
    </row>
    <row r="20" spans="1:18" ht="13.8" thickBot="1">
      <c r="D20" s="114"/>
      <c r="K20" s="116"/>
      <c r="L20" s="116"/>
      <c r="M20" s="116"/>
      <c r="N20" s="116"/>
    </row>
    <row r="21" spans="1:18" ht="187.8" thickBot="1">
      <c r="A21" s="61" t="s">
        <v>104</v>
      </c>
      <c r="B21" s="136" t="s">
        <v>454</v>
      </c>
      <c r="C21" s="394" t="s">
        <v>443</v>
      </c>
      <c r="D21" s="395"/>
      <c r="E21" s="396"/>
      <c r="F21" s="198" t="s">
        <v>781</v>
      </c>
      <c r="H21" s="80" t="s">
        <v>455</v>
      </c>
      <c r="K21" s="116"/>
      <c r="L21" s="116"/>
      <c r="M21" s="116"/>
      <c r="N21" s="116"/>
    </row>
  </sheetData>
  <mergeCells count="12">
    <mergeCell ref="Q3:R3"/>
    <mergeCell ref="C17:E17"/>
    <mergeCell ref="C18:E18"/>
    <mergeCell ref="C21:E21"/>
    <mergeCell ref="C15:E15"/>
    <mergeCell ref="J3:O3"/>
    <mergeCell ref="H4:I4"/>
    <mergeCell ref="B5:E5"/>
    <mergeCell ref="C11:E11"/>
    <mergeCell ref="C16:E16"/>
    <mergeCell ref="C14:E14"/>
    <mergeCell ref="A6:D6"/>
  </mergeCells>
  <conditionalFormatting sqref="I11">
    <cfRule type="cellIs" dxfId="66" priority="1" operator="equal">
      <formula>"yes"</formula>
    </cfRule>
    <cfRule type="cellIs" dxfId="65" priority="2" operator="equal">
      <formula>"no"</formula>
    </cfRule>
  </conditionalFormatting>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sheetPr>
    <tabColor rgb="FF00B0F0"/>
  </sheetPr>
  <dimension ref="A1:U12"/>
  <sheetViews>
    <sheetView zoomScale="60" zoomScaleNormal="60" workbookViewId="0">
      <pane xSplit="4" ySplit="5" topLeftCell="E6" activePane="bottomRight" state="frozen"/>
      <selection activeCell="T5" sqref="A1:V204"/>
      <selection pane="topRight" activeCell="T5" sqref="A1:V204"/>
      <selection pane="bottomLeft" activeCell="T5" sqref="A1:V204"/>
      <selection pane="bottomRight" activeCell="H10" sqref="H10"/>
    </sheetView>
  </sheetViews>
  <sheetFormatPr defaultColWidth="11.5546875" defaultRowHeight="13.2"/>
  <cols>
    <col min="1" max="1" width="17" customWidth="1"/>
    <col min="2" max="2" width="12.44140625" customWidth="1"/>
    <col min="3" max="3" width="6.6640625" customWidth="1"/>
    <col min="4" max="4" width="8.6640625" customWidth="1"/>
    <col min="5" max="5" width="55.44140625" customWidth="1"/>
    <col min="6" max="6" width="42.88671875" customWidth="1"/>
    <col min="7" max="7" width="18.5546875" customWidth="1"/>
    <col min="8" max="8" width="32.109375" customWidth="1"/>
    <col min="9" max="9" width="18.5546875" customWidth="1"/>
    <col min="10" max="10" width="20.33203125" customWidth="1"/>
    <col min="11" max="14" width="16.44140625" customWidth="1"/>
    <col min="15" max="15" width="23.88671875" customWidth="1"/>
    <col min="16" max="18" width="25.5546875" customWidth="1"/>
    <col min="19" max="19" width="31.109375" customWidth="1"/>
    <col min="20" max="20" width="21.44140625" customWidth="1"/>
    <col min="21" max="21" width="24.109375" customWidth="1"/>
    <col min="22" max="22" width="31.5546875" customWidth="1"/>
  </cols>
  <sheetData>
    <row r="1" spans="1:21" s="2" customFormat="1" ht="14.4">
      <c r="A1" s="37" t="s">
        <v>165</v>
      </c>
      <c r="B1" s="37" t="s">
        <v>175</v>
      </c>
      <c r="C1" s="37"/>
      <c r="D1" s="37"/>
      <c r="E1" s="72" t="s">
        <v>167</v>
      </c>
      <c r="P1" s="374" t="s">
        <v>74</v>
      </c>
      <c r="Q1" s="374"/>
      <c r="R1" s="374"/>
    </row>
    <row r="2" spans="1:21" s="2" customFormat="1" ht="14.4">
      <c r="A2" s="37" t="s">
        <v>176</v>
      </c>
      <c r="B2" s="37"/>
      <c r="C2" s="37"/>
      <c r="D2" s="37"/>
      <c r="J2" s="29"/>
      <c r="K2" s="29"/>
      <c r="L2" s="29"/>
      <c r="M2" s="29"/>
      <c r="N2" s="29"/>
      <c r="O2" s="29"/>
      <c r="P2" s="389" t="s">
        <v>87</v>
      </c>
      <c r="Q2" s="389"/>
      <c r="R2" s="389"/>
    </row>
    <row r="3" spans="1:21" s="2" customFormat="1" ht="43.2">
      <c r="J3" s="382" t="s">
        <v>61</v>
      </c>
      <c r="K3" s="382"/>
      <c r="L3" s="382"/>
      <c r="M3" s="382"/>
      <c r="N3" s="382"/>
      <c r="O3" s="382"/>
      <c r="P3" s="40">
        <v>1430</v>
      </c>
      <c r="Q3" s="77" t="s">
        <v>177</v>
      </c>
      <c r="R3" s="40">
        <v>3921.6</v>
      </c>
      <c r="S3" s="82" t="s">
        <v>185</v>
      </c>
      <c r="T3" s="82" t="s">
        <v>186</v>
      </c>
      <c r="U3" s="82" t="s">
        <v>187</v>
      </c>
    </row>
    <row r="4" spans="1:21" ht="67.2" thickBot="1">
      <c r="H4" s="376" t="s">
        <v>162</v>
      </c>
      <c r="I4" s="377"/>
      <c r="J4" s="30" t="s">
        <v>62</v>
      </c>
      <c r="K4" s="30" t="s">
        <v>949</v>
      </c>
      <c r="L4" s="30" t="s">
        <v>955</v>
      </c>
      <c r="M4" s="30" t="s">
        <v>952</v>
      </c>
      <c r="N4" s="30" t="s">
        <v>950</v>
      </c>
      <c r="O4" s="30" t="s">
        <v>951</v>
      </c>
      <c r="P4" s="47" t="s">
        <v>75</v>
      </c>
      <c r="Q4" s="44" t="s">
        <v>77</v>
      </c>
      <c r="R4" s="47" t="s">
        <v>76</v>
      </c>
      <c r="S4" s="372" t="s">
        <v>179</v>
      </c>
      <c r="T4" s="372"/>
      <c r="U4" s="39" t="s">
        <v>181</v>
      </c>
    </row>
    <row r="5" spans="1:21" ht="55.8" thickBot="1">
      <c r="A5" s="33" t="s">
        <v>58</v>
      </c>
      <c r="B5" s="378" t="s">
        <v>57</v>
      </c>
      <c r="C5" s="379"/>
      <c r="D5" s="379"/>
      <c r="E5" s="380"/>
      <c r="F5" s="1" t="s">
        <v>154</v>
      </c>
      <c r="G5" s="67" t="s">
        <v>161</v>
      </c>
      <c r="H5" s="68" t="s">
        <v>65</v>
      </c>
      <c r="I5" s="69" t="s">
        <v>163</v>
      </c>
      <c r="J5" s="32" t="s">
        <v>63</v>
      </c>
      <c r="K5" s="32"/>
      <c r="L5" s="32" t="s">
        <v>956</v>
      </c>
      <c r="M5" s="32"/>
      <c r="N5" s="32" t="s">
        <v>63</v>
      </c>
      <c r="O5" s="32"/>
      <c r="P5" s="48" t="s">
        <v>73</v>
      </c>
      <c r="Q5" s="45" t="s">
        <v>73</v>
      </c>
      <c r="R5" s="50" t="s">
        <v>73</v>
      </c>
      <c r="S5" s="39" t="s">
        <v>73</v>
      </c>
      <c r="T5" s="39" t="s">
        <v>1335</v>
      </c>
      <c r="U5" s="39" t="s">
        <v>1335</v>
      </c>
    </row>
    <row r="6" spans="1:21" ht="211.5" customHeight="1">
      <c r="A6" s="397" t="s">
        <v>1049</v>
      </c>
      <c r="B6" s="397"/>
      <c r="C6" s="397"/>
      <c r="D6" s="397"/>
      <c r="E6" t="s">
        <v>1050</v>
      </c>
    </row>
    <row r="7" spans="1:21">
      <c r="A7" t="s">
        <v>897</v>
      </c>
    </row>
    <row r="8" spans="1:21">
      <c r="A8" t="s">
        <v>898</v>
      </c>
    </row>
    <row r="9" spans="1:21" ht="94.5" customHeight="1">
      <c r="B9" s="8" t="s">
        <v>173</v>
      </c>
      <c r="C9" s="368" t="s">
        <v>895</v>
      </c>
      <c r="D9" s="369"/>
      <c r="E9" s="370"/>
      <c r="F9" s="13" t="s">
        <v>896</v>
      </c>
      <c r="G9" s="3"/>
      <c r="H9" s="83" t="s">
        <v>184</v>
      </c>
      <c r="I9" s="3" t="s">
        <v>67</v>
      </c>
      <c r="J9" s="74" t="str">
        <f>'IV - s9 issued auth &amp; quota'!J11</f>
        <v>add rows for more companies…</v>
      </c>
      <c r="K9" s="74">
        <f>'IV - s9 issued auth &amp; quota'!K11</f>
        <v>0</v>
      </c>
      <c r="L9" s="74"/>
      <c r="M9" s="74"/>
      <c r="N9" s="74"/>
      <c r="O9" s="74">
        <f>'IV - s9 issued auth &amp; quota'!O11</f>
        <v>0</v>
      </c>
      <c r="P9" s="43"/>
      <c r="Q9" s="43"/>
      <c r="R9" s="43"/>
      <c r="S9" s="42">
        <f>SUM(P9:R9)</f>
        <v>0</v>
      </c>
      <c r="T9" s="51">
        <f>SUMPRODUCT($P9:$R9,$P$3:$R$3)</f>
        <v>0</v>
      </c>
      <c r="U9" s="51">
        <f>'IV - s9 issued auth &amp; quota'!P11</f>
        <v>0</v>
      </c>
    </row>
    <row r="10" spans="1:21" ht="72.75" customHeight="1">
      <c r="H10" s="80" t="s">
        <v>183</v>
      </c>
      <c r="J10" s="398" t="s">
        <v>178</v>
      </c>
      <c r="K10" s="399"/>
      <c r="L10" s="399"/>
      <c r="M10" s="399"/>
      <c r="N10" s="399"/>
      <c r="O10" s="400"/>
      <c r="U10" s="84" t="s">
        <v>182</v>
      </c>
    </row>
    <row r="11" spans="1:21" ht="66.599999999999994">
      <c r="A11" s="61" t="s">
        <v>104</v>
      </c>
      <c r="B11" s="76" t="s">
        <v>832</v>
      </c>
      <c r="C11" s="401" t="s">
        <v>834</v>
      </c>
      <c r="D11" s="402"/>
      <c r="E11" s="403"/>
      <c r="F11" s="84" t="s">
        <v>833</v>
      </c>
    </row>
    <row r="12" spans="1:21" ht="80.25" customHeight="1">
      <c r="C12" s="398" t="s">
        <v>835</v>
      </c>
      <c r="D12" s="399"/>
      <c r="E12" s="400"/>
    </row>
  </sheetData>
  <mergeCells count="11">
    <mergeCell ref="C12:E12"/>
    <mergeCell ref="J10:O10"/>
    <mergeCell ref="C11:E11"/>
    <mergeCell ref="S4:T4"/>
    <mergeCell ref="P1:R1"/>
    <mergeCell ref="P2:R2"/>
    <mergeCell ref="J3:O3"/>
    <mergeCell ref="H4:I4"/>
    <mergeCell ref="B5:E5"/>
    <mergeCell ref="C9:E9"/>
    <mergeCell ref="A6:D6"/>
  </mergeCells>
  <conditionalFormatting sqref="I9">
    <cfRule type="cellIs" dxfId="64" priority="1" operator="equal">
      <formula>"yes"</formula>
    </cfRule>
    <cfRule type="cellIs" dxfId="63" priority="2" operator="equal">
      <formula>"no"</formula>
    </cfRule>
  </conditionalFormatting>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sheetPr>
    <tabColor theme="3" tint="0.39997558519241921"/>
  </sheetPr>
  <dimension ref="A1:V22"/>
  <sheetViews>
    <sheetView zoomScale="55" zoomScaleNormal="55" workbookViewId="0">
      <pane xSplit="4" ySplit="5" topLeftCell="E6" activePane="bottomRight" state="frozen"/>
      <selection activeCell="T5" sqref="A1:V204"/>
      <selection pane="topRight" activeCell="T5" sqref="A1:V204"/>
      <selection pane="bottomLeft" activeCell="T5" sqref="A1:V204"/>
      <selection pane="bottomRight" activeCell="L10" sqref="L10"/>
    </sheetView>
  </sheetViews>
  <sheetFormatPr defaultColWidth="11.5546875" defaultRowHeight="13.2" outlineLevelCol="1"/>
  <cols>
    <col min="1" max="1" width="28.44140625" customWidth="1"/>
    <col min="2" max="2" width="7" customWidth="1"/>
    <col min="3" max="3" width="6.6640625" customWidth="1"/>
    <col min="4" max="4" width="8.6640625" customWidth="1"/>
    <col min="5" max="5" width="55.44140625" customWidth="1"/>
    <col min="6" max="6" width="38" customWidth="1"/>
    <col min="7" max="7" width="18.5546875" customWidth="1"/>
    <col min="8" max="8" width="32.5546875" customWidth="1"/>
    <col min="9" max="9" width="18.5546875" customWidth="1"/>
    <col min="10" max="10" width="16.44140625" hidden="1" customWidth="1" outlineLevel="1"/>
    <col min="11" max="11" width="23.88671875" hidden="1" customWidth="1" outlineLevel="1"/>
    <col min="12" max="12" width="25.5546875" customWidth="1" collapsed="1"/>
    <col min="13" max="17" width="25.5546875" customWidth="1"/>
    <col min="18" max="18" width="23.44140625" customWidth="1"/>
    <col min="19" max="20" width="16.44140625" customWidth="1"/>
    <col min="21" max="22" width="18.109375" customWidth="1"/>
  </cols>
  <sheetData>
    <row r="1" spans="1:22" s="2" customFormat="1" ht="14.4">
      <c r="A1" s="37" t="s">
        <v>174</v>
      </c>
      <c r="B1" s="37" t="s">
        <v>467</v>
      </c>
      <c r="C1" s="37"/>
      <c r="D1" s="37"/>
      <c r="E1" s="55" t="s">
        <v>7</v>
      </c>
      <c r="L1" s="374" t="s">
        <v>74</v>
      </c>
      <c r="M1" s="374"/>
      <c r="N1" s="374"/>
      <c r="O1" s="374"/>
      <c r="P1" s="374"/>
      <c r="Q1" s="374"/>
    </row>
    <row r="2" spans="1:22" s="2" customFormat="1" ht="14.4">
      <c r="A2" s="37" t="s">
        <v>468</v>
      </c>
      <c r="B2" s="37"/>
      <c r="C2" s="37"/>
      <c r="D2" s="37"/>
      <c r="J2" s="29"/>
      <c r="K2" s="29"/>
      <c r="L2" s="375" t="s">
        <v>78</v>
      </c>
      <c r="M2" s="375"/>
      <c r="N2" s="375"/>
      <c r="O2" s="375"/>
      <c r="P2" s="375"/>
      <c r="Q2" s="375"/>
    </row>
    <row r="3" spans="1:22" s="2" customFormat="1" ht="14.4">
      <c r="J3" s="29"/>
      <c r="K3" s="29"/>
      <c r="L3" s="40">
        <v>1430</v>
      </c>
      <c r="M3" s="40"/>
      <c r="N3" s="40">
        <v>3921.6</v>
      </c>
      <c r="O3" s="40">
        <v>7390</v>
      </c>
      <c r="P3" s="40"/>
      <c r="Q3" s="40">
        <v>22800</v>
      </c>
      <c r="S3" s="388" t="s">
        <v>1137</v>
      </c>
      <c r="T3" s="388"/>
      <c r="U3" s="388"/>
      <c r="V3" s="388"/>
    </row>
    <row r="4" spans="1:22" ht="40.200000000000003" thickBot="1">
      <c r="H4" s="376" t="s">
        <v>162</v>
      </c>
      <c r="I4" s="377"/>
      <c r="J4" s="29"/>
      <c r="K4" s="29"/>
      <c r="L4" s="47" t="s">
        <v>75</v>
      </c>
      <c r="M4" s="44" t="s">
        <v>77</v>
      </c>
      <c r="N4" s="47" t="s">
        <v>76</v>
      </c>
      <c r="O4" s="47" t="s">
        <v>159</v>
      </c>
      <c r="P4" s="44" t="s">
        <v>77</v>
      </c>
      <c r="Q4" s="47" t="s">
        <v>160</v>
      </c>
      <c r="R4" s="32" t="s">
        <v>63</v>
      </c>
      <c r="S4" s="372" t="s">
        <v>79</v>
      </c>
      <c r="T4" s="372"/>
      <c r="U4" s="373" t="s">
        <v>81</v>
      </c>
      <c r="V4" s="373"/>
    </row>
    <row r="5" spans="1:22" ht="55.8" thickBot="1">
      <c r="A5" s="33" t="s">
        <v>58</v>
      </c>
      <c r="B5" s="378" t="s">
        <v>57</v>
      </c>
      <c r="C5" s="379"/>
      <c r="D5" s="379"/>
      <c r="E5" s="380"/>
      <c r="F5" s="1" t="s">
        <v>154</v>
      </c>
      <c r="G5" s="143" t="s">
        <v>161</v>
      </c>
      <c r="H5" s="144" t="s">
        <v>65</v>
      </c>
      <c r="I5" s="145" t="s">
        <v>163</v>
      </c>
      <c r="J5" s="29"/>
      <c r="K5" s="29"/>
      <c r="L5" s="48" t="s">
        <v>73</v>
      </c>
      <c r="M5" s="45" t="s">
        <v>73</v>
      </c>
      <c r="N5" s="50" t="s">
        <v>73</v>
      </c>
      <c r="O5" s="50" t="s">
        <v>73</v>
      </c>
      <c r="P5" s="45" t="s">
        <v>73</v>
      </c>
      <c r="Q5" s="50" t="s">
        <v>73</v>
      </c>
      <c r="R5" s="1" t="s">
        <v>155</v>
      </c>
      <c r="S5" s="39" t="s">
        <v>73</v>
      </c>
      <c r="T5" s="39" t="s">
        <v>1335</v>
      </c>
      <c r="U5" s="46" t="s">
        <v>73</v>
      </c>
      <c r="V5" s="46" t="s">
        <v>1335</v>
      </c>
    </row>
    <row r="6" spans="1:22" ht="14.4">
      <c r="A6" s="35" t="s">
        <v>1051</v>
      </c>
      <c r="B6" s="28"/>
      <c r="C6" s="28"/>
      <c r="D6" s="28"/>
      <c r="G6" t="s">
        <v>1052</v>
      </c>
    </row>
    <row r="7" spans="1:22">
      <c r="A7" t="s">
        <v>878</v>
      </c>
    </row>
    <row r="8" spans="1:22">
      <c r="A8" t="s">
        <v>879</v>
      </c>
    </row>
    <row r="9" spans="1:22">
      <c r="A9" t="s">
        <v>880</v>
      </c>
    </row>
    <row r="10" spans="1:22" ht="13.8">
      <c r="B10" s="8" t="s">
        <v>457</v>
      </c>
      <c r="C10" s="9" t="s">
        <v>458</v>
      </c>
      <c r="D10" s="9"/>
      <c r="E10" s="10"/>
      <c r="F10" s="7"/>
      <c r="G10" s="3"/>
      <c r="H10" s="3"/>
      <c r="I10" s="3" t="s">
        <v>67</v>
      </c>
      <c r="L10" s="43"/>
      <c r="M10" s="43"/>
      <c r="N10" s="43"/>
      <c r="O10" s="43"/>
      <c r="P10" s="43"/>
      <c r="Q10" s="43"/>
      <c r="S10" s="42">
        <f>SUM(L10:Q10)</f>
        <v>0</v>
      </c>
      <c r="T10" s="51">
        <f>SUMPRODUCT($L10:$Q10,$L$3:$Q$3)</f>
        <v>0</v>
      </c>
      <c r="U10" s="141"/>
      <c r="V10" s="53">
        <v>1000</v>
      </c>
    </row>
    <row r="11" spans="1:22" ht="14.4">
      <c r="A11" s="137"/>
      <c r="B11" s="138"/>
      <c r="C11" s="138"/>
      <c r="D11" s="138"/>
      <c r="E11" s="138"/>
      <c r="F11" s="139"/>
      <c r="G11" s="140"/>
      <c r="H11" s="140"/>
      <c r="I11" s="141"/>
      <c r="J11" s="141"/>
      <c r="K11" s="141"/>
      <c r="L11" s="141"/>
      <c r="M11" s="141"/>
      <c r="N11" s="141"/>
      <c r="O11" s="141"/>
      <c r="P11" s="141"/>
      <c r="Q11" s="141"/>
      <c r="S11" s="141"/>
      <c r="T11" s="141"/>
      <c r="U11" s="141"/>
      <c r="V11" s="141"/>
    </row>
    <row r="12" spans="1:22" ht="33" customHeight="1">
      <c r="A12" s="404" t="s">
        <v>1053</v>
      </c>
      <c r="B12" s="404"/>
      <c r="C12" s="404"/>
      <c r="D12" s="404"/>
      <c r="E12" t="s">
        <v>1054</v>
      </c>
    </row>
    <row r="13" spans="1:22">
      <c r="A13" t="s">
        <v>881</v>
      </c>
    </row>
    <row r="14" spans="1:22">
      <c r="A14" t="s">
        <v>882</v>
      </c>
    </row>
    <row r="15" spans="1:22">
      <c r="A15" t="s">
        <v>883</v>
      </c>
    </row>
    <row r="16" spans="1:22">
      <c r="A16" t="s">
        <v>884</v>
      </c>
    </row>
    <row r="17" spans="2:22" ht="13.8">
      <c r="B17" s="8" t="s">
        <v>459</v>
      </c>
      <c r="C17" s="9" t="s">
        <v>886</v>
      </c>
      <c r="D17" s="9"/>
      <c r="E17" s="10"/>
      <c r="F17" s="3"/>
      <c r="G17" s="3"/>
      <c r="H17" s="3"/>
      <c r="I17" s="3" t="s">
        <v>68</v>
      </c>
      <c r="L17" s="43"/>
      <c r="M17" s="43"/>
      <c r="N17" s="43"/>
      <c r="O17" s="43"/>
      <c r="P17" s="43"/>
      <c r="Q17" s="43"/>
    </row>
    <row r="18" spans="2:22" ht="13.8">
      <c r="B18" s="8" t="s">
        <v>460</v>
      </c>
      <c r="C18" s="9" t="s">
        <v>888</v>
      </c>
      <c r="D18" s="87"/>
      <c r="E18" s="142"/>
      <c r="F18" s="3"/>
      <c r="G18" s="3"/>
      <c r="H18" s="3"/>
      <c r="I18" s="3" t="s">
        <v>68</v>
      </c>
      <c r="L18" s="43"/>
      <c r="M18" s="43"/>
      <c r="N18" s="43"/>
      <c r="O18" s="43"/>
      <c r="P18" s="43"/>
      <c r="Q18" s="43"/>
    </row>
    <row r="19" spans="2:22" ht="28.8">
      <c r="B19" s="8" t="s">
        <v>461</v>
      </c>
      <c r="C19" s="9" t="s">
        <v>887</v>
      </c>
      <c r="D19" s="87"/>
      <c r="E19" s="142"/>
      <c r="F19" s="13" t="s">
        <v>885</v>
      </c>
      <c r="G19" s="3"/>
      <c r="H19" s="3"/>
      <c r="I19" s="3" t="s">
        <v>68</v>
      </c>
      <c r="L19" s="43"/>
      <c r="M19" s="43"/>
      <c r="N19" s="43"/>
      <c r="O19" s="43"/>
      <c r="P19" s="43"/>
      <c r="Q19" s="43"/>
      <c r="R19" s="62" t="s">
        <v>156</v>
      </c>
    </row>
    <row r="20" spans="2:22" ht="158.4">
      <c r="B20" s="12" t="s">
        <v>462</v>
      </c>
      <c r="C20" s="86" t="s">
        <v>463</v>
      </c>
      <c r="D20" s="107"/>
      <c r="E20" s="146"/>
      <c r="F20" s="3"/>
      <c r="G20" s="11" t="s">
        <v>466</v>
      </c>
      <c r="H20" s="83" t="s">
        <v>472</v>
      </c>
      <c r="I20" s="3" t="s">
        <v>68</v>
      </c>
      <c r="L20" s="42">
        <f>SUM(L17:L19)</f>
        <v>0</v>
      </c>
      <c r="M20" s="42">
        <f t="shared" ref="M20:Q20" si="0">SUM(M17:M19)</f>
        <v>0</v>
      </c>
      <c r="N20" s="42">
        <f t="shared" si="0"/>
        <v>0</v>
      </c>
      <c r="O20" s="42">
        <f t="shared" si="0"/>
        <v>0</v>
      </c>
      <c r="P20" s="42">
        <f t="shared" si="0"/>
        <v>0</v>
      </c>
      <c r="Q20" s="42">
        <f t="shared" si="0"/>
        <v>0</v>
      </c>
      <c r="S20" s="42">
        <f>SUM(L20:Q20)</f>
        <v>0</v>
      </c>
      <c r="T20" s="51">
        <f>SUMPRODUCT($L20:$Q20,$L$3:$Q$3)</f>
        <v>0</v>
      </c>
      <c r="U20" s="52">
        <v>1</v>
      </c>
      <c r="V20" s="53">
        <v>1000</v>
      </c>
    </row>
    <row r="21" spans="2:22" ht="52.8">
      <c r="B21" s="8" t="s">
        <v>464</v>
      </c>
      <c r="C21" s="9" t="s">
        <v>889</v>
      </c>
      <c r="D21" s="9"/>
      <c r="E21" s="10"/>
      <c r="F21" s="3"/>
      <c r="G21" s="3"/>
      <c r="H21" s="3"/>
      <c r="I21" s="3" t="s">
        <v>68</v>
      </c>
      <c r="L21" s="43"/>
      <c r="M21" s="43"/>
      <c r="N21" s="43"/>
      <c r="O21" s="43"/>
      <c r="P21" s="43"/>
      <c r="Q21" s="43"/>
      <c r="R21" s="147" t="s">
        <v>471</v>
      </c>
    </row>
    <row r="22" spans="2:22" ht="13.8">
      <c r="B22" s="8" t="s">
        <v>465</v>
      </c>
      <c r="C22" s="9" t="s">
        <v>890</v>
      </c>
      <c r="D22" s="87"/>
      <c r="E22" s="142"/>
      <c r="F22" s="3"/>
      <c r="G22" s="3"/>
      <c r="H22" s="3"/>
      <c r="I22" s="3" t="s">
        <v>68</v>
      </c>
      <c r="L22" s="43"/>
      <c r="M22" s="43"/>
      <c r="N22" s="43"/>
      <c r="O22" s="43"/>
      <c r="P22" s="43"/>
      <c r="Q22" s="43"/>
    </row>
  </sheetData>
  <mergeCells count="8">
    <mergeCell ref="A12:D12"/>
    <mergeCell ref="U4:V4"/>
    <mergeCell ref="B5:E5"/>
    <mergeCell ref="L1:Q1"/>
    <mergeCell ref="L2:Q2"/>
    <mergeCell ref="H4:I4"/>
    <mergeCell ref="S4:T4"/>
    <mergeCell ref="S3:V3"/>
  </mergeCells>
  <conditionalFormatting sqref="I17:I20">
    <cfRule type="cellIs" dxfId="62" priority="39" operator="equal">
      <formula>"yes"</formula>
    </cfRule>
    <cfRule type="cellIs" dxfId="61" priority="40" operator="equal">
      <formula>"no"</formula>
    </cfRule>
  </conditionalFormatting>
  <conditionalFormatting sqref="I10">
    <cfRule type="cellIs" dxfId="60" priority="35" operator="equal">
      <formula>"yes"</formula>
    </cfRule>
    <cfRule type="cellIs" dxfId="59" priority="36" operator="equal">
      <formula>"no"</formula>
    </cfRule>
  </conditionalFormatting>
  <conditionalFormatting sqref="I21:I22">
    <cfRule type="cellIs" dxfId="58" priority="1" operator="equal">
      <formula>"yes"</formula>
    </cfRule>
    <cfRule type="cellIs" dxfId="57" priority="2" operator="equal">
      <formula>"no"</formula>
    </cfRule>
  </conditionalFormatting>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16</vt:i4>
      </vt:variant>
      <vt:variant>
        <vt:lpstr>Named Ranges</vt:lpstr>
      </vt:variant>
      <vt:variant>
        <vt:i4>10</vt:i4>
      </vt:variant>
    </vt:vector>
  </HeadingPairs>
  <TitlesOfParts>
    <vt:vector size="26" baseType="lpstr">
      <vt:lpstr>update log</vt:lpstr>
      <vt:lpstr>Overview</vt:lpstr>
      <vt:lpstr>Intro &amp; process</vt:lpstr>
      <vt:lpstr>I - s1-4 ProdImpExp</vt:lpstr>
      <vt:lpstr>II - s5 exempted HFCs</vt:lpstr>
      <vt:lpstr>III - s6 IA</vt:lpstr>
      <vt:lpstr>IV - s9 issued auth &amp; quota</vt:lpstr>
      <vt:lpstr>V - s10 NER supplies for auth</vt:lpstr>
      <vt:lpstr>VI - s7-8 FU&amp;Dest</vt:lpstr>
      <vt:lpstr>VII - s11 equ import table</vt:lpstr>
      <vt:lpstr>VIII - s12 exp for precharging</vt:lpstr>
      <vt:lpstr>IX -s13 quota coverage equ imp</vt:lpstr>
      <vt:lpstr>QC0 data entry</vt:lpstr>
      <vt:lpstr>QC1 on submission</vt:lpstr>
      <vt:lpstr>components white list</vt:lpstr>
      <vt:lpstr>QC2 for compliance</vt:lpstr>
      <vt:lpstr>'I - s1-4 ProdImpExp'!_Toc388875843</vt:lpstr>
      <vt:lpstr>'VI - s7-8 FU&amp;Dest'!_Toc388875843</vt:lpstr>
      <vt:lpstr>'I - s1-4 ProdImpExp'!_Toc388875844</vt:lpstr>
      <vt:lpstr>'I - s1-4 ProdImpExp'!_Toc388875845</vt:lpstr>
      <vt:lpstr>'II - s5 exempted HFCs'!_Toc388875846</vt:lpstr>
      <vt:lpstr>'III - s6 IA'!_Toc388875846</vt:lpstr>
      <vt:lpstr>'IV - s9 issued auth &amp; quota'!_Toc388875846</vt:lpstr>
      <vt:lpstr>'IX -s13 quota coverage equ imp'!_Toc388875846</vt:lpstr>
      <vt:lpstr>'V - s10 NER supplies for auth'!_Toc388875846</vt:lpstr>
      <vt:lpstr>'VIII - s12 exp for precharging'!_Toc388875846</vt:lpstr>
    </vt:vector>
  </TitlesOfParts>
  <Company>Öko-Institut e.V.</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Wolfram Jörß</dc:creator>
  <cp:lastModifiedBy>Enriko Käsper</cp:lastModifiedBy>
  <cp:lastPrinted>2014-10-09T09:06:23Z</cp:lastPrinted>
  <dcterms:created xsi:type="dcterms:W3CDTF">2014-08-29T11:22:12Z</dcterms:created>
  <dcterms:modified xsi:type="dcterms:W3CDTF">2015-02-17T14:07:32Z</dcterms:modified>
</cp:coreProperties>
</file>