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MS source files" sheetId="1" state="visible" r:id="rId2"/>
    <sheet name="EU28_MarineWaters_to_2020" sheetId="2" state="visible" r:id="rId3"/>
    <sheet name="RegionsSubregions" sheetId="3" state="visible" r:id="rId4"/>
    <sheet name="MS marine waters" sheetId="4" state="visible" r:id="rId5"/>
    <sheet name="MSwaters_Overlaps" sheetId="5" state="visible" r:id="rId6"/>
    <sheet name="4GEO_SHP" sheetId="6" state="visible" r:id="rId7"/>
    <sheet name="4GEO_notused_noSHP" sheetId="7" state="visible" r:id="rId8"/>
  </sheets>
  <definedNames>
    <definedName function="false" hidden="false" localSheetId="6" name="_xlnm.Print_Area" vbProcedure="false">4GEO_notused_noSHP!$A$1:$I$456</definedName>
    <definedName function="false" hidden="false" localSheetId="6" name="_xlnm.Print_Titles" vbProcedure="false">4GEO_notused_noSHP!$1:$2</definedName>
    <definedName function="false" hidden="false" localSheetId="5" name="_xlnm.Print_Area" vbProcedure="false">4GEO_SHP!$A$1:$K$426</definedName>
    <definedName function="false" hidden="false" localSheetId="1" name="_xlnm.Print_Area" vbProcedure="false">EU28_MarineWaters_to_2020!$A$1:$AB$45</definedName>
    <definedName function="false" hidden="false" localSheetId="3" name="_xlnm.Print_Area" vbProcedure="false">'MS marine waters'!$A$1:$G$37</definedName>
    <definedName function="false" hidden="false" localSheetId="0" name="_xlnm.Print_Area" vbProcedure="false">'MS source files'!$A$1:$X$26</definedName>
    <definedName function="false" hidden="false" localSheetId="2" name="_xlnm.Print_Area" vbProcedure="false">RegionsSubregions!$A$1:$F$17</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F11" authorId="0">
      <text>
        <r>
          <rPr>
            <sz val="11"/>
            <color rgb="FF000000"/>
            <rFont val="Calibri"/>
            <family val="2"/>
            <charset val="1"/>
          </rPr>
          <t xml:space="preserve">CONNOR David (ENV):
</t>
        </r>
        <r>
          <rPr>
            <sz val="9"/>
            <color rgb="FF000000"/>
            <rFont val="Tahoma"/>
            <family val="2"/>
            <charset val="1"/>
          </rPr>
          <t xml:space="preserve">Polygons reported as 'MS waters' (seabed, including territorial waters) = 488, 523km2</t>
        </r>
      </text>
    </comment>
    <comment ref="F22" authorId="0">
      <text>
        <r>
          <rPr>
            <sz val="11"/>
            <color rgb="FF000000"/>
            <rFont val="Calibri"/>
            <family val="2"/>
            <charset val="1"/>
          </rPr>
          <t xml:space="preserve">CONNOR David (ENV):
</t>
        </r>
        <r>
          <rPr>
            <sz val="9"/>
            <color rgb="FF000000"/>
            <rFont val="Tahoma"/>
            <family val="0"/>
            <charset val="1"/>
          </rPr>
          <t xml:space="preserve">Internal waters (199km2) added - MT email of 29.07.2021</t>
        </r>
      </text>
    </comment>
  </commentList>
</comments>
</file>

<file path=xl/sharedStrings.xml><?xml version="1.0" encoding="utf-8"?>
<sst xmlns="http://schemas.openxmlformats.org/spreadsheetml/2006/main" count="6588" uniqueCount="1686">
  <si>
    <t xml:space="preserve">Marine waters</t>
  </si>
  <si>
    <t xml:space="preserve">2020 Art 11 updates</t>
  </si>
  <si>
    <t xml:space="preserve">2018 Art 8-9-10 updates</t>
  </si>
  <si>
    <t xml:space="preserve">2016 Art 13-14</t>
  </si>
  <si>
    <t xml:space="preserve">2014 Art 11</t>
  </si>
  <si>
    <t xml:space="preserve">2012 Art 8-9-10</t>
  </si>
  <si>
    <t xml:space="preserve">Country code</t>
  </si>
  <si>
    <t xml:space="preserve">Country</t>
  </si>
  <si>
    <t xml:space="preserve">GIS data</t>
  </si>
  <si>
    <t xml:space="preserve">Date</t>
  </si>
  <si>
    <t xml:space="preserve">4geo.xml</t>
  </si>
  <si>
    <t xml:space="preserve">Marine reporting units</t>
  </si>
  <si>
    <t xml:space="preserve">BE</t>
  </si>
  <si>
    <t xml:space="preserve">Belgium</t>
  </si>
  <si>
    <t xml:space="preserve">http://cdr.eionet.europa.eu/be/eu/msfd_art17/2018reporting/spatialdata/envwzjscg</t>
  </si>
  <si>
    <t xml:space="preserve">http://cdr.eionet.europa.eu/be/eu/msfd8910/msfd4geo/envuxyrlq</t>
  </si>
  <si>
    <t xml:space="preserve">http://cdr.eionet.europa.eu/be/eu/msfd8910/ansbe/envuxaoow</t>
  </si>
  <si>
    <t xml:space="preserve">BG</t>
  </si>
  <si>
    <t xml:space="preserve">Bulgaria</t>
  </si>
  <si>
    <t xml:space="preserve">http://cdr.eionet.europa.eu/bg/eu/msfd_pom/msfd4geo/envwmeewa</t>
  </si>
  <si>
    <t xml:space="preserve">http://cdr.eionet.europa.eu/bg/eu/msfd_pom/msfd4geo/envwmeewa/MSFD4Geo_20170309_143214.xml/manage_document</t>
  </si>
  <si>
    <t xml:space="preserve">http://cdr.eionet.europa.eu/bg/eu/msfd_mp/msfd4geo/envvmztdq</t>
  </si>
  <si>
    <t xml:space="preserve">Pelagic: http://cdr.eionet.europa.eu/bg/eu/msfd8910/msfd4geo/envuonlpg
Seabed: http://cdr.eionet.europa.eu/bg/eu/msfd8910/msfd4geo/envuonllg</t>
  </si>
  <si>
    <t xml:space="preserve">http://cdr.eionet.europa.eu/bg/eu/msfd8910/blkbg/envugzt4a/BGBLK_MSFD4Geo_20130815.xml/manage_document</t>
  </si>
  <si>
    <t xml:space="preserve">CY</t>
  </si>
  <si>
    <t xml:space="preserve">Cyprus</t>
  </si>
  <si>
    <t xml:space="preserve">http://cdr.eionet.europa.eu/cy/eu/msfd8910/msfd4geo/envuzvkwq</t>
  </si>
  <si>
    <t xml:space="preserve">http://cdr.eionet.europa.eu/cy/eu/msfd8910/msfd4geo/envuzvwzq</t>
  </si>
  <si>
    <t xml:space="preserve">DE</t>
  </si>
  <si>
    <t xml:space="preserve">Germany</t>
  </si>
  <si>
    <t xml:space="preserve">http://cdr.eionet.europa.eu/de/eu/msfd_art17/2018reporting/spatialdata/envxe7zdg
http://cdr.eionet.europa.eu/de/eu/msfd_art17/2018reporting/spatialdata/envxe7ytg</t>
  </si>
  <si>
    <t xml:space="preserve">http://cdr.eionet.europa.eu/de/eu/msfd_art17/2018reporting/spatialdata/envxwtp7g
http://cdr.eionet.europa.eu/de/eu/msfd_art17/2018reporting/spatialdata/envxwtp4q</t>
  </si>
  <si>
    <t xml:space="preserve">ANS: http://cdr.eionet.europa.eu/de/eu/msfd8910/msfd4geo/envwavigq
BAL: http://cdr.eionet.europa.eu/de/eu/msfd8910/msfd4geo/envwavijq</t>
  </si>
  <si>
    <t xml:space="preserve">http://cdr.eionet.europa.eu/de/eu/msfd8910/balde/envuhfzqw
http://cdr.eionet.europa.eu/de/eu/msfd8910/ansde/envuhfy_w</t>
  </si>
  <si>
    <t xml:space="preserve">DK</t>
  </si>
  <si>
    <t xml:space="preserve">Denmark</t>
  </si>
  <si>
    <t xml:space="preserve">https://cdr.eionet.europa.eu/dk/eu/msfd_art17/2018reporting/spatialdata/envxvqutq/Fourth_Suppl_FINAL_DK_MarineReportingUnits.zip/manage_document</t>
  </si>
  <si>
    <t xml:space="preserve">https://cdr.eionet.europa.eu/dk/eu/msfd_art17/2018reporting/spatialdata/envytn_jg/DanishMRU_updated_Sept_2021.zip/manage_document
https://cdr.eionet.europa.eu/dk/eu/msfd_art17/2018reporting/spatialdata/envxvqutq/Fourth_Suppl_FINAL_DK_MarineReportingUnits.zip/manage_document
https://cdr.eionet.europa.eu/dk/eu/msfd_art17/2018reporting/spatialdata/envxrncsq/Third_Suppl_FINAL_DK_MarineReportingUnits.zip/manage_document
https://cdr.eionet.europa.eu/dk/eu/msfd_art17/2018reporting/spatialdata/envxrncsq/Second_Suppl_FINAL_DK_MarineReportingUnits.zip/manage_document
https://cdr.eionet.europa.eu/dk/eu/msfd_art17/2018reporting/spatialdata/envxqey9g/Suppl_FINAL_DK_MarineReportingUnits.zip/manage_document</t>
  </si>
  <si>
    <t xml:space="preserve">http://cdr.eionet.europa.eu/dk/eu/msfd_art17/2018reporting/spatialdata/envwzypma</t>
  </si>
  <si>
    <t xml:space="preserve">http://cdr.eionet.europa.eu/dk/eu/msfd8910/msfd4geo/envuxeqyg/DK_MSFD4Geo_20130424.xml/manage_document</t>
  </si>
  <si>
    <t xml:space="preserve">EE</t>
  </si>
  <si>
    <t xml:space="preserve">Estonia</t>
  </si>
  <si>
    <t xml:space="preserve">http://cdr.eionet.europa.eu/ee/eu/msfd_art17/2020reporting/spatialdata/envx5fxgg</t>
  </si>
  <si>
    <t xml:space="preserve">http://cdr.eionet.europa.eu/ee/eu/msfd_art17/2018reporting/spatialdata/envxj4ufq</t>
  </si>
  <si>
    <t xml:space="preserve">http://cdr.eionet.europa.eu/ee/eu/msfd_art17/2018reporting/spatialdata/envwx_jka/4geo_EE.xml%20(v2_updated_with_cooperation_information)/manage_document</t>
  </si>
  <si>
    <t xml:space="preserve">http://cdr.eionet.europa.eu/ee/eu/msfd8910/msfd4geo/envuie1sw</t>
  </si>
  <si>
    <t xml:space="preserve">http://cdr.eionet.europa.eu/ee/eu/msfd8910/balee/envux_rbq/MSFD4Geo_20130430_141716.xml/manage_document</t>
  </si>
  <si>
    <t xml:space="preserve">EL</t>
  </si>
  <si>
    <t xml:space="preserve">Greece</t>
  </si>
  <si>
    <t xml:space="preserve">http://cdr.eionet.europa.eu/gr/eu/msfd8910/msfd4geo/envuhwe8q</t>
  </si>
  <si>
    <t xml:space="preserve">MIC: http://cdr.eionet.europa.eu/gr/eu/msfd8910/micgr/envux5aqq/MICGR_MSFD4Geo_20130430.xml/manage_document
MAL: http://cdr.eionet.europa.eu/gr/eu/msfd8910/malgr/envux49rq/MALGR_MSFD4Geo_20130430.xml/manage_document
MAD: http://cdr.eionet.europa.eu/gr/eu/msfd8910/madgr/envuwfciq/MADGR_MSFD4Geo_20130415.xml/manage_document</t>
  </si>
  <si>
    <t xml:space="preserve">29-04-2013
29-04-2013
12-04-2013</t>
  </si>
  <si>
    <t xml:space="preserve">ES</t>
  </si>
  <si>
    <t xml:space="preserve">Spain</t>
  </si>
  <si>
    <t xml:space="preserve">http://cdr.eionet.europa.eu/es/eu/msfd_art17/2018reporting/spatialdata/envxd_x7w</t>
  </si>
  <si>
    <t xml:space="preserve">http://cdr.eionet.europa.eu/es/eu/msfd_art17/2018reporting/spatialdata/envwznsqw</t>
  </si>
  <si>
    <t xml:space="preserve">http://cdr.eionet.europa.eu/es/eu/msfd8910/msfd4geo/envuhbqka</t>
  </si>
  <si>
    <t xml:space="preserve">http://cdr.eionet.europa.eu/es/eu/msfd8910/msfd4geo/envuhbqka/ES_MSFD4Geo_20121015.xml/manage_document</t>
  </si>
  <si>
    <t xml:space="preserve">FI</t>
  </si>
  <si>
    <t xml:space="preserve">Finland</t>
  </si>
  <si>
    <t xml:space="preserve">http://cdr.eionet.europa.eu/fi/eu/msfd_art17/2018reporting/spatialdata/envxksowq</t>
  </si>
  <si>
    <r>
      <rPr>
        <sz val="11"/>
        <rFont val="Calibri"/>
        <family val="2"/>
        <charset val="1"/>
      </rPr>
      <t xml:space="preserve">BAL-FI-region: </t>
    </r>
    <r>
      <rPr>
        <u val="single"/>
        <sz val="11"/>
        <color rgb="FF0563C1"/>
        <rFont val="Calibri"/>
        <family val="2"/>
        <charset val="1"/>
      </rPr>
      <t xml:space="preserve">http://cdr.eionet.europa.eu/fi/eu/msfd_art17/2018reporting/spatialdata/envxksowq
http://cdr.eionet.europa.eu/fi/eu/msfd_art17/2018reporting/spatialdata/envwuq8hw</t>
    </r>
  </si>
  <si>
    <t xml:space="preserve">03-04-2019
03-05-2018</t>
  </si>
  <si>
    <t xml:space="preserve">http://cdr.eionet.europa.eu/fi/eu/msfd_art17/2018reporting/spatialdata/envwv7dkq</t>
  </si>
  <si>
    <t xml:space="preserve">http://cdr.eionet.europa.eu/fi/eu/msfd8910/msfd4geo/envu3k8g</t>
  </si>
  <si>
    <t xml:space="preserve">http://cdr.eionet.europa.eu/fi/eu/msfd8910/msfd4geo/envvgx1ug/BAL_FI_MSFD4Geo_20141119_132304.xml/manage_document</t>
  </si>
  <si>
    <t xml:space="preserve">FR</t>
  </si>
  <si>
    <t xml:space="preserve">France</t>
  </si>
  <si>
    <t xml:space="preserve">http://cdr.eionet.europa.eu/fr/eu/msfd_art17/2018reporting/spatialdata/envw5qwla</t>
  </si>
  <si>
    <t xml:space="preserve">http://cdr.eionet.europa.eu/fr/eu/msfd_art17/2018reporting/spatialdata/envwz5t2q</t>
  </si>
  <si>
    <t xml:space="preserve">http://cdr.eionet.europa.eu/fr/eu/msfd8910/msfd4geo/envubha6w</t>
  </si>
  <si>
    <t xml:space="preserve">http://cdr.eionet.europa.eu/fr/eu/msfd8910/msfd4geo/envuwulew</t>
  </si>
  <si>
    <t xml:space="preserve">HR</t>
  </si>
  <si>
    <t xml:space="preserve">Croatia</t>
  </si>
  <si>
    <t xml:space="preserve">http://cdr.eionet.europa.eu/hr/eu/msfd_art17/2018reporting/spatialdata/envxj4tsg</t>
  </si>
  <si>
    <t xml:space="preserve">http://cdr.eionet.europa.eu/hr/eu/msfd_art17/2018reporting/spatialdata/envxrnxgw</t>
  </si>
  <si>
    <t xml:space="preserve">http://cdr.eionet.europa.eu/hr/eu/msfd_mp/msfd4geo/envvd6ioa</t>
  </si>
  <si>
    <t xml:space="preserve">http://cdr.eionet.europa.eu/hr/eu/msfd8910/madhr/envvd570w/MADHR_MSFD4Geo_20141014.xml/manage_document</t>
  </si>
  <si>
    <t xml:space="preserve">IE</t>
  </si>
  <si>
    <t xml:space="preserve">Ireland</t>
  </si>
  <si>
    <t xml:space="preserve">http://cdr.eionet.europa.eu/ie/eu/msfd8910/msfd4geo/envuwvd2w</t>
  </si>
  <si>
    <t xml:space="preserve">http://cdr.eionet.europa.eu/ie/eu/msfd8910/acsie/envvvqrzw/ACSIE_MSFD4Geo_20140324.xml/manage_document</t>
  </si>
  <si>
    <t xml:space="preserve">IT</t>
  </si>
  <si>
    <t xml:space="preserve">Italy</t>
  </si>
  <si>
    <t xml:space="preserve">http://cdr.eionet.europa.eu/it/eu/msfd_art17/2018reporting/spatialdata/envxd9fqa</t>
  </si>
  <si>
    <t xml:space="preserve">http://cdr.eionet.europa.eu/it/eu/msfd8910/msfd4geo/envuyflfq</t>
  </si>
  <si>
    <t xml:space="preserve">http://cdr.eionet.europa.eu/it/eu/msfd8910/mweit/envuxzeg/MSFD4Geo_20130506_164410.xml/manage_document</t>
  </si>
  <si>
    <t xml:space="preserve">LT</t>
  </si>
  <si>
    <t xml:space="preserve">Lithuania</t>
  </si>
  <si>
    <t xml:space="preserve">http://cdr.eionet.europa.eu/lt/eu/msfd_art17/2018reporting/spatialdata/envxnyayq</t>
  </si>
  <si>
    <t xml:space="preserve">http://cdr.eionet.europa.eu/lt/eu/msfd_art17/2018reporting/spatialdata/envxosfwq</t>
  </si>
  <si>
    <t xml:space="preserve">http://cdr.eionet.europa.eu/lt/eu/msfd8910/msfd4geo/envuuhp7a</t>
  </si>
  <si>
    <t xml:space="preserve">http://cdr.eionet.europa.eu/lt/eu/msfd8910/ballt/envuxysa/BALLT_MSFD4Geo_20130423.xml/manage_document</t>
  </si>
  <si>
    <t xml:space="preserve">LV</t>
  </si>
  <si>
    <t xml:space="preserve">Latvia</t>
  </si>
  <si>
    <t xml:space="preserve">http://cdr.eionet.europa.eu/lv/eu/msfd8910/ballv/envumsa2g</t>
  </si>
  <si>
    <t xml:space="preserve">http://cdr.eionet.europa.eu/lv/eu/msfd_art17/2018reporting/spatialdata/envwyviwa</t>
  </si>
  <si>
    <t xml:space="preserve">https://cdr.eionet.europa.eu/lv/eu/msfd_art17/2018reporting/xmldata/envwyvnwq/</t>
  </si>
  <si>
    <t xml:space="preserve">http://cdr.eionet.europa.eu/lv/eu/msfd8910/ballv/envuxvsq/MSFD4Geo_20130430_215405.xml/manage_document</t>
  </si>
  <si>
    <t xml:space="preserve">MT</t>
  </si>
  <si>
    <t xml:space="preserve">Malta</t>
  </si>
  <si>
    <t xml:space="preserve">http://cdr.eionet.europa.eu/mt/eu/msfd_art17/2018reporting/spatialdata/envxqlmaa</t>
  </si>
  <si>
    <t xml:space="preserve">http://cdr.eionet.europa.eu/mt/eu/msfd_art17/2018reporting/spatialdata/envxnlcyq</t>
  </si>
  <si>
    <t xml:space="preserve">http://cdr.eionet.europa.eu/mt/eu/msfd8910/micmt/envvlg3cg</t>
  </si>
  <si>
    <t xml:space="preserve">http://cdr.eionet.europa.eu/mt/eu/msfd8910/micmt/envvlg3cg/MSFD4Geo_20131002_153516.xml/manage_document</t>
  </si>
  <si>
    <t xml:space="preserve">NL</t>
  </si>
  <si>
    <t xml:space="preserve">Netherlands</t>
  </si>
  <si>
    <t xml:space="preserve">http://cdr.eionet.europa.eu/nl/eu/msfd_art17/2018reporting/spatialdata/envw7h_0w</t>
  </si>
  <si>
    <t xml:space="preserve">http://cdr.eionet.europa.eu/nl/eu/msfd8910/msfd4geo/envuhbg5g</t>
  </si>
  <si>
    <t xml:space="preserve">http://cdr.eionet.europa.eu/nl/eu/msfd8910/ansnl/envuxtx1g/ANSNL_MSFD4Geo_20121011.xml/manage_document</t>
  </si>
  <si>
    <t xml:space="preserve">PL</t>
  </si>
  <si>
    <t xml:space="preserve">Poland</t>
  </si>
  <si>
    <t xml:space="preserve">http://cdr.eionet.europa.eu/pl/eu/msfd_art17/2018reporting/spatialdata/envxo6u7g</t>
  </si>
  <si>
    <t xml:space="preserve">http://cdr.eionet.europa.eu/pl/eu/msfd_art17/2018reporting/spatialdata/envxo633a</t>
  </si>
  <si>
    <t xml:space="preserve">http://cdr.eionet.europa.eu/pl/eu/msfd8910/msfd4geo/envvhmrwq</t>
  </si>
  <si>
    <t xml:space="preserve">http://cdr.eionet.europa.eu/pl/eu/msfd8910/msfd4geo/envuoonsa/MSFD4Geo_PL.xml/manage_document</t>
  </si>
  <si>
    <t xml:space="preserve">PT</t>
  </si>
  <si>
    <t xml:space="preserve">Portugal</t>
  </si>
  <si>
    <t xml:space="preserve">http://cdr.eionet.europa.eu/pt/eu/msfd_art17/2018reporting/spatialdata/envxudpjg</t>
  </si>
  <si>
    <t xml:space="preserve">https://cdr.eionet.europa.eu/pt/eu/msfd_art17/2020reporting/spatialdata/envyrzsna</t>
  </si>
  <si>
    <t xml:space="preserve">http://cdr.eionet.europa.eu/pt/eu/msfd_art17/2018reporting/spatialdata/envxuw4ba</t>
  </si>
  <si>
    <t xml:space="preserve">http://cdr.eionet.europa.eu/pt/eu/msfd8910/msfd4geo/envvk__ea</t>
  </si>
  <si>
    <t xml:space="preserve">RO</t>
  </si>
  <si>
    <t xml:space="preserve">Romania</t>
  </si>
  <si>
    <t xml:space="preserve">http://cdr.eionet.europa.eu/ro/eu/msfd_pom/msfd4geo/envwavznw</t>
  </si>
  <si>
    <t xml:space="preserve">http://cdr.eionet.europa.eu/ro/eu/msfd_art17/2018reporting/spatialdata/envxery9w</t>
  </si>
  <si>
    <t xml:space="preserve">WFD: http://cdr.eionet.europa.eu/ro/eu/msfd8910/msfd4geo/envvevf9q
MarineWaters: http://cdr.eionet.europa.eu/ro/eu/msfd8910/msfd4geo/envuhwiog</t>
  </si>
  <si>
    <t xml:space="preserve">01-09-2015
15-10-2012</t>
  </si>
  <si>
    <t xml:space="preserve">http://cdr.eionet.europa.eu/ro/eu/msfd8910/blkro/envunlyaq/RO_MSFD4Geo_20121015.xml/manage_document</t>
  </si>
  <si>
    <t xml:space="preserve">SE</t>
  </si>
  <si>
    <t xml:space="preserve">Sweden</t>
  </si>
  <si>
    <t xml:space="preserve">http://cdr.eionet.europa.eu/se/eu/msfd_art17/2018reporting/spatialdata/envxbj1ya</t>
  </si>
  <si>
    <t xml:space="preserve">https://cdr.eionet.europa.eu/se/eu/msfd_art17/2018reporting/spatialdata/envys9eoa/SE_MSFD4Geo_210831.xml/manage_document</t>
  </si>
  <si>
    <t xml:space="preserve">http://cdr.eionet.europa.eu/se/eu/msfd8910/msfd4geo/envunbs3a</t>
  </si>
  <si>
    <t xml:space="preserve">SI</t>
  </si>
  <si>
    <t xml:space="preserve">Slovenia</t>
  </si>
  <si>
    <t xml:space="preserve">http://cdr.eionet.europa.eu/si/eu/msfd_art17/2018reporting/spatialdata/envw1gosq</t>
  </si>
  <si>
    <t xml:space="preserve">http://cdr.eionet.europa.eu/si/eu/msfd8910/msfd4geo/envuqjipq</t>
  </si>
  <si>
    <t xml:space="preserve">http://cdr.eionet.europa.eu/si/eu/msfd8910/madsi/envuqjktq/MADSI_MSFD4Geo_20130124.xml/manage_document</t>
  </si>
  <si>
    <t xml:space="preserve">UK</t>
  </si>
  <si>
    <t xml:space="preserve">United Kingdom</t>
  </si>
  <si>
    <t xml:space="preserve">http://cdr.eionet.europa.eu/gb/eu/msfd8910/msfd4geo/envuo1uhw</t>
  </si>
  <si>
    <t xml:space="preserve">BAL</t>
  </si>
  <si>
    <t xml:space="preserve">ATL</t>
  </si>
  <si>
    <t xml:space="preserve">MED</t>
  </si>
  <si>
    <t xml:space="preserve">BLK</t>
  </si>
  <si>
    <t xml:space="preserve">ANS</t>
  </si>
  <si>
    <t xml:space="preserve">ACS</t>
  </si>
  <si>
    <t xml:space="preserve">ABI</t>
  </si>
  <si>
    <t xml:space="preserve">AMA</t>
  </si>
  <si>
    <t xml:space="preserve">MWE</t>
  </si>
  <si>
    <t xml:space="preserve">MAD</t>
  </si>
  <si>
    <t xml:space="preserve">MIC</t>
  </si>
  <si>
    <t xml:space="preserve">MAL</t>
  </si>
  <si>
    <t xml:space="preserve">WC+Seabed, Seabed only, Total</t>
  </si>
  <si>
    <t xml:space="preserve">Baltic Sea</t>
  </si>
  <si>
    <t xml:space="preserve">North East Atlantic Ocean</t>
  </si>
  <si>
    <t xml:space="preserve">Mediterranean Sea</t>
  </si>
  <si>
    <t xml:space="preserve">Black Sea</t>
  </si>
  <si>
    <t xml:space="preserve">Greater North Sea</t>
  </si>
  <si>
    <t xml:space="preserve">Celtic Seas</t>
  </si>
  <si>
    <t xml:space="preserve">Bay of Biscay &amp; Iberian Coast</t>
  </si>
  <si>
    <t xml:space="preserve">Macaronesia</t>
  </si>
  <si>
    <t xml:space="preserve">Western Mediterranean Sea</t>
  </si>
  <si>
    <t xml:space="preserve">Adriatic Sea</t>
  </si>
  <si>
    <t xml:space="preserve">Ionian Sea and the Central Mediterranean Sea</t>
  </si>
  <si>
    <t xml:space="preserve">Aegean-Levantine Sea</t>
  </si>
  <si>
    <t xml:space="preserve">Area (km2)</t>
  </si>
  <si>
    <t xml:space="preserve">MS area in region (km2)</t>
  </si>
  <si>
    <t xml:space="preserve">MS area in region (%)</t>
  </si>
  <si>
    <t xml:space="preserve">MS area in subregion (km2)</t>
  </si>
  <si>
    <t xml:space="preserve">MS area in subregion (%)</t>
  </si>
  <si>
    <t xml:space="preserve">Total</t>
  </si>
  <si>
    <t xml:space="preserve">Water column + seabed</t>
  </si>
  <si>
    <t xml:space="preserve">Seabed only</t>
  </si>
  <si>
    <t xml:space="preserve">EU</t>
  </si>
  <si>
    <t xml:space="preserve">Marine waters - EU28 </t>
  </si>
  <si>
    <t xml:space="preserve">Overlaps</t>
  </si>
  <si>
    <t xml:space="preserve">Total area of region or subregion (km2)</t>
  </si>
  <si>
    <t xml:space="preserve">% of region (ATL and MED subregions)</t>
  </si>
  <si>
    <t xml:space="preserve">Values updated 09.2021</t>
  </si>
  <si>
    <t xml:space="preserve">Id</t>
  </si>
  <si>
    <t xml:space="preserve">Description</t>
  </si>
  <si>
    <t xml:space="preserve">Area  (km2)</t>
  </si>
  <si>
    <t xml:space="preserve">North-east Atlantic Ocean</t>
  </si>
  <si>
    <t xml:space="preserve">Bay of Biscay and the Iberian Coast</t>
  </si>
  <si>
    <t xml:space="preserve">-</t>
  </si>
  <si>
    <t xml:space="preserve">Area of NEA outside the four MSFD subregions</t>
  </si>
  <si>
    <t xml:space="preserve">MED area in master dbase</t>
  </si>
  <si>
    <t xml:space="preserve">Difference MED vs 4x subregions</t>
  </si>
  <si>
    <t xml:space="preserve">Black Sea (excluding Seas of Marmara and Azov)</t>
  </si>
  <si>
    <t xml:space="preserve">BLM</t>
  </si>
  <si>
    <t xml:space="preserve">Black Sea - Sea of Marmara</t>
  </si>
  <si>
    <t xml:space="preserve">BLA</t>
  </si>
  <si>
    <t xml:space="preserve">Black Sea - Sea of Azov</t>
  </si>
  <si>
    <t xml:space="preserve">All values calculated in ETRS89 LAEA (3035) projection, in km2 to 6 decimal places (i.e. to nearest m2), but shown in spreadsheet rounded to nearest km2.</t>
  </si>
  <si>
    <t xml:space="preserve">MRU codes</t>
  </si>
  <si>
    <t xml:space="preserve">Water column + seabed, Seabed only, Total</t>
  </si>
  <si>
    <t xml:space="preserve">Area type</t>
  </si>
  <si>
    <t xml:space="preserve"> Used to calculate area of MS waters</t>
  </si>
  <si>
    <t xml:space="preserve">ETRS89 (3035)</t>
  </si>
  <si>
    <t xml:space="preserve">% of total area</t>
  </si>
  <si>
    <t xml:space="preserve">EEZ</t>
  </si>
  <si>
    <t xml:space="preserve">ANS-BE-MS-1</t>
  </si>
  <si>
    <t xml:space="preserve">BLK-BG-MS-1</t>
  </si>
  <si>
    <t xml:space="preserve">MAL-CY-MS</t>
  </si>
  <si>
    <t xml:space="preserve">ANSDE_MS, BALDE_MS</t>
  </si>
  <si>
    <t xml:space="preserve">ANS-DK-TOTAL, BAL-DK-TOTAL</t>
  </si>
  <si>
    <t xml:space="preserve">BAL-EE-AA</t>
  </si>
  <si>
    <t xml:space="preserve">Territorial waters</t>
  </si>
  <si>
    <t xml:space="preserve">Continental shelf</t>
  </si>
  <si>
    <t xml:space="preserve">MAD-EL-MS-AD, MAL-EL-MS-AL, MIC-EL-MS-IO</t>
  </si>
  <si>
    <t xml:space="preserve"> ABI-ES-SD-NOR, ABI-ES-SD-SUD, AMA-ES-SD-CAN, MWE-ES-SD-ESAL, MWE-ES-SD-LEV</t>
  </si>
  <si>
    <t xml:space="preserve">BAL-FI</t>
  </si>
  <si>
    <t xml:space="preserve">ABI-FR-MS-GDG, ACS-FR-MS-MC, ANS-FR-MS-MMN, MWE-FR-MS-MO</t>
  </si>
  <si>
    <t xml:space="preserve">MAD-HR-MRU_1</t>
  </si>
  <si>
    <t xml:space="preserve">Extended continental shelf</t>
  </si>
  <si>
    <t xml:space="preserve">ACS-IE-AA-001</t>
  </si>
  <si>
    <t xml:space="preserve">IT-AS-0001, IT-ISCMS-0001, IT-WMS-0001</t>
  </si>
  <si>
    <t xml:space="preserve">BAL-LT-MS-01</t>
  </si>
  <si>
    <t xml:space="preserve">BAL-LV-AAA-006</t>
  </si>
  <si>
    <t xml:space="preserve">Fisheries Management Zone + internal waters</t>
  </si>
  <si>
    <t xml:space="preserve">Area designated for hydrocarbon exploration and exploitation</t>
  </si>
  <si>
    <t xml:space="preserve">MIC-MT-MS-02</t>
  </si>
  <si>
    <t xml:space="preserve">ANS-NL-MS-1</t>
  </si>
  <si>
    <t xml:space="preserve">BAL-POL-MS-001</t>
  </si>
  <si>
    <t xml:space="preserve">ABI-PT-SD-CONT, AMA-PT-SD-AZO, AMA-PT-SD-MAD</t>
  </si>
  <si>
    <t xml:space="preserve">AMA-PT-SD-PCE</t>
  </si>
  <si>
    <t xml:space="preserve">ABI-PT-SD-CONT, AMA-PT-SD-AZO, AMA-PT-SD-MAD, AMA-PT-SD-PCE</t>
  </si>
  <si>
    <t xml:space="preserve">BLK_RO_RG_CT, BLK_RO_RG_MT01, BLK_RO_RG_MT02, BLK_RO_RG_TT03</t>
  </si>
  <si>
    <t xml:space="preserve">ANS-SE-SR-Nordsjon, BAL-SE-RG-Ostersjon</t>
  </si>
  <si>
    <t xml:space="preserve">MAD-SI-MRU-1</t>
  </si>
  <si>
    <t xml:space="preserve">UK_MS_1, UK_WMS_0</t>
  </si>
  <si>
    <t xml:space="preserve">UK_MS_2</t>
  </si>
  <si>
    <t xml:space="preserve">UK_MS_2, UK_MS_1, UK_WMS_0</t>
  </si>
  <si>
    <t xml:space="preserve">Type of designation(s) to be confirmed</t>
  </si>
  <si>
    <t xml:space="preserve">Subregion</t>
  </si>
  <si>
    <t xml:space="preserve">Country A</t>
  </si>
  <si>
    <t xml:space="preserve">Country B</t>
  </si>
  <si>
    <t xml:space="preserve">Intersection Area km2</t>
  </si>
  <si>
    <t xml:space="preserve">Total per subregion km2</t>
  </si>
  <si>
    <t xml:space="preserve">Does not take account of Sept. 2021 changes to DK marine waters</t>
  </si>
  <si>
    <t xml:space="preserve">Marine region/ subregion</t>
  </si>
  <si>
    <t xml:space="preserve">Member State</t>
  </si>
  <si>
    <t xml:space="preserve">Type of assessment area</t>
  </si>
  <si>
    <t xml:space="preserve">Name of marine unit/ assessment area</t>
  </si>
  <si>
    <t xml:space="preserve">Marine Unit ID</t>
  </si>
  <si>
    <t xml:space="preserve">Source URL</t>
  </si>
  <si>
    <t xml:space="preserve">Date reported</t>
  </si>
  <si>
    <t xml:space="preserve">MRU area Km2</t>
  </si>
  <si>
    <t xml:space="preserve">Marine Waters area Km2</t>
  </si>
  <si>
    <t xml:space="preserve">MRU % proportion of marine waters</t>
  </si>
  <si>
    <t xml:space="preserve">Field: nameTxtInt in MSFD database
Orange cells = name in MSFD database used instead of 4geo.xml name</t>
  </si>
  <si>
    <t xml:space="preserve">Field: thematicID in MSFD database</t>
  </si>
  <si>
    <t xml:space="preserve"> </t>
  </si>
  <si>
    <r>
      <rPr>
        <sz val="10"/>
        <color rgb="FF000000"/>
        <rFont val="Calibri"/>
        <family val="2"/>
        <charset val="1"/>
      </rPr>
      <t xml:space="preserve">Values from [MSFD2018_production].[dbo].MRUs_Publication  in projection ETRS89 LAEA (3035) on 01/09/2021, except for BG, EL, UK (from original GIS shapefiles in ETRS89 projection).
Orange cells = value changed from DIKE_24-2021-03add  by &gt;1km</t>
    </r>
    <r>
      <rPr>
        <vertAlign val="superscript"/>
        <sz val="10"/>
        <color rgb="FF000000"/>
        <rFont val="Calibri"/>
        <family val="2"/>
        <charset val="1"/>
      </rPr>
      <t xml:space="preserve">2</t>
    </r>
    <r>
      <rPr>
        <sz val="10"/>
        <color rgb="FF000000"/>
        <rFont val="Calibri"/>
        <family val="2"/>
        <charset val="1"/>
      </rPr>
      <t xml:space="preserve">.</t>
    </r>
  </si>
  <si>
    <t xml:space="preserve">SR_Subregion</t>
  </si>
  <si>
    <t xml:space="preserve">Greater North Sea, incl. the Kattegat and the English Channel</t>
  </si>
  <si>
    <t xml:space="preserve">http://cdr.eionet.europa.eu/be/eu/msfd_art17/2018reporting/spatialdata/envwzjscg/MSFD4Geo_20180626_162932.xml/manage_document</t>
  </si>
  <si>
    <t xml:space="preserve">MS_MarineWatersPartRegionSubregion</t>
  </si>
  <si>
    <t xml:space="preserve">Belgian Part of the North Sea (BPNS)</t>
  </si>
  <si>
    <t xml:space="preserve">AA_AssessmentArea</t>
  </si>
  <si>
    <t xml:space="preserve">Belgian offshore waters (beyond 12 nm)</t>
  </si>
  <si>
    <t xml:space="preserve">ANS-BE-OFFSHORE</t>
  </si>
  <si>
    <t xml:space="preserve">Belgian coastal waters (0-1 nm)</t>
  </si>
  <si>
    <t xml:space="preserve">BEFED_CW</t>
  </si>
  <si>
    <t xml:space="preserve">Belgian territorial waters (1-12 nm)</t>
  </si>
  <si>
    <t xml:space="preserve">BEFED_TEW</t>
  </si>
  <si>
    <t xml:space="preserve">SD_Subdivision</t>
  </si>
  <si>
    <t xml:space="preserve">OSPAR region</t>
  </si>
  <si>
    <t xml:space="preserve">L2.2.5</t>
  </si>
  <si>
    <t xml:space="preserve">Coastal</t>
  </si>
  <si>
    <t xml:space="preserve">BLK-BG-AA-Coastal</t>
  </si>
  <si>
    <t xml:space="preserve">Cape Emine-Sozopol</t>
  </si>
  <si>
    <t xml:space="preserve">BLK-BG-AA-EmineSozopol</t>
  </si>
  <si>
    <t xml:space="preserve">Cape Galata-Cape Emine</t>
  </si>
  <si>
    <t xml:space="preserve">BLK-BG-AA-GalataEmine</t>
  </si>
  <si>
    <t xml:space="preserve">Cape Kaliakra-Cape Galata</t>
  </si>
  <si>
    <t xml:space="preserve">BLK-BG-AA-KaliakraGalata</t>
  </si>
  <si>
    <t xml:space="preserve">Open sea</t>
  </si>
  <si>
    <t xml:space="preserve">BLK-BG-AA-OpenSea</t>
  </si>
  <si>
    <t xml:space="preserve">Shelf</t>
  </si>
  <si>
    <t xml:space="preserve">BLK-BG-AA-Shelf</t>
  </si>
  <si>
    <t xml:space="preserve">Cape Sivriburun-Cape Kaliakra</t>
  </si>
  <si>
    <t xml:space="preserve">BLK-BG-AA-SivriburunKaliakra</t>
  </si>
  <si>
    <t xml:space="preserve">Sozopol-Rezovo River</t>
  </si>
  <si>
    <t xml:space="preserve">BLK-BG-AA-SozopolRezovo</t>
  </si>
  <si>
    <t xml:space="preserve">Bulgarian part of Black sea</t>
  </si>
  <si>
    <t xml:space="preserve">Marine waters of the Republic of Cyprus, as part of the marine subregion "Agean-Levantine sea"</t>
  </si>
  <si>
    <t xml:space="preserve">http://cdr.eionet.europa.eu/cy/eu/msfd8910/msfd4geo/envuzvwzq/MSFD4Geo_20140402_141816.xml/manage_document</t>
  </si>
  <si>
    <t xml:space="preserve">Kuestengewaesser Nordsee</t>
  </si>
  <si>
    <t xml:space="preserve">ANSDE_CW</t>
  </si>
  <si>
    <t xml:space="preserve">http://cdr.eionet.europa.eu/de/eu/msfd_art17/2018reporting/spatialdata/envxwtp4q/ANSDE_MSFD4Geo_20190827.xml/manage_document</t>
  </si>
  <si>
    <t xml:space="preserve">EF12</t>
  </si>
  <si>
    <t xml:space="preserve">ANSDE_D5_EF12</t>
  </si>
  <si>
    <t xml:space="preserve">EF34</t>
  </si>
  <si>
    <t xml:space="preserve">ANSDE_D5_EF34</t>
  </si>
  <si>
    <t xml:space="preserve">EW34</t>
  </si>
  <si>
    <t xml:space="preserve">ANSDE_D5_EW34</t>
  </si>
  <si>
    <t xml:space="preserve">ICEF</t>
  </si>
  <si>
    <t xml:space="preserve">ANSDE_D5_ICEF</t>
  </si>
  <si>
    <t xml:space="preserve">ICNF</t>
  </si>
  <si>
    <t xml:space="preserve">ANSDE_D5_ICNF</t>
  </si>
  <si>
    <t xml:space="preserve">NF12</t>
  </si>
  <si>
    <t xml:space="preserve">ANSDE_D5_NF12</t>
  </si>
  <si>
    <t xml:space="preserve">OCEF</t>
  </si>
  <si>
    <t xml:space="preserve">ANSDE_D5_OCEF</t>
  </si>
  <si>
    <t xml:space="preserve">OCNF</t>
  </si>
  <si>
    <t xml:space="preserve">ANSDE_D5_OCNF</t>
  </si>
  <si>
    <t xml:space="preserve">OFFI</t>
  </si>
  <si>
    <t xml:space="preserve">ANSDE_D5_OFFI</t>
  </si>
  <si>
    <t xml:space="preserve">OFFO</t>
  </si>
  <si>
    <t xml:space="preserve">ANSDE_D5_OFFO</t>
  </si>
  <si>
    <t xml:space="preserve">AWZ deutsche Nordsee</t>
  </si>
  <si>
    <t xml:space="preserve">ANSDE_EEZ</t>
  </si>
  <si>
    <t xml:space="preserve">Deutsche Nordsee</t>
  </si>
  <si>
    <t xml:space="preserve">ANSDE_MS</t>
  </si>
  <si>
    <t xml:space="preserve">Offshore Nordsee</t>
  </si>
  <si>
    <t xml:space="preserve">ANSDE_offshore</t>
  </si>
  <si>
    <t xml:space="preserve">Hoheitsgewaesser Nordsee</t>
  </si>
  <si>
    <t xml:space="preserve">ANSDE_TeW</t>
  </si>
  <si>
    <t xml:space="preserve">Kuestengewaesser</t>
  </si>
  <si>
    <t xml:space="preserve">BALDE_CW</t>
  </si>
  <si>
    <t xml:space="preserve">http://cdr.eionet.europa.eu/de/eu/msfd_art17/2018reporting/spatialdata/envxwtp7g/BALDE_MSFD4Geo_20190827.xml/manage_document</t>
  </si>
  <si>
    <t xml:space="preserve">Kuestengewaesser Arkona Becken</t>
  </si>
  <si>
    <t xml:space="preserve">BALDE_CW_AB</t>
  </si>
  <si>
    <t xml:space="preserve">Kuestengewaesser Bornholm Becken</t>
  </si>
  <si>
    <t xml:space="preserve">BALDE_CW_BB</t>
  </si>
  <si>
    <t xml:space="preserve">BALDE_CW_D5_AB_B2</t>
  </si>
  <si>
    <t xml:space="preserve">BALDE_CW_D5_AB_B3</t>
  </si>
  <si>
    <t xml:space="preserve">BALDE_CW_D5_BB_B2</t>
  </si>
  <si>
    <t xml:space="preserve">BALDE_CW_D5_BB_B3</t>
  </si>
  <si>
    <t xml:space="preserve">BALDE_CW_D5_GB_B3</t>
  </si>
  <si>
    <t xml:space="preserve">BALDE_CW_D5_KB_B2</t>
  </si>
  <si>
    <t xml:space="preserve">BALDE_CW_D5_KB_B3</t>
  </si>
  <si>
    <t xml:space="preserve">BALDE_CW_D5_MB_B2</t>
  </si>
  <si>
    <t xml:space="preserve">BALDE_CW_D5_MB_B3</t>
  </si>
  <si>
    <t xml:space="preserve">Kuestengewaesser Kieler Bucht</t>
  </si>
  <si>
    <t xml:space="preserve">BALDE_CW_KB</t>
  </si>
  <si>
    <t xml:space="preserve">Kuestengewaesser Mecklenburger Bucht</t>
  </si>
  <si>
    <t xml:space="preserve">BALDE_CW_MB</t>
  </si>
  <si>
    <t xml:space="preserve">AWZ</t>
  </si>
  <si>
    <t xml:space="preserve">BALDE_EEZ</t>
  </si>
  <si>
    <t xml:space="preserve">Fischgewaesser 3c22</t>
  </si>
  <si>
    <t xml:space="preserve">BALDE_FA_3c22</t>
  </si>
  <si>
    <t xml:space="preserve">Fischgewaesser 3d24</t>
  </si>
  <si>
    <t xml:space="preserve">BALDE_FA_3d24</t>
  </si>
  <si>
    <t xml:space="preserve">Deutsche Ostsee</t>
  </si>
  <si>
    <t xml:space="preserve">BALDE_MS</t>
  </si>
  <si>
    <t xml:space="preserve">Arkona Becken offshore</t>
  </si>
  <si>
    <t xml:space="preserve">BALDE_OFFSHORE_AB</t>
  </si>
  <si>
    <t xml:space="preserve">Bornholm Becken offshore</t>
  </si>
  <si>
    <t xml:space="preserve">BALDE_OFFSHORE_BB</t>
  </si>
  <si>
    <t xml:space="preserve">Kieler Bucht offshore</t>
  </si>
  <si>
    <t xml:space="preserve">BALDE_OFFSHORE_KB</t>
  </si>
  <si>
    <t xml:space="preserve">Mecklenburger Bucht offshore</t>
  </si>
  <si>
    <t xml:space="preserve">BALDE_OFFSHORE_MB</t>
  </si>
  <si>
    <t xml:space="preserve">Küstenmeer Schlei/Trave</t>
  </si>
  <si>
    <t xml:space="preserve">DE_CW_B0.9610</t>
  </si>
  <si>
    <t xml:space="preserve">Küstenmeer Warnow-Peene</t>
  </si>
  <si>
    <t xml:space="preserve">DE_CW_DEMV_WP_20</t>
  </si>
  <si>
    <t xml:space="preserve">CoastalWaters_WFD</t>
  </si>
  <si>
    <t xml:space="preserve">ANS-DK1-CW</t>
  </si>
  <si>
    <t xml:space="preserve">Not reported</t>
  </si>
  <si>
    <t xml:space="preserve">ANS-DK2-CW</t>
  </si>
  <si>
    <t xml:space="preserve">ANS-DK4-CW</t>
  </si>
  <si>
    <t xml:space="preserve">Danish part of OSPAR Nordsøen (L 2.2.5) from coastline to EEZ</t>
  </si>
  <si>
    <t xml:space="preserve">ANS-DK-L2.2.5</t>
  </si>
  <si>
    <t xml:space="preserve">http://cdr.eionet.europa.eu/dk/eu/msfd_art17/2018reporting/spatialdata/envwzypma/DK_MSFD_4geo.xml/manage_document</t>
  </si>
  <si>
    <t xml:space="preserve">Danish part of OSPAR Nordsøen (L 2.2.5) from 1 mile zone to EEZ</t>
  </si>
  <si>
    <t xml:space="preserve">ANS-DK-L2.2.5-WO_coast</t>
  </si>
  <si>
    <t xml:space="preserve">Danish part of OSPAR Skagerrak (L 2.2.7) from coastline to EEZ</t>
  </si>
  <si>
    <t xml:space="preserve">ANS-DK-L2.2.7</t>
  </si>
  <si>
    <t xml:space="preserve">Danish part of OSPAR Skagerrak (L 2.2.7) from 1 mile zone to EEZ</t>
  </si>
  <si>
    <t xml:space="preserve">ANS-DK-L2.2.7-WO_coast</t>
  </si>
  <si>
    <t xml:space="preserve">Total Danish part of OSPAR areas from coastline to EEZ</t>
  </si>
  <si>
    <t xml:space="preserve">ANS-DK-OSPAR-TOTAL</t>
  </si>
  <si>
    <t xml:space="preserve">Danish part of Atlantic North Sea from coastline to EEZ</t>
  </si>
  <si>
    <t xml:space="preserve">ANS-DK-TOTAL</t>
  </si>
  <si>
    <t xml:space="preserve">Danish part of Atlantic North Sea from coastline to EEZ without Kattegat</t>
  </si>
  <si>
    <t xml:space="preserve">ANS-DK-WO-KA</t>
  </si>
  <si>
    <t xml:space="preserve">BAL-DK1-CW</t>
  </si>
  <si>
    <t xml:space="preserve">BAL-DK2-CW</t>
  </si>
  <si>
    <t xml:space="preserve">BAL-DK3-CW</t>
  </si>
  <si>
    <t xml:space="preserve">Total Danish part of HELCOM areas from coastline to EEZ</t>
  </si>
  <si>
    <t xml:space="preserve">BAL-DK-HELCOM-TOTAL</t>
  </si>
  <si>
    <t xml:space="preserve">Danish part of HELCOM Kattegat (SEA_001) from coast line to EEZ</t>
  </si>
  <si>
    <t xml:space="preserve">BAL-DK-SEA_001</t>
  </si>
  <si>
    <t xml:space="preserve">Danish part of HELCOM Kattegat (SEA_001) from 1 mile zone to EEZ</t>
  </si>
  <si>
    <t xml:space="preserve">BAL-DK-SEA_001-WO_coast</t>
  </si>
  <si>
    <t xml:space="preserve">Danish part of HELCOM Storebælt (SEA_002) from coast line to EEZ</t>
  </si>
  <si>
    <t xml:space="preserve">BAL-DK-SEA_002</t>
  </si>
  <si>
    <t xml:space="preserve">Danish part of HELCOM Storebælt (SEA_002) from 1 mile zone to EEZ</t>
  </si>
  <si>
    <t xml:space="preserve">BAL-DK-SEA_002-WO_coast</t>
  </si>
  <si>
    <t xml:space="preserve">Danish part of HELCOM Øresund (SEA_003) from coast line to EEZ</t>
  </si>
  <si>
    <t xml:space="preserve">BAL-DK-SEA_003</t>
  </si>
  <si>
    <t xml:space="preserve">Danish part of HELCOM Øresund (SEA_003) from 1 mile zone to EEZ</t>
  </si>
  <si>
    <t xml:space="preserve">BAL-DK-SEA_003-WO_coast</t>
  </si>
  <si>
    <t xml:space="preserve">Danish part of HELCOM Kiel Bugt (SEA_004) from coast line to EEZ</t>
  </si>
  <si>
    <t xml:space="preserve">BAL-DK-SEA_004</t>
  </si>
  <si>
    <t xml:space="preserve">Danish part of HELCOM Kiel Bugt (SEA_004) from 1 mile zone to EEZ</t>
  </si>
  <si>
    <t xml:space="preserve">BAL-DK-SEA_004-WO_coast</t>
  </si>
  <si>
    <t xml:space="preserve">Danish part of HELCOM Mecklenburg Bugt (SEA_005) from coast line to EEZ</t>
  </si>
  <si>
    <t xml:space="preserve">BAL-DK-SEA_005</t>
  </si>
  <si>
    <t xml:space="preserve">Danish part of HELCOM Mecklenburg Bugt (SEA_005) from 1 mile zone to EEZ</t>
  </si>
  <si>
    <t xml:space="preserve">BAL-DK-SEA_005-WO_coast</t>
  </si>
  <si>
    <t xml:space="preserve">Danish part of HELCOM Arkona Bassinet (SEA_006) from coast line to EEZ</t>
  </si>
  <si>
    <t xml:space="preserve">BAL-DK-SEA_006</t>
  </si>
  <si>
    <t xml:space="preserve">Danish part of HELCOM Arkona Bassinet (SEA_006) from 1 mile zone to EEZ</t>
  </si>
  <si>
    <t xml:space="preserve">BAL-DK-SEA_006-WO_coast</t>
  </si>
  <si>
    <t xml:space="preserve">Danish part of HELCOM Bornholmerbassinet (SEA_007) from coast line to EEZ</t>
  </si>
  <si>
    <t xml:space="preserve">BAL-DK-SEA_007</t>
  </si>
  <si>
    <t xml:space="preserve">Danish part of HELCOM Bornholmerbassinet (SEA_007) from 1 mile zone to EEZ</t>
  </si>
  <si>
    <t xml:space="preserve">BAL-DK-SEA_007-WO_coast</t>
  </si>
  <si>
    <t xml:space="preserve">Danish part of Baltic Sea from coastline to EEZ</t>
  </si>
  <si>
    <t xml:space="preserve">BAL-DK-TOTAL</t>
  </si>
  <si>
    <t xml:space="preserve">FishingArea_ICES</t>
  </si>
  <si>
    <t xml:space="preserve">North Sea according to Danish food legislation</t>
  </si>
  <si>
    <t xml:space="preserve">DK-ANS-ICES</t>
  </si>
  <si>
    <t xml:space="preserve">The eastern Baltic sea according to Danish food legislation</t>
  </si>
  <si>
    <t xml:space="preserve">DK-BAL-EAST-ICES</t>
  </si>
  <si>
    <t xml:space="preserve">The western Baltic sea according to Danish food legislation</t>
  </si>
  <si>
    <t xml:space="preserve">DK-BAL-WEST-ICES</t>
  </si>
  <si>
    <t xml:space="preserve">Danish part of Atlantic North Sea from coastline to EEZ. Data covers DK-TOTAL.</t>
  </si>
  <si>
    <t xml:space="preserve">DK-TOTAL-part-ANS</t>
  </si>
  <si>
    <t xml:space="preserve">Danish part of Baltic Sea from coastline to EEZ. Data covers DK-TOTAL.</t>
  </si>
  <si>
    <t xml:space="preserve">DK-TOTAL-part-BAL</t>
  </si>
  <si>
    <t xml:space="preserve">Danish part of Atlantic North Sea from 1 mile zone to EEZ.  Data covers DK-TOTAL-WO_coast.</t>
  </si>
  <si>
    <t xml:space="preserve">DK-TOTAL-WO_coast-part-ANS</t>
  </si>
  <si>
    <t xml:space="preserve">Danish part of Baltic Sea from 1 mile zone to EEZ. Data covers DK-TOTAL-WO_coast.</t>
  </si>
  <si>
    <t xml:space="preserve">DK-TOTAL-WO_coast-part-BAL</t>
  </si>
  <si>
    <t xml:space="preserve">Archipelago sea (ICES 29)</t>
  </si>
  <si>
    <t xml:space="preserve">BAL-AS-EE-ICES_SD_29</t>
  </si>
  <si>
    <t xml:space="preserve">National part of Baltic Sea</t>
  </si>
  <si>
    <t xml:space="preserve">Eastern Gotland Basin</t>
  </si>
  <si>
    <t xml:space="preserve">BAL-EE-EGB</t>
  </si>
  <si>
    <t xml:space="preserve">Eastern Gotland Basin Opensea</t>
  </si>
  <si>
    <t xml:space="preserve">BAL-EE-EGB-OFFSHORE</t>
  </si>
  <si>
    <t xml:space="preserve">Gulf of Finland</t>
  </si>
  <si>
    <t xml:space="preserve">BAL-EE-GF</t>
  </si>
  <si>
    <t xml:space="preserve">Gulf of Finland Estonian Coastal waters</t>
  </si>
  <si>
    <t xml:space="preserve">BAL-EE-GF-COASTAL</t>
  </si>
  <si>
    <t xml:space="preserve">Gulf of Finland Opensea</t>
  </si>
  <si>
    <t xml:space="preserve">BAL-EE-GF-OFFSHORE</t>
  </si>
  <si>
    <t xml:space="preserve">Gulf of Riga</t>
  </si>
  <si>
    <t xml:space="preserve">BAL-EE-GR</t>
  </si>
  <si>
    <t xml:space="preserve">Gulf of Riga Estonian Coastal waters</t>
  </si>
  <si>
    <t xml:space="preserve">BAL-EE-GR-COASTAL</t>
  </si>
  <si>
    <t xml:space="preserve">Gulf of Riga Opensea</t>
  </si>
  <si>
    <t xml:space="preserve">BAL-EE-GR-OFFSHORE</t>
  </si>
  <si>
    <t xml:space="preserve">Northern Baltic Proper</t>
  </si>
  <si>
    <t xml:space="preserve">BAL-EE-NBP</t>
  </si>
  <si>
    <t xml:space="preserve">Northern Baltic Proper Estonian Coastal waters</t>
  </si>
  <si>
    <t xml:space="preserve">BAL-EE-NBP-COASTAL</t>
  </si>
  <si>
    <t xml:space="preserve">Northern Baltic Proper Opensea</t>
  </si>
  <si>
    <t xml:space="preserve">BAL-EE-NBP-OFFSHORE</t>
  </si>
  <si>
    <t xml:space="preserve">Kihelkonna Bay CWB</t>
  </si>
  <si>
    <t xml:space="preserve">BAL-EGB-EE-EEEE_11</t>
  </si>
  <si>
    <t xml:space="preserve">East of Gotland (ICES 28-2)</t>
  </si>
  <si>
    <t xml:space="preserve">BAL-EGB-EE-ICES_SD_28-2</t>
  </si>
  <si>
    <t xml:space="preserve">Narva-Kunda Bay CWB</t>
  </si>
  <si>
    <t xml:space="preserve">BAL-GF-EE-EEEE_01</t>
  </si>
  <si>
    <t xml:space="preserve">Eru-Käsmu Bay CWB</t>
  </si>
  <si>
    <t xml:space="preserve">BAL-GF-EE-EEEE_02</t>
  </si>
  <si>
    <t xml:space="preserve">Hara Bay CWB</t>
  </si>
  <si>
    <t xml:space="preserve">BAL-GF-EE-EEEE_03</t>
  </si>
  <si>
    <t xml:space="preserve">Kolga Bay CWB</t>
  </si>
  <si>
    <t xml:space="preserve">BAL-GF-EE-EEEE_04</t>
  </si>
  <si>
    <t xml:space="preserve">Muuga-Tallinna-Kakumäe Bay CWB</t>
  </si>
  <si>
    <t xml:space="preserve">BAL-GF-EE-EEEE_05</t>
  </si>
  <si>
    <t xml:space="preserve">Pakri Bay CWB</t>
  </si>
  <si>
    <t xml:space="preserve">BAL-GF-EE-EEEE_06</t>
  </si>
  <si>
    <t xml:space="preserve">Gulf of Finland (ICES 32)</t>
  </si>
  <si>
    <t xml:space="preserve">BAL-GF-EE-ICES_SD_32</t>
  </si>
  <si>
    <t xml:space="preserve">Hiiu Shallow CWB</t>
  </si>
  <si>
    <t xml:space="preserve">BAL-GR-EE-EEEE_07</t>
  </si>
  <si>
    <t xml:space="preserve">Haapsalu Bay CWB</t>
  </si>
  <si>
    <t xml:space="preserve">BAL-GR-EE-EEEE_08</t>
  </si>
  <si>
    <t xml:space="preserve">Matsalu Bay CWB</t>
  </si>
  <si>
    <t xml:space="preserve">BAL-GR-EE-EEEE_09</t>
  </si>
  <si>
    <t xml:space="preserve">Gulf of Riga (Liivi) CWB</t>
  </si>
  <si>
    <t xml:space="preserve">BAL-GR-EE-EEEE_12</t>
  </si>
  <si>
    <t xml:space="preserve">Pärnu Bay CWB</t>
  </si>
  <si>
    <t xml:space="preserve">BAL-GR-EE-EEEE_13</t>
  </si>
  <si>
    <t xml:space="preserve">Kassari-Õunaku Bay CWB</t>
  </si>
  <si>
    <t xml:space="preserve">BAL-GR-EE-EEEE_14</t>
  </si>
  <si>
    <t xml:space="preserve">Väike väin CWB</t>
  </si>
  <si>
    <t xml:space="preserve">BAL-GR-EE-EEEE_15</t>
  </si>
  <si>
    <t xml:space="preserve">Väinamere CWB</t>
  </si>
  <si>
    <t xml:space="preserve">BAL-GR-EE-EEEE_16</t>
  </si>
  <si>
    <t xml:space="preserve">Gulf of Riga (ICES 28-1)</t>
  </si>
  <si>
    <t xml:space="preserve">BAL-GR-EE-ICES_SD_28-1</t>
  </si>
  <si>
    <t xml:space="preserve">Soela strait CWBmu Bay CWB</t>
  </si>
  <si>
    <t xml:space="preserve">BAL-NBP-EE-EEEE_10</t>
  </si>
  <si>
    <t xml:space="preserve">Hellenic Republic's MS marine waters part of the Adriatic Sea subregion</t>
  </si>
  <si>
    <t xml:space="preserve">MAD-EL-MS-AD</t>
  </si>
  <si>
    <t xml:space="preserve">http://cdr.eionet.europa.eu/gr/eu/msfd8910/madgr/envuwfciq/MADGR_MSFD4Geo_20130415.xml/manage_document</t>
  </si>
  <si>
    <t xml:space="preserve">It constitutes the assessment area Aegean Sea belonging in the subregion Mediterranean sea:Aegean-Levantine sea</t>
  </si>
  <si>
    <t xml:space="preserve">MAL-EL-AA-AE</t>
  </si>
  <si>
    <t xml:space="preserve">http://cdr.eionet.europa.eu/gr/eu/msfd8910/malgr/envux49rq/MALGR_MSFD4Geo_20130430.xml/manage_document</t>
  </si>
  <si>
    <t xml:space="preserve">It constitutes the assessment area Central Aegean Sea belonging in the subregion Mediterranean sea:Aegean-Levantine sea</t>
  </si>
  <si>
    <t xml:space="preserve">MAL-EL-AA-CA</t>
  </si>
  <si>
    <t xml:space="preserve">It constitutes the assessment area Levantine Sea belonging in the subregion Mediterranean sea:Aegean-Levantine sea</t>
  </si>
  <si>
    <t xml:space="preserve">MAL-EL-AA-LE</t>
  </si>
  <si>
    <t xml:space="preserve">It constitutes the assessment area North Aegean Sea belonging in the subregion Mediterranean sea:Aegean-Levantine sea</t>
  </si>
  <si>
    <t xml:space="preserve">MAL-EL-AA-NA</t>
  </si>
  <si>
    <t xml:space="preserve">It constitutes the assessment area South Aegean Sea belonging in the subregion Mediterranean sea:Aegean-Levantine sea</t>
  </si>
  <si>
    <t xml:space="preserve">MAL-EL-AA-SA</t>
  </si>
  <si>
    <t xml:space="preserve">Hellenic Republic's marine waters part of the Aegean-Levantine subregion</t>
  </si>
  <si>
    <t xml:space="preserve">MAL-EL-MS-AL</t>
  </si>
  <si>
    <t xml:space="preserve">Hellenic Republic's MS marine waters part of the Ionian Sea and the Central Mediterranean Sea subregion</t>
  </si>
  <si>
    <t xml:space="preserve">MIC-EL-MS-IO</t>
  </si>
  <si>
    <t xml:space="preserve">http://cdr.eionet.europa.eu/gr/eu/msfd8910/micgr/envux5aqq/MICGR_MSFD4Geo_20130430.xml/manage_document</t>
  </si>
  <si>
    <t xml:space="preserve">North Atlantic marine subdivision</t>
  </si>
  <si>
    <t xml:space="preserve">ABI-ES-SD-NOR</t>
  </si>
  <si>
    <t xml:space="preserve">http://cdr.eionet.europa.eu/es/eu/msfd_art17/2018reporting/spatialdata/envwznsqw/ES_MSFD_4geo_20180713.xml/manage_document</t>
  </si>
  <si>
    <t xml:space="preserve">ABI-ES-SD-NOR-NorC1(D5)</t>
  </si>
  <si>
    <t xml:space="preserve">ABI-ES-SD-NOR-NorC2(D5)</t>
  </si>
  <si>
    <t xml:space="preserve">ABI-ES-SD-NOR-NorC3(D5)</t>
  </si>
  <si>
    <t xml:space="preserve">ABI-ES-SD-NOR-NorP2(D5)</t>
  </si>
  <si>
    <t xml:space="preserve">ABI-ES-SD-NOR-Plataforma(D5)</t>
  </si>
  <si>
    <t xml:space="preserve">South Atlantic marine subdivision</t>
  </si>
  <si>
    <t xml:space="preserve">ABI-ES-SD-SUD</t>
  </si>
  <si>
    <t xml:space="preserve">South Atlantic Marine Subdivision</t>
  </si>
  <si>
    <t xml:space="preserve">ABI-ES-SD-SUD-C1(D5)</t>
  </si>
  <si>
    <t xml:space="preserve">ABI-ES-SD-SUD-C2(D5)</t>
  </si>
  <si>
    <t xml:space="preserve">ABI-ES-SD-SUD-OCEAN(D5)</t>
  </si>
  <si>
    <t xml:space="preserve">ABI-ES-SD-SUD-P1(D5)</t>
  </si>
  <si>
    <t xml:space="preserve">ABI-ES-SD-SUD-P2(D5)</t>
  </si>
  <si>
    <t xml:space="preserve">Canary marine subdivision</t>
  </si>
  <si>
    <t xml:space="preserve">AMA-ES-SD-CAN</t>
  </si>
  <si>
    <t xml:space="preserve">AMA-ES-SD-CAN-AREA1(D5)</t>
  </si>
  <si>
    <t xml:space="preserve">AMA-ES-SD-CAN-AREA2(D5)</t>
  </si>
  <si>
    <t xml:space="preserve">AMA-ES-SD-CAN-AREA3(D5)</t>
  </si>
  <si>
    <t xml:space="preserve">Straigh and Alboran marine subdivision</t>
  </si>
  <si>
    <t xml:space="preserve">MWE-ES-SD-ESAL</t>
  </si>
  <si>
    <t xml:space="preserve">MWE-ES-SD-ESAL-ALBC1(D5)</t>
  </si>
  <si>
    <t xml:space="preserve">MWE-ES-SD-ESAL-ALBC2(D5)</t>
  </si>
  <si>
    <t xml:space="preserve">MWE-ES-SD-ESAL-ALBO1(D5)</t>
  </si>
  <si>
    <t xml:space="preserve">MWE-ES-SD-ESAL-ALBO2(D5)</t>
  </si>
  <si>
    <t xml:space="preserve">MWE-ES-SD-ESAL-ALBP1(D5)</t>
  </si>
  <si>
    <t xml:space="preserve">MWE-ES-SD-ESAL-ALBP2(D5)</t>
  </si>
  <si>
    <t xml:space="preserve">Levantine-balearic marine subdivision</t>
  </si>
  <si>
    <t xml:space="preserve">MWE-ES-SD-LEV</t>
  </si>
  <si>
    <t xml:space="preserve">MWE-ES-SD-LEV-LEVC1(D5)</t>
  </si>
  <si>
    <t xml:space="preserve">MWE-ES-SD-LEV-LEVC2(D5)</t>
  </si>
  <si>
    <t xml:space="preserve">MWE-ES-SD-LEV-LEVDE(D5)</t>
  </si>
  <si>
    <t xml:space="preserve">MWE-ES-SD-LEV-LEVMM(D5)</t>
  </si>
  <si>
    <t xml:space="preserve">MWE-ES-SD-LEV-LEVON(D5)</t>
  </si>
  <si>
    <t xml:space="preserve">MWE-ES-SD-LEV-LEVOS(D5)</t>
  </si>
  <si>
    <t xml:space="preserve">http://cdr.eionet.europa.eu/fi/eu/msfd_art17/2018reporting/spatialdata/envwv7dkq/MSFD4Geo_FI.xml/manage_document</t>
  </si>
  <si>
    <t xml:space="preserve">Archipelago Sea-inner</t>
  </si>
  <si>
    <t xml:space="preserve">BAL-FI-AP-COAST-INNER</t>
  </si>
  <si>
    <t xml:space="preserve">Archipelago Sea-middle</t>
  </si>
  <si>
    <t xml:space="preserve">BAL-FI-AP-COAST-MIDDLE</t>
  </si>
  <si>
    <t xml:space="preserve">Archipelago Sea-outer</t>
  </si>
  <si>
    <t xml:space="preserve">BAL-FI-AP-COAST-OUTER</t>
  </si>
  <si>
    <t xml:space="preserve">National part of Åland Sea</t>
  </si>
  <si>
    <t xml:space="preserve">BAL-FI-AS</t>
  </si>
  <si>
    <t xml:space="preserve">Åland Sea-coastal waters</t>
  </si>
  <si>
    <t xml:space="preserve">BAL-FI-AS-COAST</t>
  </si>
  <si>
    <t xml:space="preserve">Åland-coast-inner</t>
  </si>
  <si>
    <t xml:space="preserve">BAL-FI-AS-COAST-INNER</t>
  </si>
  <si>
    <t xml:space="preserve">Åland-coast-middle</t>
  </si>
  <si>
    <t xml:space="preserve">BAL-FI-AS-COAST-MIDDLE</t>
  </si>
  <si>
    <t xml:space="preserve">Åland-coast-outer</t>
  </si>
  <si>
    <t xml:space="preserve">BAL-FI-AS-COAST-OUTER</t>
  </si>
  <si>
    <t xml:space="preserve">Åland Sea-offshore</t>
  </si>
  <si>
    <t xml:space="preserve">BAL-FI-AS-OFFSHORE</t>
  </si>
  <si>
    <t xml:space="preserve">National part of Bothnian Bay</t>
  </si>
  <si>
    <t xml:space="preserve">BAL-FI-BB</t>
  </si>
  <si>
    <t xml:space="preserve">Bothnian Bay-coastal waters</t>
  </si>
  <si>
    <t xml:space="preserve">BAL-FI-BB-COAST</t>
  </si>
  <si>
    <t xml:space="preserve">Bothnian Bay-coast-inner</t>
  </si>
  <si>
    <t xml:space="preserve">BAL-FI-BB-COAST-INNER</t>
  </si>
  <si>
    <t xml:space="preserve">Bothnian Bay-coast-outer</t>
  </si>
  <si>
    <t xml:space="preserve">BAL-FI-BB-COAST-OUTER</t>
  </si>
  <si>
    <t xml:space="preserve">Bothnian Bay-offshore</t>
  </si>
  <si>
    <t xml:space="preserve">BAL-FI-BB-OFFSHORE</t>
  </si>
  <si>
    <t xml:space="preserve">National part of Bothnian Sea</t>
  </si>
  <si>
    <t xml:space="preserve">BAL-FI-BS</t>
  </si>
  <si>
    <t xml:space="preserve">Bothnian Sea-coastal waters</t>
  </si>
  <si>
    <t xml:space="preserve">BAL-FI-BS-COAST</t>
  </si>
  <si>
    <t xml:space="preserve">Bothnian Sea-coast-inner</t>
  </si>
  <si>
    <t xml:space="preserve">BAL-FI-BS-COAST-INNER</t>
  </si>
  <si>
    <t xml:space="preserve">Bothnian Sea-coast-outer</t>
  </si>
  <si>
    <t xml:space="preserve">BAL-FI-BS-COAST-OUTER</t>
  </si>
  <si>
    <t xml:space="preserve">Bothnian Sea-offshore</t>
  </si>
  <si>
    <t xml:space="preserve">BAL-FI-BS-OFFSHORE</t>
  </si>
  <si>
    <t xml:space="preserve">National part of Gulf of Finland</t>
  </si>
  <si>
    <t xml:space="preserve">BAL-FI-GF</t>
  </si>
  <si>
    <t xml:space="preserve">Gulf of Finland-coastal waters</t>
  </si>
  <si>
    <t xml:space="preserve">BAL-FI-GF-COAST</t>
  </si>
  <si>
    <t xml:space="preserve">Gulf of Finland-coast-inner</t>
  </si>
  <si>
    <t xml:space="preserve">BAL-FI-GF-COAST-INNER</t>
  </si>
  <si>
    <t xml:space="preserve">Gulf of Finland-coast-outer</t>
  </si>
  <si>
    <t xml:space="preserve">BAL-FI-GF-COAST-OUTER</t>
  </si>
  <si>
    <t xml:space="preserve">Gulf of Finland-offshore</t>
  </si>
  <si>
    <t xml:space="preserve">BAL-FI-GF-OFFSHORE</t>
  </si>
  <si>
    <t xml:space="preserve">National part of Northern Baltic Proper</t>
  </si>
  <si>
    <t xml:space="preserve">BAL-FI-NB</t>
  </si>
  <si>
    <t xml:space="preserve">Northern Baltic Proper-offshore</t>
  </si>
  <si>
    <t xml:space="preserve">BAL-FI-NB-OFFSHORE</t>
  </si>
  <si>
    <t xml:space="preserve">National part of The Quark</t>
  </si>
  <si>
    <t xml:space="preserve">BAL-FI-QK</t>
  </si>
  <si>
    <t xml:space="preserve">The Quark-coastal waters</t>
  </si>
  <si>
    <t xml:space="preserve">BAL-FI-QK-COAST</t>
  </si>
  <si>
    <t xml:space="preserve">The Quark-coast-inner</t>
  </si>
  <si>
    <t xml:space="preserve">BAL-FI-QK-COAST-INNER</t>
  </si>
  <si>
    <t xml:space="preserve">The Quark-coast-outer</t>
  </si>
  <si>
    <t xml:space="preserve">BAL-FI-QK-COAST-OUTER</t>
  </si>
  <si>
    <t xml:space="preserve">The Quark-offshore</t>
  </si>
  <si>
    <t xml:space="preserve">BAL-FI-QK-OFFSHORE</t>
  </si>
  <si>
    <t xml:space="preserve">SRM GdG</t>
  </si>
  <si>
    <t xml:space="preserve">ABI-FR-MS-GDG</t>
  </si>
  <si>
    <t xml:space="preserve">ZL SRM GdG</t>
  </si>
  <si>
    <t xml:space="preserve">ABI-FR-MS-GDG-LARGE</t>
  </si>
  <si>
    <t xml:space="preserve">ZC SRM GdG</t>
  </si>
  <si>
    <t xml:space="preserve">ABI-FR-MS-GDG-MEC2016</t>
  </si>
  <si>
    <t xml:space="preserve">UMR GdG Nord</t>
  </si>
  <si>
    <t xml:space="preserve">ABI-FR-MS-GDG-NORD</t>
  </si>
  <si>
    <t xml:space="preserve">Nord SRM GdG L200</t>
  </si>
  <si>
    <t xml:space="preserve">ABI-FR-MS-GDG-NORD-L200</t>
  </si>
  <si>
    <t xml:space="preserve">Nord SRM GdG MEC DCE</t>
  </si>
  <si>
    <t xml:space="preserve">ABI-FR-MS-GDG-NORD-MEC2010</t>
  </si>
  <si>
    <t xml:space="preserve">Nord SRM GdG Z200</t>
  </si>
  <si>
    <t xml:space="preserve">ABI-FR-MS-GDG-NORD-Z200</t>
  </si>
  <si>
    <t xml:space="preserve">UMR GdG Sud</t>
  </si>
  <si>
    <t xml:space="preserve">ABI-FR-MS-GDG-SUD</t>
  </si>
  <si>
    <t xml:space="preserve">Sud SRM GdG L200</t>
  </si>
  <si>
    <t xml:space="preserve">ABI-FR-MS-GDG-SUD-L200</t>
  </si>
  <si>
    <t xml:space="preserve">Sud SRM GdG MEC DCE</t>
  </si>
  <si>
    <t xml:space="preserve">ABI-FR-MS-GDG-SUD-MEC2010</t>
  </si>
  <si>
    <t xml:space="preserve">Sud SRM GdG Z200</t>
  </si>
  <si>
    <t xml:space="preserve">ABI-FR-MS-GDG-SUD-Z200</t>
  </si>
  <si>
    <t xml:space="preserve">Côte SRM GdG (12 M)</t>
  </si>
  <si>
    <t xml:space="preserve">ABI-FR-MS-GDG-ZC12M</t>
  </si>
  <si>
    <t xml:space="preserve">ZI SRM GdG</t>
  </si>
  <si>
    <t xml:space="preserve">ABI-FR-MS-GDG-ZI</t>
  </si>
  <si>
    <t xml:space="preserve">Large SRM GdG (12 M)</t>
  </si>
  <si>
    <t xml:space="preserve">ABI-FR-MS-GDG-ZL12M</t>
  </si>
  <si>
    <t xml:space="preserve">SRM MC</t>
  </si>
  <si>
    <t xml:space="preserve">ACS-FR-MS-MC</t>
  </si>
  <si>
    <t xml:space="preserve">MC L200</t>
  </si>
  <si>
    <t xml:space="preserve">ACS-FR-MS-MC-L200</t>
  </si>
  <si>
    <t xml:space="preserve">ZL SRM MC</t>
  </si>
  <si>
    <t xml:space="preserve">ACS-FR-MS-MC-LARGE</t>
  </si>
  <si>
    <t xml:space="preserve">MC MEC DCE</t>
  </si>
  <si>
    <t xml:space="preserve">ACS-FR-MS-MC-MEC2010</t>
  </si>
  <si>
    <t xml:space="preserve">ZC SRM MC</t>
  </si>
  <si>
    <t xml:space="preserve">ACS-FR-MS-MC-MEC2016</t>
  </si>
  <si>
    <t xml:space="preserve">MC Z200</t>
  </si>
  <si>
    <t xml:space="preserve">ACS-FR-MS-MC-Z200</t>
  </si>
  <si>
    <t xml:space="preserve">Côte SRM MC (12 M)</t>
  </si>
  <si>
    <t xml:space="preserve">ACS-FR-MS-MC-ZC12M</t>
  </si>
  <si>
    <t xml:space="preserve">ZI SRM MC</t>
  </si>
  <si>
    <t xml:space="preserve">ACS-FR-MS-MC-ZI</t>
  </si>
  <si>
    <t xml:space="preserve">Large SRM MC (12 M)</t>
  </si>
  <si>
    <t xml:space="preserve">ACS-FR-MS-MC-ZL12M</t>
  </si>
  <si>
    <t xml:space="preserve">SRM MMN</t>
  </si>
  <si>
    <t xml:space="preserve">ANS-FR-MS-MMN</t>
  </si>
  <si>
    <t xml:space="preserve">ZL SRM MMN</t>
  </si>
  <si>
    <t xml:space="preserve">ANS-FR-MS-MMN-LARGE</t>
  </si>
  <si>
    <t xml:space="preserve">MMN MEC DCE</t>
  </si>
  <si>
    <t xml:space="preserve">ANS-FR-MS-MMN-MEC2010</t>
  </si>
  <si>
    <t xml:space="preserve">ZC SRM MMN</t>
  </si>
  <si>
    <t xml:space="preserve">ANS-FR-MS-MMN-MEC2016</t>
  </si>
  <si>
    <t xml:space="preserve">UMR Baie de Seine</t>
  </si>
  <si>
    <t xml:space="preserve">ANS-FR-MS-MMN-SEINE</t>
  </si>
  <si>
    <t xml:space="preserve">MMN Z200</t>
  </si>
  <si>
    <t xml:space="preserve">ANS-FR-MS-MMN-Z200</t>
  </si>
  <si>
    <t xml:space="preserve">Côte SRM MMN (12 M)</t>
  </si>
  <si>
    <t xml:space="preserve">ANS-FR-MS-MMN-ZC12M</t>
  </si>
  <si>
    <t xml:space="preserve">ZI SRM MMN</t>
  </si>
  <si>
    <t xml:space="preserve">ANS-FR-MS-MMN-ZI</t>
  </si>
  <si>
    <t xml:space="preserve">Large SRM MMN (12 M)</t>
  </si>
  <si>
    <t xml:space="preserve">ANS-FR-MS-MMN-ZL12M</t>
  </si>
  <si>
    <t xml:space="preserve">SRM MO</t>
  </si>
  <si>
    <t xml:space="preserve">MWE-FR-MS-MO</t>
  </si>
  <si>
    <t xml:space="preserve">UMR Corse Est</t>
  </si>
  <si>
    <t xml:space="preserve">MWE-FR-MS-MO-CE</t>
  </si>
  <si>
    <t xml:space="preserve">UMR GdL</t>
  </si>
  <si>
    <t xml:space="preserve">MWE-FR-MS-MO-GDL</t>
  </si>
  <si>
    <t xml:space="preserve">MO L200</t>
  </si>
  <si>
    <t xml:space="preserve">MWE-FR-MS-MO-L200</t>
  </si>
  <si>
    <t xml:space="preserve">ZL SRM MO</t>
  </si>
  <si>
    <t xml:space="preserve">MWE-FR-MS-MO-LARGE</t>
  </si>
  <si>
    <t xml:space="preserve">MO MEC DCE</t>
  </si>
  <si>
    <t xml:space="preserve">MWE-FR-MS-MO-MEC2010</t>
  </si>
  <si>
    <t xml:space="preserve">ZC SRM MO</t>
  </si>
  <si>
    <t xml:space="preserve">MWE-FR-MS-MO-MEC2016</t>
  </si>
  <si>
    <t xml:space="preserve">MO Z200</t>
  </si>
  <si>
    <t xml:space="preserve">MWE-FR-MS-MO-Z200</t>
  </si>
  <si>
    <t xml:space="preserve">Côte SRM MO (12 M)</t>
  </si>
  <si>
    <t xml:space="preserve">MWE-FR-MS-MO-ZC12M</t>
  </si>
  <si>
    <t xml:space="preserve">ZI SRM MO</t>
  </si>
  <si>
    <t xml:space="preserve">MWE-FR-MS-MO-ZI</t>
  </si>
  <si>
    <t xml:space="preserve">Large SRM MO (12 M)</t>
  </si>
  <si>
    <t xml:space="preserve">MWE-FR-MS-MO-ZL12M</t>
  </si>
  <si>
    <t xml:space="preserve">MAD-HR-MRU_2</t>
  </si>
  <si>
    <t xml:space="preserve">MAD-HR-MRU_3</t>
  </si>
  <si>
    <t xml:space="preserve">MAD-HR-MRU_4</t>
  </si>
  <si>
    <t xml:space="preserve">MAD-HR-MRU_5</t>
  </si>
  <si>
    <t xml:space="preserve">Irish Assesment Area</t>
  </si>
  <si>
    <t xml:space="preserve">IT-AS-0001</t>
  </si>
  <si>
    <t xml:space="preserve">http://cdr.eionet.europa.eu/it/eu/msfd_art17/2018reporting/spatialdata/envxd9fqa/IT_MSFD4Geo_20181220.xml/manage_document</t>
  </si>
  <si>
    <t xml:space="preserve">Central Adriatic Sea</t>
  </si>
  <si>
    <t xml:space="preserve">IT-CAS-0001</t>
  </si>
  <si>
    <t xml:space="preserve">Ionian Sea and Central Mediterranean Sea</t>
  </si>
  <si>
    <t xml:space="preserve">IT-ISCMS-0001</t>
  </si>
  <si>
    <t xml:space="preserve">Northern Adriatic Sea</t>
  </si>
  <si>
    <t xml:space="preserve">IT-NAS-0001</t>
  </si>
  <si>
    <t xml:space="preserve">Southern Adriatic Sea</t>
  </si>
  <si>
    <t xml:space="preserve">IT-SAS-0001</t>
  </si>
  <si>
    <t xml:space="preserve">IT-WMS-0001</t>
  </si>
  <si>
    <t xml:space="preserve">BAL-LT-AA-01</t>
  </si>
  <si>
    <t xml:space="preserve">BAL-LT-AA-02</t>
  </si>
  <si>
    <t xml:space="preserve">BAL-LT-AA-03</t>
  </si>
  <si>
    <t xml:space="preserve">BAL-LT-AA-04</t>
  </si>
  <si>
    <t xml:space="preserve">Baltijas jūras dienvidaustrumu atklātais akmeņainais krasts</t>
  </si>
  <si>
    <t xml:space="preserve">BAL-LV-AAA-001</t>
  </si>
  <si>
    <t xml:space="preserve">Baltijas jūras dienvidaustrumu atklātais smilšainais krasts</t>
  </si>
  <si>
    <t xml:space="preserve">BAL-LV-AAA-002</t>
  </si>
  <si>
    <t xml:space="preserve">Rīgas līča pārejas ūdeņi</t>
  </si>
  <si>
    <t xml:space="preserve">BAL-LV-AAA-005</t>
  </si>
  <si>
    <t xml:space="preserve">Latvijas jūras ūdeņi</t>
  </si>
  <si>
    <t xml:space="preserve">Baltijas jūras ūdeņi</t>
  </si>
  <si>
    <t xml:space="preserve">BAL-LV-AAA-007</t>
  </si>
  <si>
    <t xml:space="preserve">Baltijas jūras atklātā daļa - teritoriālā jūra un ekskluzīvās ekonomiskās zonas ūdeņi</t>
  </si>
  <si>
    <t xml:space="preserve">BAL-LV-AAA-008</t>
  </si>
  <si>
    <t xml:space="preserve">Rīgas līča ūdeņi</t>
  </si>
  <si>
    <t xml:space="preserve">BAL-LV-AAA-009</t>
  </si>
  <si>
    <t xml:space="preserve">Rīgas līča rietumu piekraste</t>
  </si>
  <si>
    <t xml:space="preserve">BAL-LV-AAA-010</t>
  </si>
  <si>
    <t xml:space="preserve">Rīgas līča mēreni atklātais akmeņainais krasts</t>
  </si>
  <si>
    <t xml:space="preserve">BAL-LV-AAA-011</t>
  </si>
  <si>
    <t xml:space="preserve">Rīgas līča centrālā daļa</t>
  </si>
  <si>
    <t xml:space="preserve">BAL-LV-AAA-012</t>
  </si>
  <si>
    <t xml:space="preserve">Fisheries Management Zone</t>
  </si>
  <si>
    <t xml:space="preserve">MIC-MT-MS-01</t>
  </si>
  <si>
    <t xml:space="preserve">http://cdr.eionet.europa.eu/mt/eu/msfd_art17/2018reporting/spatialdata/envxnlcyq/MSFD4Geo_20190513.xml/manage_document</t>
  </si>
  <si>
    <t xml:space="preserve">Territorial Waters</t>
  </si>
  <si>
    <t xml:space="preserve">MIC-MT-TeW-01</t>
  </si>
  <si>
    <t xml:space="preserve">Dutch WFD Coastal Waters together</t>
  </si>
  <si>
    <t xml:space="preserve">ANS-NL-CW-1</t>
  </si>
  <si>
    <t xml:space="preserve">http://cdr.eionet.europa.eu/nl/eu/msfd_art17/2018reporting/spatialdata/envw7h_0w/ANSNL_MSFD4Geo_20181001.xml/manage_document</t>
  </si>
  <si>
    <t xml:space="preserve">Dutch Territorial and WFD Coastal Waters together</t>
  </si>
  <si>
    <t xml:space="preserve">ANS-NL-CWTeW-1</t>
  </si>
  <si>
    <t xml:space="preserve">Dutch Continental Shelf from Baseline (0 mile)</t>
  </si>
  <si>
    <t xml:space="preserve">Dutch Continental Shelf from Territorial Waters (12 mile)</t>
  </si>
  <si>
    <t xml:space="preserve">ANS-NL-MS-2</t>
  </si>
  <si>
    <t xml:space="preserve">OSPAR Greater NorthSea</t>
  </si>
  <si>
    <t xml:space="preserve">L1.2</t>
  </si>
  <si>
    <t xml:space="preserve">OSPAR Southern NorthSea</t>
  </si>
  <si>
    <t xml:space="preserve">Polish part of FAO 27.3.D.24 area</t>
  </si>
  <si>
    <t xml:space="preserve">BAL-POL-FAO27-3D24</t>
  </si>
  <si>
    <t xml:space="preserve">http://cdr.eionet.europa.eu/pl/eu/msfd_art17/2018reporting/spatialdata/envxo633a/MSFD4Geo_20190530.xml/manage_document</t>
  </si>
  <si>
    <t xml:space="preserve">Polish part of FAO 27.3.D.25 area</t>
  </si>
  <si>
    <t xml:space="preserve">BAL-POL-FAO27-3D25</t>
  </si>
  <si>
    <t xml:space="preserve">Polish part of FAO 27.3.D.26 area</t>
  </si>
  <si>
    <t xml:space="preserve">BAL-POL-FAO27-3D26</t>
  </si>
  <si>
    <t xml:space="preserve">Polish marine waters</t>
  </si>
  <si>
    <t xml:space="preserve">Bornholm Basin</t>
  </si>
  <si>
    <t xml:space="preserve">L2-SEA-007-POL</t>
  </si>
  <si>
    <t xml:space="preserve">Gdansk Basin</t>
  </si>
  <si>
    <t xml:space="preserve">L2-SEA-008-POL</t>
  </si>
  <si>
    <t xml:space="preserve">L2-SEA-009-POL</t>
  </si>
  <si>
    <t xml:space="preserve">Eastern Gotland Basin Polish Coastal waters</t>
  </si>
  <si>
    <t xml:space="preserve">L3-22</t>
  </si>
  <si>
    <t xml:space="preserve">Gdansk Basin Polish Coastal waters</t>
  </si>
  <si>
    <t xml:space="preserve">L3-24</t>
  </si>
  <si>
    <t xml:space="preserve">Bornholm Basin Polish Coastal waters</t>
  </si>
  <si>
    <t xml:space="preserve">L3-26</t>
  </si>
  <si>
    <t xml:space="preserve">Bornholm Basin - PL TW I WB 9 very sheltered, fully mixed, substratum: silt/sandy silt/silty sand; ice cover &gt;90 days, water rwesidence time 52 days</t>
  </si>
  <si>
    <t xml:space="preserve">L4-POL-001</t>
  </si>
  <si>
    <t xml:space="preserve">Bornholm Basin - PL TW I WB 8 very sheltered, fully mixed, substratum: silt/sandy silt/silty sand; ice cover &gt;90 days, water rwesidence time 52 days</t>
  </si>
  <si>
    <t xml:space="preserve">L4-POL-002</t>
  </si>
  <si>
    <t xml:space="preserve">Gdansk Basin - PL TW I WB 1 very sheltered, fully mixed, substratum: silt/sandy silt/silty sand; ice cover &gt;90 days, water rwesidence time 52 days</t>
  </si>
  <si>
    <t xml:space="preserve">L4-POL-003</t>
  </si>
  <si>
    <t xml:space="preserve">Gdansk Basin - PL TW II WB 2 very sheltered, fully mixed, substratum: lagoonal fine snd medium grained sand/silty sand; residence time 138 day, ice cover &gt;90 days</t>
  </si>
  <si>
    <t xml:space="preserve">L4-POL-004</t>
  </si>
  <si>
    <t xml:space="preserve">Gdansk Basin - PL TW III WB 3 partly protected, partly stratified, substratum: medium grained sand/pebbles/marine silty sand; ice-incidental</t>
  </si>
  <si>
    <t xml:space="preserve">L4-POL-005</t>
  </si>
  <si>
    <t xml:space="preserve">Gdansk Basin - PL TW IV WB 4 partly stratified, moderately exposed, substratum: sand/silt; ice - incidental</t>
  </si>
  <si>
    <t xml:space="preserve">L4-POL-006</t>
  </si>
  <si>
    <t xml:space="preserve">Bornholm Basin - PL TW V WB 6 river mouth, partly stratified, partly sheltered, substratum: medium grained sand/silty sand</t>
  </si>
  <si>
    <t xml:space="preserve">L4-POL-007</t>
  </si>
  <si>
    <t xml:space="preserve">Gdansk Basin - PL TW V WB 5 river mouth, partly stratified, partly sheltered, substratum: medium grained sand/silty sand</t>
  </si>
  <si>
    <t xml:space="preserve">L4-POL-008</t>
  </si>
  <si>
    <t xml:space="preserve">Bornholm Basin - PL TW V WB 7 river mouth, partly stratified, partly sheltered, substratum: medium grained sand/silty sand</t>
  </si>
  <si>
    <t xml:space="preserve">L4-POL-009</t>
  </si>
  <si>
    <t xml:space="preserve">Gdansk Basin - PL CWI WB2 coastal waters, moderately exposed, fully mixed, substratum:sand/fine sand</t>
  </si>
  <si>
    <t xml:space="preserve">L4-POL-010</t>
  </si>
  <si>
    <t xml:space="preserve">Gdansk Basin - PL CWI WB1 coastal waters, moderately exposed, fully mixed, substratum:sand/fine sand</t>
  </si>
  <si>
    <t xml:space="preserve">L4-POL-011</t>
  </si>
  <si>
    <t xml:space="preserve">Gdansk Basin - PL CWI WB3 coastal waters, moderately exposed, fully mixed, substratum:sand/fine sand</t>
  </si>
  <si>
    <t xml:space="preserve">L4-POL-012</t>
  </si>
  <si>
    <t xml:space="preserve">Bornholm Basin - PL CW II WB 8 central Polish coast, coastal waters, exposed, fully mixed, substratum: sand/pebbles/gravel</t>
  </si>
  <si>
    <t xml:space="preserve">L4-POL-013</t>
  </si>
  <si>
    <t xml:space="preserve">Bornholm Basin - PL CW II WB 6W central Polish coast, coastal waters, exposed, fully mixed, substratum: sand/pebbles/gravel</t>
  </si>
  <si>
    <t xml:space="preserve">L4-POL-014</t>
  </si>
  <si>
    <t xml:space="preserve">Bornholm Basin - PL CW II WB 6E central Polish coast, coastal waters, exposed, fully mixed, substratum: sand/pebbles/gravel</t>
  </si>
  <si>
    <t xml:space="preserve">L4-POL-015</t>
  </si>
  <si>
    <t xml:space="preserve">Eastern Gotland Basin - PL CWII WB5 central Polish coast, coastal waters, exposed, fully mixed, substratum: sand/pebbles/gravel</t>
  </si>
  <si>
    <t xml:space="preserve">L4-POL-016</t>
  </si>
  <si>
    <t xml:space="preserve">Gdansk Basin - PL CWII WB4 central Polish coast, coastal waters, exposed, fully mixed, substratum: sand/pebbles/gravel</t>
  </si>
  <si>
    <t xml:space="preserve">L4-POL-017</t>
  </si>
  <si>
    <t xml:space="preserve">Bornholm Basin - PL CW III WB 9 central Polish coast, coastal waters, exposed, fully mixed, substratum: sand/pebbles/gravel</t>
  </si>
  <si>
    <t xml:space="preserve">L4-POL-018</t>
  </si>
  <si>
    <t xml:space="preserve">Bornholm Basin - PL CW III WB 7 central Polish coast, coastal waters, exposed, fully mixed, substratum: sand/pebbles/gravel</t>
  </si>
  <si>
    <t xml:space="preserve">L4-POL-019</t>
  </si>
  <si>
    <t xml:space="preserve">HELCOM designated MRU Bornholm group for Polish avifauna assessment reporting</t>
  </si>
  <si>
    <t xml:space="preserve">PL-SEA-L2-III-AVIFAUNA</t>
  </si>
  <si>
    <t xml:space="preserve">HELCOM designated MRU Gotland group for Polish avifauna assessment reporting</t>
  </si>
  <si>
    <t xml:space="preserve">PL-SEA-L2-IV-AVIFAUNA</t>
  </si>
  <si>
    <t xml:space="preserve">Part of EEZ continental waters </t>
  </si>
  <si>
    <t xml:space="preserve">ABI-PT-AA-CONT_A</t>
  </si>
  <si>
    <t xml:space="preserve">Sub part of EEZ continental waters</t>
  </si>
  <si>
    <t xml:space="preserve">ABI-PT-AA-CONT_A1</t>
  </si>
  <si>
    <t xml:space="preserve">ABI-PT-AA-CONT_A2</t>
  </si>
  <si>
    <t xml:space="preserve">ABI-PT-AA-CONT_A3</t>
  </si>
  <si>
    <t xml:space="preserve">Sub Part of territorial continental waters </t>
  </si>
  <si>
    <t xml:space="preserve">ABI-PT-AA-CONT_AC</t>
  </si>
  <si>
    <t xml:space="preserve">ABI-PT-AA-CONT_AO</t>
  </si>
  <si>
    <t xml:space="preserve">ABI-PT-AA-CONT_AP</t>
  </si>
  <si>
    <t xml:space="preserve">Part of territorial continental waters </t>
  </si>
  <si>
    <t xml:space="preserve">ABI-PT-AA-CONT_AT</t>
  </si>
  <si>
    <t xml:space="preserve">ABI-PT-AA-CONT_B</t>
  </si>
  <si>
    <t xml:space="preserve">ABI-PT-AA-CONT_B1</t>
  </si>
  <si>
    <t xml:space="preserve">ABI-PT-AA-CONT_B2</t>
  </si>
  <si>
    <t xml:space="preserve">ABI-PT-AA-CONT_B3</t>
  </si>
  <si>
    <t xml:space="preserve">ABI-PT-AA-CONT_B4</t>
  </si>
  <si>
    <t xml:space="preserve">ABI-PT-AA-CONT_B5</t>
  </si>
  <si>
    <t xml:space="preserve">ABI-PT-AA-CONT_BC</t>
  </si>
  <si>
    <t xml:space="preserve">ABI-PT-AA-CONT_BO</t>
  </si>
  <si>
    <t xml:space="preserve">ABI-PT-AA-CONT_BP</t>
  </si>
  <si>
    <t xml:space="preserve">ABI-PT-AA-CONT_BT1</t>
  </si>
  <si>
    <t xml:space="preserve">ABI-PT-AA-CONT_BT1.1</t>
  </si>
  <si>
    <t xml:space="preserve">ABI-PT-AA-CONT_BT1.2</t>
  </si>
  <si>
    <t xml:space="preserve">ABI-PT-AA-CONT_BT1.3</t>
  </si>
  <si>
    <t xml:space="preserve">ABI-PT-AA-CONT_C</t>
  </si>
  <si>
    <t xml:space="preserve">ABI-PT-AA-CONT_C1</t>
  </si>
  <si>
    <t xml:space="preserve">ABI-PT-AA-CONT_C2</t>
  </si>
  <si>
    <t xml:space="preserve">ABI-PT-AA-CONT_C3</t>
  </si>
  <si>
    <t xml:space="preserve">ABI-PT-AA-CONT_CC</t>
  </si>
  <si>
    <t xml:space="preserve">ABI-PT-AA-CONT_CO</t>
  </si>
  <si>
    <t xml:space="preserve">ABI-PT-AA-CONT_CP</t>
  </si>
  <si>
    <t xml:space="preserve">ABI-PT-AA-CONT_CT</t>
  </si>
  <si>
    <t xml:space="preserve">ABI-PT-AA-CONT_D2A</t>
  </si>
  <si>
    <t xml:space="preserve">ABI-PT-AA-CONT_D2B</t>
  </si>
  <si>
    <t xml:space="preserve">ABI-PT-AA-CONT_D2C</t>
  </si>
  <si>
    <t xml:space="preserve">AA_Assessment Area</t>
  </si>
  <si>
    <t xml:space="preserve">Area of continent subdivision between the northern boundary and latitude 39º21'N (Cabo Carvoeiro, Peniche), and between the coastline  and areas with less than 100m deep</t>
  </si>
  <si>
    <t xml:space="preserve">ABI-PT-AA-CONT_D5AC</t>
  </si>
  <si>
    <t xml:space="preserve">Area of continent subdivision between Olhos d’Água and  Barra de Faro</t>
  </si>
  <si>
    <t xml:space="preserve">ABI-PT-AA-CONT_D5AO</t>
  </si>
  <si>
    <t xml:space="preserve">Area of continent subdivision between latitude 39º21'NO (Cabo Carvoeiro, Peniche) and longitude 08º40,1'W (Ponta da Piedade, Lagos) and between the shoreline areas with less than 100m deep</t>
  </si>
  <si>
    <t xml:space="preserve">ABI-PT-AA-CONT_D5BC</t>
  </si>
  <si>
    <t xml:space="preserve">Area between the longitude 08º40,1'W and the southern boundary of the Continent subdivision (Guadiana River Mouth, Vila Real de Santo António), and between the outer boundary of the “Intermediate Waters” to the outer boundary of the EEZ</t>
  </si>
  <si>
    <t xml:space="preserve">ABI-PT-AA-CONT_D5BO</t>
  </si>
  <si>
    <t xml:space="preserve">Area of continent subdivision between the longitude 08º40,1'W and the southern boundary of the mainland subdivision (Guadiana River Mouth, Vila Real de Santo António) and between the coastline and  areas with less than 100m deep</t>
  </si>
  <si>
    <t xml:space="preserve">ABI-PT-AA-CONT_D5CC</t>
  </si>
  <si>
    <t xml:space="preserve">Area between latitude 39º21'N (Cabo Carvoeiro, Peniche) and longitude 08º40.1'W (Ponta da Piedade, Lagos), and between the outer boundary of the 'Intermediate Waters' to the outer boundary of the EEZ</t>
  </si>
  <si>
    <t xml:space="preserve">ABI-PT-AA-CONT_D5CO</t>
  </si>
  <si>
    <t xml:space="preserve">Area of the continent subdivision between the longitude 08º40,1'W and the southern boundary of the continent subdivision (Guadiana river mouth, Vila Real de Santo António) and between the baseline and the 12 nautical miles</t>
  </si>
  <si>
    <t xml:space="preserve">ABI-PT-AA-CONT_D7A</t>
  </si>
  <si>
    <t xml:space="preserve">Area between northern limit of the Continent subdivision until latitude 39º21’N (Cabo Carvoeiro, Peniche) and the isobatimetric  200 m</t>
  </si>
  <si>
    <t xml:space="preserve">ABI-PT-AA-CONT_D7B</t>
  </si>
  <si>
    <t xml:space="preserve">Area between latitude 39º21'N and longitude 08º40.1'W (Ponta da Piedade, Lagos) and up to the 200 m isobathimetric</t>
  </si>
  <si>
    <t xml:space="preserve">ABI-PT-AA-CONT_D7C</t>
  </si>
  <si>
    <t xml:space="preserve">ABI-PT-AA-CONT_D9BT1.1</t>
  </si>
  <si>
    <t xml:space="preserve">ABI-PT-AA-CONT_D9BT1.2</t>
  </si>
  <si>
    <t xml:space="preserve">National part of EEZ continental waters </t>
  </si>
  <si>
    <t xml:space="preserve">ABI-PT-AA-CONT_ZEEA2</t>
  </si>
  <si>
    <t xml:space="preserve">ABI-PT-AA-CONT_ZEEB2</t>
  </si>
  <si>
    <t xml:space="preserve">ABI-PT-AA-CONT_ZEEC2</t>
  </si>
  <si>
    <t xml:space="preserve">Portuguese Continent Subdivision</t>
  </si>
  <si>
    <t xml:space="preserve">ABI-PT-SD-CONT</t>
  </si>
  <si>
    <t xml:space="preserve">Part of Extended continental shelf </t>
  </si>
  <si>
    <t xml:space="preserve">AMA-PT-AA-PCE_Altair</t>
  </si>
  <si>
    <t xml:space="preserve">Part of Extended continental shelf</t>
  </si>
  <si>
    <t xml:space="preserve">AMA-PT-AA-PCE_Antialtair</t>
  </si>
  <si>
    <t xml:space="preserve">Area between the longitude 08º40.1'W and the southern boundary of the Continent subdivision (Guadiana River Mouth, Vila Real de Santo António) up to 3 nautical miles</t>
  </si>
  <si>
    <t xml:space="preserve">AMA-PT-AA-PCE_Fratura_Hayes</t>
  </si>
  <si>
    <t xml:space="preserve">AMA-PT-AA-PCE_Great_Meteor</t>
  </si>
  <si>
    <t xml:space="preserve">AMA-PT-AA-PCE_Josephine</t>
  </si>
  <si>
    <t xml:space="preserve">Area of the continent subdivision between the northern boundary of the subdivision and latitude 39º21'N (Cabo Carvoeiro, Peniche) and between the 12 nm and the outer limit of the EEZ</t>
  </si>
  <si>
    <t xml:space="preserve">AMA-PT-AA-PCE_Kings_Trough</t>
  </si>
  <si>
    <t xml:space="preserve">AMA-PT-AA-PCE_MARNA</t>
  </si>
  <si>
    <t xml:space="preserve">AMA-PT-AA-PCE_Rainbow</t>
  </si>
  <si>
    <t xml:space="preserve">Azores Subdivision</t>
  </si>
  <si>
    <t xml:space="preserve">AMA-PT-SD-AZO</t>
  </si>
  <si>
    <t xml:space="preserve">Madeira subdivision</t>
  </si>
  <si>
    <t xml:space="preserve">AMA-PT-SD-MAD</t>
  </si>
  <si>
    <t xml:space="preserve">Extendend Continental Shelf Subdivision</t>
  </si>
  <si>
    <t xml:space="preserve">RG_AssessmentArea</t>
  </si>
  <si>
    <t xml:space="preserve">BLK_RO_RG_Coastal waters</t>
  </si>
  <si>
    <t xml:space="preserve">BLK_RO_RG_CT</t>
  </si>
  <si>
    <t xml:space="preserve">http://cdr.eionet.europa.eu/ro/eu/msfd_art17/2018reporting/spatialdata/envxery9w/MSFD4Geo_RO_2018.xml/manage_document</t>
  </si>
  <si>
    <t xml:space="preserve">BLK_RO_RG_Marine shelf waters</t>
  </si>
  <si>
    <t xml:space="preserve">BLK_RO_RG_MT01</t>
  </si>
  <si>
    <t xml:space="preserve">BLK_RO_RG_Marine off-shore waters</t>
  </si>
  <si>
    <t xml:space="preserve">BLK_RO_RG_MT02</t>
  </si>
  <si>
    <t xml:space="preserve">BLK_RO_RG_Waters with variable salinity</t>
  </si>
  <si>
    <t xml:space="preserve">BLK_RO_RG_TT03</t>
  </si>
  <si>
    <t xml:space="preserve">ANS-SE-AA-B_Kattegatt</t>
  </si>
  <si>
    <t xml:space="preserve">ANS-SE-AA-B_Oresund</t>
  </si>
  <si>
    <t xml:space="preserve">ANS-SE-AA-B_Skagerrak</t>
  </si>
  <si>
    <t xml:space="preserve">ANS-SE-AA-BG_Vasterhavet</t>
  </si>
  <si>
    <t xml:space="preserve">ANS-SE-AA-K_1n_Vastkusten_inre_Skagerrak</t>
  </si>
  <si>
    <t xml:space="preserve">ANS-SE-AA-K_1s_Vastkusten_inre_Kattegatt</t>
  </si>
  <si>
    <t xml:space="preserve">ANS-SE-AA-K_2_Vastkusten_fjordar</t>
  </si>
  <si>
    <t xml:space="preserve">ANS-SE-AA-K_25_Gota_alv_Nordre_alv</t>
  </si>
  <si>
    <t xml:space="preserve">ANS-SE-AA-K_3_Vastkusten_yttre_Skagerrak</t>
  </si>
  <si>
    <t xml:space="preserve">ANS-SE-AA-K_4_Vastkusten_yttre_Kattegatt</t>
  </si>
  <si>
    <t xml:space="preserve">ANS-SE-AA-K_5_S_Halland_och_N_Oresund</t>
  </si>
  <si>
    <t xml:space="preserve">ANS-SE-AA-K_6_Oresund</t>
  </si>
  <si>
    <t xml:space="preserve">ANS-SE-AA-U_Kattegatt</t>
  </si>
  <si>
    <t xml:space="preserve">ANS-SE-AA-U_N_Kattegatt</t>
  </si>
  <si>
    <t xml:space="preserve">ANS-SE-AA-U_Oresund</t>
  </si>
  <si>
    <t xml:space="preserve">ANS-SE-AA-U_S_Kattegatt</t>
  </si>
  <si>
    <t xml:space="preserve">ANS-SE-AA-U_Skagerrak</t>
  </si>
  <si>
    <t xml:space="preserve">ANS-SE-SR-Nordsjon</t>
  </si>
  <si>
    <t xml:space="preserve">BAL-SE-AA-B_Alands_hav</t>
  </si>
  <si>
    <t xml:space="preserve">BAL-SE-AA-B_Arkonahavet_och_S_Oresund</t>
  </si>
  <si>
    <t xml:space="preserve">BAL-SE-AA-B_Bornholmshavet_och_Hanobukten</t>
  </si>
  <si>
    <t xml:space="preserve">BAL-SE-AA-B_Bottenhavet</t>
  </si>
  <si>
    <t xml:space="preserve">BAL-SE-AA-B_Bottenviken</t>
  </si>
  <si>
    <t xml:space="preserve">BAL-SE-AA-B_N_Gotlandshavet</t>
  </si>
  <si>
    <t xml:space="preserve">BAL-SE-AA-B_N_Kvarken</t>
  </si>
  <si>
    <t xml:space="preserve">BAL-SE-AA-B_O_Gotlandshavet</t>
  </si>
  <si>
    <t xml:space="preserve">BAL-SE-AA-B_V_Gotlandshavet</t>
  </si>
  <si>
    <t xml:space="preserve">BAL-SE-AA-BG_Bottniska_Viken</t>
  </si>
  <si>
    <t xml:space="preserve">BAL-SE-AA-BG_Egentliga_Ostersjon</t>
  </si>
  <si>
    <t xml:space="preserve">BAL-SE-AA-K_10_Oland_och_Gotland</t>
  </si>
  <si>
    <t xml:space="preserve">BAL-SE-AA-K_11_Gotland_nordvastra</t>
  </si>
  <si>
    <t xml:space="preserve">BAL-SE-AA-K_12n_Osterg_Stockh_skargard</t>
  </si>
  <si>
    <t xml:space="preserve">BAL-SE-AA-K_12s_Ostergotland_skargard</t>
  </si>
  <si>
    <t xml:space="preserve">BAL-SE-AA-K_13_Ostergotland_inre</t>
  </si>
  <si>
    <t xml:space="preserve">BAL-SE-AA-K_14_Ostergotland_yttre</t>
  </si>
  <si>
    <t xml:space="preserve">BAL-SE-AA-K_15_Stockholm_skargard_yttre</t>
  </si>
  <si>
    <t xml:space="preserve">BAL-SE-AA-K_16_S_Bottenhavet_inre</t>
  </si>
  <si>
    <t xml:space="preserve">BAL-SE-AA-K_17_S_Bottenhavet_yttre</t>
  </si>
  <si>
    <t xml:space="preserve">BAL-SE-AA-K_18_N_Bottenh_H_kusten_inre</t>
  </si>
  <si>
    <t xml:space="preserve">BAL-SE-AA-K_19_N_Bottenh_H_kusten_yttre</t>
  </si>
  <si>
    <t xml:space="preserve">BAL-SE-AA-K_20_N_Kvarken_inre</t>
  </si>
  <si>
    <t xml:space="preserve">BAL-SE-AA-K_21_N_Kvarken_yttre</t>
  </si>
  <si>
    <t xml:space="preserve">BAL-SE-AA-K_22_Bottenviken_inre</t>
  </si>
  <si>
    <t xml:space="preserve">BAL-SE-AA-K_23_Bottenviken_yttre</t>
  </si>
  <si>
    <t xml:space="preserve">BAL-SE-AA-K_24_Stockh_inre_skarg_Hallsfj</t>
  </si>
  <si>
    <t xml:space="preserve">BAL-SE-AA-K_7_Skane</t>
  </si>
  <si>
    <t xml:space="preserve">BAL-SE-AA-K_8_Blekinge_skarg_Kalmars_inre</t>
  </si>
  <si>
    <t xml:space="preserve">BAL-SE-AA-K_9_Blekinge_skarg_Kalmars_yttr</t>
  </si>
  <si>
    <t xml:space="preserve">BAL-SE-AA-U_Alands_hav</t>
  </si>
  <si>
    <t xml:space="preserve">BAL-SE-AA-U_Arkonahavet_och_S_Oresund</t>
  </si>
  <si>
    <t xml:space="preserve">BAL-SE-AA-U_Bornholmshavet_och_Hanobukten</t>
  </si>
  <si>
    <t xml:space="preserve">BAL-SE-AA-U_Bottenhavet</t>
  </si>
  <si>
    <t xml:space="preserve">BAL-SE-AA-U_Bottenviken</t>
  </si>
  <si>
    <t xml:space="preserve">BAL-SE-AA-U_N_Gotlandshavet</t>
  </si>
  <si>
    <t xml:space="preserve">BAL-SE-AA-U_N_Kvarken</t>
  </si>
  <si>
    <t xml:space="preserve">BAL-SE-AA-U_O_Gotlandshavet</t>
  </si>
  <si>
    <t xml:space="preserve">BAL-SE-AA-U_V_Gotlandshavet</t>
  </si>
  <si>
    <t xml:space="preserve">RG_Region</t>
  </si>
  <si>
    <t xml:space="preserve">BAL-SE-RG-Ostersjon</t>
  </si>
  <si>
    <t xml:space="preserve">marine waters</t>
  </si>
  <si>
    <t xml:space="preserve">http://cdr.eionet.europa.eu/si/eu/msfd_art17/2018reporting/spatialdata/envw1gosq/MSFD4Geo_20180724_144546.xml/manage_document</t>
  </si>
  <si>
    <t xml:space="preserve">coastal waters</t>
  </si>
  <si>
    <t xml:space="preserve">MAD-SI-MRU-11</t>
  </si>
  <si>
    <t xml:space="preserve">territorial waters</t>
  </si>
  <si>
    <t xml:space="preserve">MAD-SI-MRU-12</t>
  </si>
  <si>
    <t xml:space="preserve">JM JointArea</t>
  </si>
  <si>
    <t xml:space="preserve">Shared waters between N Ireland and Rep of Ireland - Part of UK_CS_2</t>
  </si>
  <si>
    <t xml:space="preserve">Shared waters between N Ireland and Rep of Ireland - Part of UK_CS_3</t>
  </si>
  <si>
    <t xml:space="preserve">UK_CelticSeas_as_a_whole</t>
  </si>
  <si>
    <t xml:space="preserve">UK_CS_0</t>
  </si>
  <si>
    <t xml:space="preserve">http://cdr.eionet.europa.eu/gb/eu/msfd8910/msfd4geo/envuo1uhw/ACSUK_MSFD4Geo_20130109.xml/manage_document</t>
  </si>
  <si>
    <t xml:space="preserve">UK_CelticSeas_WesternChannelandCelticSea</t>
  </si>
  <si>
    <t xml:space="preserve">UK_CS_1</t>
  </si>
  <si>
    <t xml:space="preserve">UK_CelticSeas_IrishSea</t>
  </si>
  <si>
    <t xml:space="preserve">UK_CS_2</t>
  </si>
  <si>
    <t xml:space="preserve">UK_CelticSeas_MinchesAndWesternScotland</t>
  </si>
  <si>
    <t xml:space="preserve">UK_CS_3</t>
  </si>
  <si>
    <t xml:space="preserve">UK_CelticSeas_ScottishContinentalShelf</t>
  </si>
  <si>
    <t xml:space="preserve">UK_CS_4</t>
  </si>
  <si>
    <t xml:space="preserve">UK_CelticSeas_AtlanticNorthWestApproaches</t>
  </si>
  <si>
    <t xml:space="preserve">UK_CS_5</t>
  </si>
  <si>
    <t xml:space="preserve">UK_GreaterNorthSea</t>
  </si>
  <si>
    <t xml:space="preserve">UK_GNS_0</t>
  </si>
  <si>
    <t xml:space="preserve">http://cdr.eionet.europa.eu/gb/eu/msfd8910/msfd4geo/envuo1uhw/ANSUK_MSFD4Geo_20130109.xml/manage_document</t>
  </si>
  <si>
    <t xml:space="preserve">UK_GreaterNorthSea_NorthernNorthSea</t>
  </si>
  <si>
    <t xml:space="preserve">UK_GNS_1</t>
  </si>
  <si>
    <t xml:space="preserve">UK_GreaterNorthSea_SouthernNorthSea</t>
  </si>
  <si>
    <t xml:space="preserve">UK_GNS_2</t>
  </si>
  <si>
    <t xml:space="preserve">UK_GreaterNorthSea_EasternChannel</t>
  </si>
  <si>
    <t xml:space="preserve">UK_GNS_3</t>
  </si>
  <si>
    <t xml:space="preserve">MW MarineWaters</t>
  </si>
  <si>
    <t xml:space="preserve">UK_MarineStrategy_as a whole</t>
  </si>
  <si>
    <t xml:space="preserve">UK_MS_0</t>
  </si>
  <si>
    <t xml:space="preserve">WC WaterColumn</t>
  </si>
  <si>
    <t xml:space="preserve">UK_MarineStrategy_WaterColumn</t>
  </si>
  <si>
    <t xml:space="preserve">UK_MS_1</t>
  </si>
  <si>
    <t xml:space="preserve">SS Seabed</t>
  </si>
  <si>
    <t xml:space="preserve">UK_MarineStrategy_Seabed_Rockall_Hatton</t>
  </si>
  <si>
    <t xml:space="preserve">WME</t>
  </si>
  <si>
    <t xml:space="preserve">MS Subdivision</t>
  </si>
  <si>
    <t xml:space="preserve">UK_WesternMediterranean_Gibraltar</t>
  </si>
  <si>
    <t xml:space="preserve">UK_WMS_0</t>
  </si>
  <si>
    <t xml:space="preserve">4geo.xml (latest reported files)  - not used/no GIS shapefile</t>
  </si>
  <si>
    <t xml:space="preserve">GIS shapefiles</t>
  </si>
  <si>
    <t xml:space="preserve">Status</t>
  </si>
  <si>
    <t xml:space="preserve">Central shelf</t>
  </si>
  <si>
    <t xml:space="preserve">BLK-BG-AA-CentralShelf</t>
  </si>
  <si>
    <t xml:space="preserve">Not used</t>
  </si>
  <si>
    <t xml:space="preserve">Northern shelf</t>
  </si>
  <si>
    <t xml:space="preserve">BLK-BG-AA-Northernshelf</t>
  </si>
  <si>
    <t xml:space="preserve">Peripheral Shelf</t>
  </si>
  <si>
    <t xml:space="preserve">BLK-BG-AA-PeripheralShelf</t>
  </si>
  <si>
    <t xml:space="preserve">Southern shelf</t>
  </si>
  <si>
    <t xml:space="preserve">BLK-BG-AA-SouthernShelf</t>
  </si>
  <si>
    <t xml:space="preserve">ANSDE_BRG</t>
  </si>
  <si>
    <t xml:space="preserve">ANSDE_DBN</t>
  </si>
  <si>
    <t xml:space="preserve">ANSDE_DBS</t>
  </si>
  <si>
    <t xml:space="preserve">ANSDE_EUT</t>
  </si>
  <si>
    <t xml:space="preserve">ANSDE_ODB</t>
  </si>
  <si>
    <t xml:space="preserve">DE_CW_N0.3900</t>
  </si>
  <si>
    <t xml:space="preserve">DE_CW_N0.3990</t>
  </si>
  <si>
    <t xml:space="preserve">DE_CW_N0.4000</t>
  </si>
  <si>
    <t xml:space="preserve">DE_CW_N0.5000</t>
  </si>
  <si>
    <t xml:space="preserve">DE_CW_N0.9500</t>
  </si>
  <si>
    <t xml:space="preserve">DE_CW_N1.9500.01.01</t>
  </si>
  <si>
    <t xml:space="preserve">DE_CW_N1.9500.01.02</t>
  </si>
  <si>
    <t xml:space="preserve">DE_CW_N1_3100_01</t>
  </si>
  <si>
    <t xml:space="preserve">DE_CW_N1_4900_01</t>
  </si>
  <si>
    <t xml:space="preserve">DE_CW_N2.9500.01.03</t>
  </si>
  <si>
    <t xml:space="preserve">DE_CW_N2.9500.01.04</t>
  </si>
  <si>
    <t xml:space="preserve">DE_CW_N2.9500.01.05</t>
  </si>
  <si>
    <t xml:space="preserve">DE_CW_N2.9500.01.06</t>
  </si>
  <si>
    <t xml:space="preserve">DE_CW_N2_3100_01</t>
  </si>
  <si>
    <t xml:space="preserve">DE_CW_N2_4900_01</t>
  </si>
  <si>
    <t xml:space="preserve">DE_CW_N3.5000.04.01</t>
  </si>
  <si>
    <t xml:space="preserve">DE_CW_N3.9500.02.01</t>
  </si>
  <si>
    <t xml:space="preserve">DE_CW_N3.9500.03.01</t>
  </si>
  <si>
    <t xml:space="preserve">DE_CW_N3_3990_01</t>
  </si>
  <si>
    <t xml:space="preserve">DE_CW_N3_4900_01</t>
  </si>
  <si>
    <t xml:space="preserve">DE_CW_N4.5000.04.02</t>
  </si>
  <si>
    <t xml:space="preserve">DE_CW_N4.9500.02.02</t>
  </si>
  <si>
    <t xml:space="preserve">DE_CW_N4.9500.03.02</t>
  </si>
  <si>
    <t xml:space="preserve">DE_CW_N4_3100_01</t>
  </si>
  <si>
    <t xml:space="preserve">DE_CW_N4_4900_01</t>
  </si>
  <si>
    <t xml:space="preserve">DE_CW_N4_4900_02</t>
  </si>
  <si>
    <t xml:space="preserve">DE_CW_N4_5900_01</t>
  </si>
  <si>
    <t xml:space="preserve">DE_CW_N5.5000.04.03</t>
  </si>
  <si>
    <t xml:space="preserve">BALDE_EEZ_AB</t>
  </si>
  <si>
    <t xml:space="preserve">BALDE_EEZ_BB</t>
  </si>
  <si>
    <t xml:space="preserve">BALDE_EEZ_KB</t>
  </si>
  <si>
    <t xml:space="preserve">BALDE_EEZ_MB</t>
  </si>
  <si>
    <t xml:space="preserve">DE_CW_B2.9610.07.01</t>
  </si>
  <si>
    <t xml:space="preserve">DE_CW_B2.9610.07.02</t>
  </si>
  <si>
    <t xml:space="preserve">DE_CW_B2.9610.07.03</t>
  </si>
  <si>
    <t xml:space="preserve">DE_CW_B2.9610.07.04</t>
  </si>
  <si>
    <t xml:space="preserve">DE_CW_B2.9610.09.01</t>
  </si>
  <si>
    <t xml:space="preserve">DE_CW_B2.9610.09.02</t>
  </si>
  <si>
    <t xml:space="preserve">DE_CW_B2.9610.10.01</t>
  </si>
  <si>
    <t xml:space="preserve">DE_CW_B2.9610.10.02</t>
  </si>
  <si>
    <t xml:space="preserve">DE_CW_B2.9610.10.03</t>
  </si>
  <si>
    <t xml:space="preserve">DE_CW_B3.9610.07.05</t>
  </si>
  <si>
    <t xml:space="preserve">DE_CW_B3.9610.07.06</t>
  </si>
  <si>
    <t xml:space="preserve">DE_CW_B3.9610.07.07</t>
  </si>
  <si>
    <t xml:space="preserve">DE_CW_B3.9610.09.03</t>
  </si>
  <si>
    <t xml:space="preserve">DE_CW_B3.9610.09.04</t>
  </si>
  <si>
    <t xml:space="preserve">DE_CW_B3.9610.09.05</t>
  </si>
  <si>
    <t xml:space="preserve">DE_CW_B3.9610.09.06</t>
  </si>
  <si>
    <t xml:space="preserve">DE_CW_B3.9610.09.07</t>
  </si>
  <si>
    <t xml:space="preserve">DE_CW_B3.9610.09.08</t>
  </si>
  <si>
    <t xml:space="preserve">DE_CW_B3.9610.09.09</t>
  </si>
  <si>
    <t xml:space="preserve">DE_CW_B4.9610.07.08</t>
  </si>
  <si>
    <t xml:space="preserve">DE_CW_B4.9610.07.09</t>
  </si>
  <si>
    <t xml:space="preserve">DE_CW_B4.9610.09.10</t>
  </si>
  <si>
    <t xml:space="preserve">DE_CW_B4.9610.09.11</t>
  </si>
  <si>
    <t xml:space="preserve">DE_CW_B4.9610.09.12</t>
  </si>
  <si>
    <t xml:space="preserve">DE_CW_DEMV_OD_01</t>
  </si>
  <si>
    <t xml:space="preserve">DE_CW_DEMV_WP_01</t>
  </si>
  <si>
    <t xml:space="preserve">DE_CW_DEMV_WP_02</t>
  </si>
  <si>
    <t xml:space="preserve">DE_CW_DEMV_WP_03</t>
  </si>
  <si>
    <t xml:space="preserve">DE_CW_DEMV_WP_04</t>
  </si>
  <si>
    <t xml:space="preserve">DE_CW_DEMV_WP_05</t>
  </si>
  <si>
    <t xml:space="preserve">DE_CW_DEMV_WP_06</t>
  </si>
  <si>
    <t xml:space="preserve">DE_CW_DEMV_WP_07</t>
  </si>
  <si>
    <t xml:space="preserve">DE_CW_DEMV_WP_08</t>
  </si>
  <si>
    <t xml:space="preserve">DE_CW_DEMV_WP_09</t>
  </si>
  <si>
    <t xml:space="preserve">DE_CW_DEMV_WP_10</t>
  </si>
  <si>
    <t xml:space="preserve">DE_CW_DEMV_WP_11</t>
  </si>
  <si>
    <t xml:space="preserve">DE_CW_DEMV_WP_12</t>
  </si>
  <si>
    <t xml:space="preserve">DE_CW_DEMV_WP_13</t>
  </si>
  <si>
    <t xml:space="preserve">DE_CW_DEMV_WP_14</t>
  </si>
  <si>
    <t xml:space="preserve">DE_CW_DEMV_WP_15</t>
  </si>
  <si>
    <t xml:space="preserve">DE_CW_DEMV_WP_16</t>
  </si>
  <si>
    <t xml:space="preserve">DE_CW_DEMV_WP_17</t>
  </si>
  <si>
    <t xml:space="preserve">DE_CW_DEMV_WP_18</t>
  </si>
  <si>
    <t xml:space="preserve">DE_CW_DEMV_WP_19</t>
  </si>
  <si>
    <t xml:space="preserve">DE_CW_DEMV_WP_21</t>
  </si>
  <si>
    <t xml:space="preserve">Danish part of Atlantic North Sea from coastline to 12 miles zone</t>
  </si>
  <si>
    <t xml:space="preserve">ANS-DK-INNER</t>
  </si>
  <si>
    <t xml:space="preserve">Danish part of Atlantic North Sea from coastline to EEZ only Kattegat</t>
  </si>
  <si>
    <t xml:space="preserve">ANS-DK-KA</t>
  </si>
  <si>
    <t xml:space="preserve">Danish part of Atlantic North Sea from coastline to 12 miles zone only Kattegat</t>
  </si>
  <si>
    <t xml:space="preserve">ANS-DK-KA-INNER</t>
  </si>
  <si>
    <t xml:space="preserve">Danish part of Atlantic North Sea from 12 miles zone to EEZ only Kattegat</t>
  </si>
  <si>
    <t xml:space="preserve">ANS-DK-KA-OUTER</t>
  </si>
  <si>
    <t xml:space="preserve">Danish part of OSPAR Kattegat (L 2.2.1) from coastline to EEZ</t>
  </si>
  <si>
    <t xml:space="preserve">ANS-DK-L2.2.1</t>
  </si>
  <si>
    <t xml:space="preserve">Danish part of OSPAR Kattegat (L 2.2.1) from coastline to 12 miles zone</t>
  </si>
  <si>
    <t xml:space="preserve">ANS-DK-L2.2.1-INNER</t>
  </si>
  <si>
    <t xml:space="preserve">Danish part of OSPAR Kattegat (L 2.2.1) from 12 miles zone to EEZ</t>
  </si>
  <si>
    <t xml:space="preserve">ANS-DK-L2.2.1-OUTER</t>
  </si>
  <si>
    <t xml:space="preserve">Danish part of OSPAR Kattegat (L 2.2.1) from 1 mile zone to EEZ</t>
  </si>
  <si>
    <t xml:space="preserve">ANS-DK-L2.2.1-WO_coast</t>
  </si>
  <si>
    <t xml:space="preserve">Danish part of OSPAR Nordsøen (L 2.2.5) from coastline to 12 miles zone</t>
  </si>
  <si>
    <t xml:space="preserve">ANS-DK-L2.2.5-INNER</t>
  </si>
  <si>
    <t xml:space="preserve">Danish part of OSPAR Nordsøen (L 2.2.5) from 12 miles zone to EEZ</t>
  </si>
  <si>
    <t xml:space="preserve">ANS-DK-L2.2.5-OUTER</t>
  </si>
  <si>
    <t xml:space="preserve">Danish part of OSPAR Skagerrak (L 2.2.7) from coastline to 12 miles zone</t>
  </si>
  <si>
    <t xml:space="preserve">ANS-DK-L2.2.7-INNER</t>
  </si>
  <si>
    <t xml:space="preserve">Danish part of OSPAR Skagerrak (L 2.2.7) from 12 miles zone to EEZ</t>
  </si>
  <si>
    <t xml:space="preserve">ANS-DK-L2.2.7-OUTER</t>
  </si>
  <si>
    <t xml:space="preserve">Danish part of Atlantic North Sea from 12 miles zone to EEZ</t>
  </si>
  <si>
    <t xml:space="preserve">ANS-DK-OUTER</t>
  </si>
  <si>
    <t xml:space="preserve">ANS-DK-TOTAL-WO_coast</t>
  </si>
  <si>
    <t xml:space="preserve">Danish part of Atlantic North Sea from coastline to 12 miles zone without Kattegat</t>
  </si>
  <si>
    <t xml:space="preserve">ANS-DK-WO-KA-INNER</t>
  </si>
  <si>
    <t xml:space="preserve">Danish part of Atlantic North Sea from 12 miles zone to EEZ without Kattegat</t>
  </si>
  <si>
    <t xml:space="preserve">ANS-DK-WO-KA-OUTER</t>
  </si>
  <si>
    <t xml:space="preserve">Danish Waters around Bornholm from coastline to EEZ</t>
  </si>
  <si>
    <t xml:space="preserve">BAL-DK-BB</t>
  </si>
  <si>
    <t xml:space="preserve">Danish Waters around Bornholm from coastline to 12 miles zone</t>
  </si>
  <si>
    <t xml:space="preserve">BAL-DK-BB-INNER</t>
  </si>
  <si>
    <t xml:space="preserve">Danish Waters around Bornholm from 12 miles zone to EEZ</t>
  </si>
  <si>
    <t xml:space="preserve">BAL-DK-BB-OUTER</t>
  </si>
  <si>
    <t xml:space="preserve">Danish part of Belt Sea (Bælthavet) from coastline to EEZ</t>
  </si>
  <si>
    <t xml:space="preserve">BAL-DK-BS</t>
  </si>
  <si>
    <t xml:space="preserve">Danish part of Belt Sea (Bælthavet) from coastline to 12 miles zone</t>
  </si>
  <si>
    <t xml:space="preserve">BAL-DK-BS-INNER</t>
  </si>
  <si>
    <t xml:space="preserve">Danish part of Belt Sea (Bælthavet) from 12 miles zone to EEZ</t>
  </si>
  <si>
    <t xml:space="preserve">BAL-DK-BS-OUTER</t>
  </si>
  <si>
    <t xml:space="preserve">Danish part of HELCOM areas of Kattegat to EEZ</t>
  </si>
  <si>
    <t xml:space="preserve">BAL-DK-HELCOM-KATTEGAT</t>
  </si>
  <si>
    <t xml:space="preserve">Danish part of HELCOM areas of Oestersoen to EEZ</t>
  </si>
  <si>
    <t xml:space="preserve">BAL-DK-HELCOM-OSTERSO</t>
  </si>
  <si>
    <t xml:space="preserve">Danish part of HELCOM areas of Danish Straits to EEZ</t>
  </si>
  <si>
    <t xml:space="preserve">BAL-DK-HELCOM-STRAITS</t>
  </si>
  <si>
    <t xml:space="preserve">Total Danish part of HELCOM areas from 1 mile zone to EEZ</t>
  </si>
  <si>
    <t xml:space="preserve">BAL-DK-HELCOM-TOTAL-WO-CW</t>
  </si>
  <si>
    <t xml:space="preserve">Danish part of HELCOM Kattegat (SEA_001) from coastline to 12 miles zone</t>
  </si>
  <si>
    <t xml:space="preserve">BAL-DK-SEA_001-INNER</t>
  </si>
  <si>
    <t xml:space="preserve">Danish part of HELCOM Kattegat (SEA_001) from 12 miles zone to EEZ</t>
  </si>
  <si>
    <t xml:space="preserve">BAL-DK-SEA_001-OUTER</t>
  </si>
  <si>
    <t xml:space="preserve">Danish part of HELCOM Storebælt (SEA_002) from coastline to 12 miles zone</t>
  </si>
  <si>
    <t xml:space="preserve">BAL-DK-SEA_002-INNER</t>
  </si>
  <si>
    <t xml:space="preserve">Danish part of HELCOM Storebælt (SEA_002) from 12 miles zone to EEZ</t>
  </si>
  <si>
    <t xml:space="preserve">BAL-DK-SEA_002-OUTER</t>
  </si>
  <si>
    <t xml:space="preserve">Danish part of HELCOM Øresund (SEA_003) from coastline to 12 miles zone</t>
  </si>
  <si>
    <t xml:space="preserve">BAL-DK-SEA_003-INNER</t>
  </si>
  <si>
    <t xml:space="preserve">Danish part of HELCOM Øresund (SEA_003) from 12 miles zone to EEZ</t>
  </si>
  <si>
    <t xml:space="preserve">BAL-DK-SEA_003-OUTER</t>
  </si>
  <si>
    <t xml:space="preserve">Danish part of HELCOM Kiel Bugt (SEA_004) from coastline to 12 miles zone</t>
  </si>
  <si>
    <t xml:space="preserve">BAL-DK-SEA_004-INNER</t>
  </si>
  <si>
    <t xml:space="preserve">Danish part of HELCOM Kiel Bugt (SEA_004) from 12 miles zone to EEZ</t>
  </si>
  <si>
    <t xml:space="preserve">BAL-DK-SEA_004-OUTER</t>
  </si>
  <si>
    <t xml:space="preserve">Danish part of HELCOM Mecklenburg Bugt (SEA_005) from coastline to 12 miles zone</t>
  </si>
  <si>
    <t xml:space="preserve">BAL-DK-SEA_005-INNER</t>
  </si>
  <si>
    <t xml:space="preserve">Danish part of HELCOM Mecklenburg Bugt (SEA_005) from 12 miles zone to EEZ</t>
  </si>
  <si>
    <t xml:space="preserve">BAL-DK-SEA_005-OUTER</t>
  </si>
  <si>
    <t xml:space="preserve">Danish part of HELCOM Arkona Bassinet (SEA_006) from coastline to 12 miles zone</t>
  </si>
  <si>
    <t xml:space="preserve">BAL-DK-SEA_006-INNER</t>
  </si>
  <si>
    <t xml:space="preserve">Danish part of HELCOM Arkona Bassinet (SEA_006) from 12 miles zone to EEZ</t>
  </si>
  <si>
    <t xml:space="preserve">BAL-DK-SEA_006-OUTER</t>
  </si>
  <si>
    <t xml:space="preserve">Danish part of HELCOM Bornholmerbassinet (SEA_007) from coastline to 12 miles zone</t>
  </si>
  <si>
    <t xml:space="preserve">BAL-DK-SEA_007-INNER</t>
  </si>
  <si>
    <t xml:space="preserve">Danish part of HELCOM Bornholmerbassinet (SEA_007) from 12 miles zone to EEZ</t>
  </si>
  <si>
    <t xml:space="preserve">BAL-DK-SEA_007-OUTER</t>
  </si>
  <si>
    <t xml:space="preserve">Danish part of HELCOM Den Centrale Østersø (SEA_05) from coast line to EEZ</t>
  </si>
  <si>
    <t xml:space="preserve">BAL-DK-SEA_05</t>
  </si>
  <si>
    <t xml:space="preserve">Danish part of HELCOM Den Centrale Østersø (SEA_05) from coastline to 12 miles zone</t>
  </si>
  <si>
    <t xml:space="preserve">BAL-DK-SEA_05-INNER</t>
  </si>
  <si>
    <t xml:space="preserve">Danish part of HELCOM Den Centrale Østersø (SEA_05) from 12 miles zone to EEZ</t>
  </si>
  <si>
    <t xml:space="preserve">BAL-DK-SEA_05-OUTER</t>
  </si>
  <si>
    <t xml:space="preserve">Danish part of HELCOM Den Centrale Østersø (SEA_05) from 1 mile zone to EEZ</t>
  </si>
  <si>
    <t xml:space="preserve">BAL-DK-SEA_05-WO_coast</t>
  </si>
  <si>
    <t xml:space="preserve">Danish part of HELCOM Øresund (SEA_06) from coast line to EEZ</t>
  </si>
  <si>
    <t xml:space="preserve">BAL-DK-SEA_06</t>
  </si>
  <si>
    <t xml:space="preserve">Danish part of HELCOM Øresund (SEA_06) from coastline to 12 miles zone</t>
  </si>
  <si>
    <t xml:space="preserve">BAL-DK-SEA_06-INNER</t>
  </si>
  <si>
    <t xml:space="preserve">Danish part of HELCOM Øresund (SEA_06) from 12 miles zone to EEZ</t>
  </si>
  <si>
    <t xml:space="preserve">BAL-DK-SEA_06-OUTER</t>
  </si>
  <si>
    <t xml:space="preserve">Danish part of HELCOM Øresund (SEA_06) from 1 mile zone to EEZ</t>
  </si>
  <si>
    <t xml:space="preserve">BAL-DK-SEA_06-WO_coast</t>
  </si>
  <si>
    <t xml:space="preserve">Danish part of HELCOM Kattegat (SEA_07) from coast line to EEZ</t>
  </si>
  <si>
    <t xml:space="preserve">BAL-DK-SEA_07</t>
  </si>
  <si>
    <t xml:space="preserve">Danish part of HELCOM Kattegat (SEA_07) from coastline to 12 miles zone</t>
  </si>
  <si>
    <t xml:space="preserve">BAL-DK-SEA_07-INNER</t>
  </si>
  <si>
    <t xml:space="preserve">Danish part of HELCOM Kattegat (SEA_07) from 12 miles zone to EEZ</t>
  </si>
  <si>
    <t xml:space="preserve">BAL-DK-SEA_07-OUTER</t>
  </si>
  <si>
    <t xml:space="preserve">Danish part of HELCOM Kattegat (SEA_07) from 1 mile zone to EEZ</t>
  </si>
  <si>
    <t xml:space="preserve">BAL-DK-SEA_07-WO_coast</t>
  </si>
  <si>
    <t xml:space="preserve">Danish part of HELCOM Den Vestlige Østersø (SEA_09) from coast line to EEZ</t>
  </si>
  <si>
    <t xml:space="preserve">BAL-DK-SEA_09</t>
  </si>
  <si>
    <t xml:space="preserve">Danish part of HELCOM Den Vestlige Østersø (SEA_09) from coastline to 12 miles zone</t>
  </si>
  <si>
    <t xml:space="preserve">BAL-DK-SEA_09-INNER</t>
  </si>
  <si>
    <t xml:space="preserve">Danish part of HELCOM Den Vestlige Østersø (SEA_09) from 12 miles zone to EEZ</t>
  </si>
  <si>
    <t xml:space="preserve">BAL-DK-SEA_09-OUTER</t>
  </si>
  <si>
    <t xml:space="preserve">Danish part of HELCOM Den Vestlige Østersø (SEA_09) from 1 mile zone to EEZ</t>
  </si>
  <si>
    <t xml:space="preserve">BAL-DK-SEA_09-WO_coast</t>
  </si>
  <si>
    <t xml:space="preserve">Danish part of Baltic Sea from coastline to 12 miles zone</t>
  </si>
  <si>
    <t xml:space="preserve">BAL-DK-TOTAL-INNER</t>
  </si>
  <si>
    <t xml:space="preserve">Danish part of Baltic Sea from 12 miles zone to EEZ</t>
  </si>
  <si>
    <t xml:space="preserve">BAL-DK-TOTAL-OUTER</t>
  </si>
  <si>
    <t xml:space="preserve">BAL-DK-TOTAL-WO_coast</t>
  </si>
  <si>
    <t xml:space="preserve">NotReported</t>
  </si>
  <si>
    <t xml:space="preserve">Total Danish Waters from coastline to EEZ</t>
  </si>
  <si>
    <t xml:space="preserve">DK-TOTAL</t>
  </si>
  <si>
    <t xml:space="preserve">Total Danish Coastal Waters (from coastline to 1 mile zone)</t>
  </si>
  <si>
    <t xml:space="preserve">DK-TOTAL-CW</t>
  </si>
  <si>
    <t xml:space="preserve">Total Danish Coastal Waters (from coastline to 1 mile zone) Chemical status Good</t>
  </si>
  <si>
    <t xml:space="preserve">DK-TOTAL-CW-GOOD</t>
  </si>
  <si>
    <t xml:space="preserve">Total Danish Coastal Waters (from coastline to 1 mile zone) Chemical status Not Good</t>
  </si>
  <si>
    <t xml:space="preserve">DK-TOTAL-CW-NOT-GOOD</t>
  </si>
  <si>
    <t xml:space="preserve">Atlantic North Sea part of Total Danish Coastal Waters (from coastline to 1 mile zone). Data covers DK-TOTAL-CW</t>
  </si>
  <si>
    <t xml:space="preserve">DK-TOTAL-CW-part-ANS</t>
  </si>
  <si>
    <t xml:space="preserve">Baltic Sea part of Total Danish Coastal Waters (from coastline to 1 mile zone). Data covers DK-TOTAL-CW</t>
  </si>
  <si>
    <t xml:space="preserve">DK-TOTAL-CW-part-BAL</t>
  </si>
  <si>
    <t xml:space="preserve">Total Danish Coastal Waters (from coastline to 1 mile zone) Chemical status Unknown</t>
  </si>
  <si>
    <t xml:space="preserve">DK-TOTAL-CW-UNKNOWN</t>
  </si>
  <si>
    <t xml:space="preserve">Total Danish territorial Waters (from 1 mile to12 miles zone)</t>
  </si>
  <si>
    <t xml:space="preserve">DK-TOTAL-TeW</t>
  </si>
  <si>
    <t xml:space="preserve">Total Danish territorial Waters (from 1 mile to12 miles zone) Chemical status Good</t>
  </si>
  <si>
    <t xml:space="preserve">DK-TOTAL-TeW-GOOD</t>
  </si>
  <si>
    <t xml:space="preserve">DK-TOTAL-TeW-UNKNOWN</t>
  </si>
  <si>
    <t xml:space="preserve">DK-TOTAL-WO_coast</t>
  </si>
  <si>
    <t xml:space="preserve">Roskilde Fjord, ydre</t>
  </si>
  <si>
    <t xml:space="preserve">VP_ID_1</t>
  </si>
  <si>
    <t xml:space="preserve">Lillebælt, syd 12 sm</t>
  </si>
  <si>
    <t xml:space="preserve">VP_ID_100</t>
  </si>
  <si>
    <t xml:space="preserve">Genner Bugt</t>
  </si>
  <si>
    <t xml:space="preserve">VP_ID_101</t>
  </si>
  <si>
    <t xml:space="preserve">Åbenrå Fjord</t>
  </si>
  <si>
    <t xml:space="preserve">VP_ID_102</t>
  </si>
  <si>
    <t xml:space="preserve">Als Fjord</t>
  </si>
  <si>
    <t xml:space="preserve">VP_ID_103</t>
  </si>
  <si>
    <t xml:space="preserve">Als Sund</t>
  </si>
  <si>
    <t xml:space="preserve">VP_ID_104</t>
  </si>
  <si>
    <t xml:space="preserve">Augustenborg Fjord</t>
  </si>
  <si>
    <t xml:space="preserve">VP_ID_105</t>
  </si>
  <si>
    <t xml:space="preserve">Haderslev Fjord</t>
  </si>
  <si>
    <t xml:space="preserve">VP_ID_106</t>
  </si>
  <si>
    <t xml:space="preserve">Juvre Dyb, tidevandsområde</t>
  </si>
  <si>
    <t xml:space="preserve">VP_ID_107</t>
  </si>
  <si>
    <t xml:space="preserve">Avnø Vig</t>
  </si>
  <si>
    <t xml:space="preserve">VP_ID_108</t>
  </si>
  <si>
    <t xml:space="preserve">Hejlsminde Nor</t>
  </si>
  <si>
    <t xml:space="preserve">VP_ID_109</t>
  </si>
  <si>
    <t xml:space="preserve">Øresund, 12 sm</t>
  </si>
  <si>
    <t xml:space="preserve">VP_ID_11</t>
  </si>
  <si>
    <t xml:space="preserve">Nybøl Nor</t>
  </si>
  <si>
    <t xml:space="preserve">VP_ID_110</t>
  </si>
  <si>
    <t xml:space="preserve">Lister Dyb</t>
  </si>
  <si>
    <t xml:space="preserve">VP_ID_111</t>
  </si>
  <si>
    <t xml:space="preserve">Flensborg Fjord, indre</t>
  </si>
  <si>
    <t xml:space="preserve">VP_ID_113</t>
  </si>
  <si>
    <t xml:space="preserve">Flensborg Fjord, ydre</t>
  </si>
  <si>
    <t xml:space="preserve">VP_ID_114</t>
  </si>
  <si>
    <t xml:space="preserve">Lillebælt, Als-Ærø 12 sm</t>
  </si>
  <si>
    <t xml:space="preserve">VP_ID_116</t>
  </si>
  <si>
    <t xml:space="preserve">Vesterhavet, syd</t>
  </si>
  <si>
    <t xml:space="preserve">VP_ID_119</t>
  </si>
  <si>
    <t xml:space="preserve">Knudedyb, tidevandsområde</t>
  </si>
  <si>
    <t xml:space="preserve">VP_ID_120</t>
  </si>
  <si>
    <t xml:space="preserve">Grådyb, tidevandsområde</t>
  </si>
  <si>
    <t xml:space="preserve">VP_ID_121</t>
  </si>
  <si>
    <t xml:space="preserve">Vejle Fjord, ydre</t>
  </si>
  <si>
    <t xml:space="preserve">VP_ID_122</t>
  </si>
  <si>
    <t xml:space="preserve">Vejle Fjord, indre</t>
  </si>
  <si>
    <t xml:space="preserve">VP_ID_123</t>
  </si>
  <si>
    <t xml:space="preserve">Kolding Fjord, indre</t>
  </si>
  <si>
    <t xml:space="preserve">VP_ID_124</t>
  </si>
  <si>
    <t xml:space="preserve">Kolding Fjord, ydre</t>
  </si>
  <si>
    <t xml:space="preserve">VP_ID_125</t>
  </si>
  <si>
    <t xml:space="preserve">Horsens Fjord, ydre</t>
  </si>
  <si>
    <t xml:space="preserve">VP_ID_127</t>
  </si>
  <si>
    <t xml:space="preserve">Horsens Fjord, indre</t>
  </si>
  <si>
    <t xml:space="preserve">VP_ID_128</t>
  </si>
  <si>
    <t xml:space="preserve">Nissum Fjord, ydre</t>
  </si>
  <si>
    <t xml:space="preserve">VP_ID_129</t>
  </si>
  <si>
    <t xml:space="preserve">Nissum Fjord, mellem</t>
  </si>
  <si>
    <t xml:space="preserve">VP_ID_130</t>
  </si>
  <si>
    <t xml:space="preserve">Nissum Fjord, Felsted Kog</t>
  </si>
  <si>
    <t xml:space="preserve">VP_ID_131</t>
  </si>
  <si>
    <t xml:space="preserve">Ringkøbing Fjord</t>
  </si>
  <si>
    <t xml:space="preserve">VP_ID_132</t>
  </si>
  <si>
    <t xml:space="preserve">Vesterhavet, nord</t>
  </si>
  <si>
    <t xml:space="preserve">VP_ID_133</t>
  </si>
  <si>
    <t xml:space="preserve">Randers Fjord, Grund Fjord</t>
  </si>
  <si>
    <t xml:space="preserve">VP_ID_135</t>
  </si>
  <si>
    <t xml:space="preserve">Randers Fjord,  Randers-Mellerup</t>
  </si>
  <si>
    <t xml:space="preserve">VP_ID_136</t>
  </si>
  <si>
    <t xml:space="preserve">Randers Fjord, ydre</t>
  </si>
  <si>
    <t xml:space="preserve">VP_ID_137</t>
  </si>
  <si>
    <t xml:space="preserve">Hevring Bugt</t>
  </si>
  <si>
    <t xml:space="preserve">VP_ID_138</t>
  </si>
  <si>
    <t xml:space="preserve">Anholt</t>
  </si>
  <si>
    <t xml:space="preserve">VP_ID_139</t>
  </si>
  <si>
    <t xml:space="preserve">Djursland Øst</t>
  </si>
  <si>
    <t xml:space="preserve">VP_ID_140</t>
  </si>
  <si>
    <t xml:space="preserve">Ebeltoft Vig</t>
  </si>
  <si>
    <t xml:space="preserve">VP_ID_141</t>
  </si>
  <si>
    <t xml:space="preserve">Stavns Fjord</t>
  </si>
  <si>
    <t xml:space="preserve">VP_ID_142</t>
  </si>
  <si>
    <t xml:space="preserve">Knebel Vig</t>
  </si>
  <si>
    <t xml:space="preserve">VP_ID_144</t>
  </si>
  <si>
    <t xml:space="preserve">Kalø Vig, indre</t>
  </si>
  <si>
    <t xml:space="preserve">VP_ID_145</t>
  </si>
  <si>
    <t xml:space="preserve">Norsminde Fjord</t>
  </si>
  <si>
    <t xml:space="preserve">VP_ID_146</t>
  </si>
  <si>
    <t xml:space="preserve">Århus Bugt, Kalø og Begtrup Vig</t>
  </si>
  <si>
    <t xml:space="preserve">VP_ID_147</t>
  </si>
  <si>
    <t xml:space="preserve">Anholt, 12 sm</t>
  </si>
  <si>
    <t xml:space="preserve">VP_ID_148</t>
  </si>
  <si>
    <t xml:space="preserve">Kattegat, Læsø</t>
  </si>
  <si>
    <t xml:space="preserve">VP_ID_154</t>
  </si>
  <si>
    <t xml:space="preserve">Nissum Bredning, Thisted Bredning, Kås Bredning, Løgstør Bredning, Nibe Bredning og Langerak</t>
  </si>
  <si>
    <t xml:space="preserve">VP_ID_156</t>
  </si>
  <si>
    <t xml:space="preserve">Bjørnholms Bugt, Riisgårde Bredning, Skive Fjord og Lovns Bredning</t>
  </si>
  <si>
    <t xml:space="preserve">VP_ID_157</t>
  </si>
  <si>
    <t xml:space="preserve">Hjarbæk Fjord</t>
  </si>
  <si>
    <t xml:space="preserve">VP_ID_158</t>
  </si>
  <si>
    <t xml:space="preserve">Mariager Fjord, indre</t>
  </si>
  <si>
    <t xml:space="preserve">VP_ID_159</t>
  </si>
  <si>
    <t xml:space="preserve">Korsør Nor</t>
  </si>
  <si>
    <t xml:space="preserve">VP_ID_16</t>
  </si>
  <si>
    <t xml:space="preserve">Mariager Fjord, ydre</t>
  </si>
  <si>
    <t xml:space="preserve">VP_ID_160</t>
  </si>
  <si>
    <t xml:space="preserve">Nordlige Kattegat, 12 sm</t>
  </si>
  <si>
    <t xml:space="preserve">VP_ID_163</t>
  </si>
  <si>
    <t xml:space="preserve">Isefjord, indre</t>
  </si>
  <si>
    <t xml:space="preserve">VP_ID_165</t>
  </si>
  <si>
    <t xml:space="preserve">Basnæs Nor</t>
  </si>
  <si>
    <t xml:space="preserve">VP_ID_17</t>
  </si>
  <si>
    <t xml:space="preserve">Holsteinborg Nor</t>
  </si>
  <si>
    <t xml:space="preserve">VP_ID_18</t>
  </si>
  <si>
    <t xml:space="preserve">Roskilde Fjord, indre</t>
  </si>
  <si>
    <t xml:space="preserve">VP_ID_2</t>
  </si>
  <si>
    <t xml:space="preserve">Kattegat, Nordsjælland</t>
  </si>
  <si>
    <t xml:space="preserve">VP_ID_200</t>
  </si>
  <si>
    <t xml:space="preserve">Køge Bugt</t>
  </si>
  <si>
    <t xml:space="preserve">VP_ID_201</t>
  </si>
  <si>
    <t xml:space="preserve">Kattegat, SØ 12 sm</t>
  </si>
  <si>
    <t xml:space="preserve">VP_ID_202</t>
  </si>
  <si>
    <t xml:space="preserve">Storebælt, nord 12 sm</t>
  </si>
  <si>
    <t xml:space="preserve">VP_ID_203</t>
  </si>
  <si>
    <t xml:space="preserve">Jammerland Bugt</t>
  </si>
  <si>
    <t xml:space="preserve">VP_ID_204</t>
  </si>
  <si>
    <t xml:space="preserve">Kattegat, Nordsjælland &gt;20 m</t>
  </si>
  <si>
    <t xml:space="preserve">VP_ID_205</t>
  </si>
  <si>
    <t xml:space="preserve">Smålandsfarvandet, åbne del</t>
  </si>
  <si>
    <t xml:space="preserve">VP_ID_206</t>
  </si>
  <si>
    <t xml:space="preserve">Nakskov Fjord</t>
  </si>
  <si>
    <t xml:space="preserve">VP_ID_207</t>
  </si>
  <si>
    <t xml:space="preserve">Femerbælt</t>
  </si>
  <si>
    <t xml:space="preserve">VP_ID_208</t>
  </si>
  <si>
    <t xml:space="preserve">Rødsand</t>
  </si>
  <si>
    <t xml:space="preserve">VP_ID_209</t>
  </si>
  <si>
    <t xml:space="preserve">Femerbælt, 12 sm</t>
  </si>
  <si>
    <t xml:space="preserve">VP_ID_210</t>
  </si>
  <si>
    <t xml:space="preserve">Østersøen, 12 sm</t>
  </si>
  <si>
    <t xml:space="preserve">VP_ID_211</t>
  </si>
  <si>
    <t xml:space="preserve">Faaborg Fjord</t>
  </si>
  <si>
    <t xml:space="preserve">VP_ID_212</t>
  </si>
  <si>
    <t xml:space="preserve">Torø Vig og Torø Nor</t>
  </si>
  <si>
    <t xml:space="preserve">VP_ID_213</t>
  </si>
  <si>
    <t xml:space="preserve">Det sydfynske Øhav, åbne del</t>
  </si>
  <si>
    <t xml:space="preserve">VP_ID_214</t>
  </si>
  <si>
    <t xml:space="preserve">Storebælt, syd 12 sm</t>
  </si>
  <si>
    <t xml:space="preserve">VP_ID_215</t>
  </si>
  <si>
    <t xml:space="preserve">Lillebælt, syd</t>
  </si>
  <si>
    <t xml:space="preserve">VP_ID_216</t>
  </si>
  <si>
    <t xml:space="preserve">Lillebælt, Bredningen</t>
  </si>
  <si>
    <t xml:space="preserve">VP_ID_217</t>
  </si>
  <si>
    <t xml:space="preserve">Vesterhavet, 12 sm</t>
  </si>
  <si>
    <t xml:space="preserve">VP_ID_218</t>
  </si>
  <si>
    <t xml:space="preserve">Århus Bugt syd, Samsø og Nordlige Bælthav</t>
  </si>
  <si>
    <t xml:space="preserve">VP_ID_219</t>
  </si>
  <si>
    <t xml:space="preserve">Kattegat, SV 12 sm</t>
  </si>
  <si>
    <t xml:space="preserve">VP_ID_220</t>
  </si>
  <si>
    <t xml:space="preserve">Skagerrak</t>
  </si>
  <si>
    <t xml:space="preserve">VP_ID_221</t>
  </si>
  <si>
    <t xml:space="preserve">Kattegat, Aalborg Bugt</t>
  </si>
  <si>
    <t xml:space="preserve">VP_ID_222</t>
  </si>
  <si>
    <t xml:space="preserve">Skagerrak, 12 sm</t>
  </si>
  <si>
    <t xml:space="preserve">VP_ID_223</t>
  </si>
  <si>
    <t xml:space="preserve">Nordlige Lillebælt</t>
  </si>
  <si>
    <t xml:space="preserve">VP_ID_224</t>
  </si>
  <si>
    <t xml:space="preserve">Nordlige Kattegat, Ålbæk Bugt</t>
  </si>
  <si>
    <t xml:space="preserve">VP_ID_225</t>
  </si>
  <si>
    <t xml:space="preserve">Isefjord, ydre</t>
  </si>
  <si>
    <t xml:space="preserve">VP_ID_24</t>
  </si>
  <si>
    <t xml:space="preserve">Skælskør Fjord og Nor</t>
  </si>
  <si>
    <t xml:space="preserve">VP_ID_25</t>
  </si>
  <si>
    <t xml:space="preserve">Musholm Bugt, indre</t>
  </si>
  <si>
    <t xml:space="preserve">VP_ID_26</t>
  </si>
  <si>
    <t xml:space="preserve">Sejerøbugt</t>
  </si>
  <si>
    <t xml:space="preserve">VP_ID_28</t>
  </si>
  <si>
    <t xml:space="preserve">Kalundborg Fjord</t>
  </si>
  <si>
    <t xml:space="preserve">VP_ID_29</t>
  </si>
  <si>
    <t xml:space="preserve">Smålandsfarvandet, syd</t>
  </si>
  <si>
    <t xml:space="preserve">VP_ID_34</t>
  </si>
  <si>
    <t xml:space="preserve">Karrebæk Fjord</t>
  </si>
  <si>
    <t xml:space="preserve">VP_ID_35</t>
  </si>
  <si>
    <t xml:space="preserve">Dybsø Fjord</t>
  </si>
  <si>
    <t xml:space="preserve">VP_ID_36</t>
  </si>
  <si>
    <t xml:space="preserve">Avnø Fjord</t>
  </si>
  <si>
    <t xml:space="preserve">VP_ID_37</t>
  </si>
  <si>
    <t xml:space="preserve">Guldborgsund</t>
  </si>
  <si>
    <t xml:space="preserve">VP_ID_38</t>
  </si>
  <si>
    <t xml:space="preserve">Langelandsbælt, øst</t>
  </si>
  <si>
    <t xml:space="preserve">VP_ID_41</t>
  </si>
  <si>
    <t xml:space="preserve">Hjelm Bugt</t>
  </si>
  <si>
    <t xml:space="preserve">VP_ID_44</t>
  </si>
  <si>
    <t xml:space="preserve">Grønsund</t>
  </si>
  <si>
    <t xml:space="preserve">VP_ID_45</t>
  </si>
  <si>
    <t xml:space="preserve">Fakse Bugt</t>
  </si>
  <si>
    <t xml:space="preserve">VP_ID_46</t>
  </si>
  <si>
    <t xml:space="preserve">Præstø Fjord</t>
  </si>
  <si>
    <t xml:space="preserve">VP_ID_47</t>
  </si>
  <si>
    <t xml:space="preserve">Stege Bugt</t>
  </si>
  <si>
    <t xml:space="preserve">VP_ID_48</t>
  </si>
  <si>
    <t xml:space="preserve">Stege Nor</t>
  </si>
  <si>
    <t xml:space="preserve">VP_ID_49</t>
  </si>
  <si>
    <t xml:space="preserve">Østersøen, Bornholm</t>
  </si>
  <si>
    <t xml:space="preserve">VP_ID_56</t>
  </si>
  <si>
    <t xml:space="preserve">Østersøen, Christiansø</t>
  </si>
  <si>
    <t xml:space="preserve">VP_ID_57</t>
  </si>
  <si>
    <t xml:space="preserve">Bornholm, 12 sm</t>
  </si>
  <si>
    <t xml:space="preserve">VP_ID_58</t>
  </si>
  <si>
    <t xml:space="preserve">Nærå Strand</t>
  </si>
  <si>
    <t xml:space="preserve">VP_ID_59</t>
  </si>
  <si>
    <t xml:space="preserve">Nordlige Øresund</t>
  </si>
  <si>
    <t xml:space="preserve">VP_ID_6</t>
  </si>
  <si>
    <t xml:space="preserve">Dalby bugt</t>
  </si>
  <si>
    <t xml:space="preserve">VP_ID_61</t>
  </si>
  <si>
    <t xml:space="preserve">Lillestrand</t>
  </si>
  <si>
    <t xml:space="preserve">VP_ID_62</t>
  </si>
  <si>
    <t xml:space="preserve">Nakkebølle Fjord</t>
  </si>
  <si>
    <t xml:space="preserve">VP_ID_63</t>
  </si>
  <si>
    <t xml:space="preserve">Skårupøre Sund</t>
  </si>
  <si>
    <t xml:space="preserve">VP_ID_64</t>
  </si>
  <si>
    <t xml:space="preserve">Thurø Bund</t>
  </si>
  <si>
    <t xml:space="preserve">VP_ID_65</t>
  </si>
  <si>
    <t xml:space="preserve">Lindelse Nor</t>
  </si>
  <si>
    <t xml:space="preserve">VP_ID_68</t>
  </si>
  <si>
    <t xml:space="preserve">Vejlen</t>
  </si>
  <si>
    <t xml:space="preserve">VP_ID_69</t>
  </si>
  <si>
    <t xml:space="preserve">Salme Nor</t>
  </si>
  <si>
    <t xml:space="preserve">VP_ID_70</t>
  </si>
  <si>
    <t xml:space="preserve">Tryggelev Nor</t>
  </si>
  <si>
    <t xml:space="preserve">VP_ID_71</t>
  </si>
  <si>
    <t xml:space="preserve">Kløven</t>
  </si>
  <si>
    <t xml:space="preserve">VP_ID_72</t>
  </si>
  <si>
    <t xml:space="preserve">Bredningen</t>
  </si>
  <si>
    <t xml:space="preserve">VP_ID_74</t>
  </si>
  <si>
    <t xml:space="preserve">Emtekær Nor</t>
  </si>
  <si>
    <t xml:space="preserve">VP_ID_75</t>
  </si>
  <si>
    <t xml:space="preserve">Orestrand</t>
  </si>
  <si>
    <t xml:space="preserve">VP_ID_76</t>
  </si>
  <si>
    <t xml:space="preserve">Gamborg Nor</t>
  </si>
  <si>
    <t xml:space="preserve">VP_ID_78</t>
  </si>
  <si>
    <t xml:space="preserve">Gamborg Fjord</t>
  </si>
  <si>
    <t xml:space="preserve">VP_ID_80</t>
  </si>
  <si>
    <t xml:space="preserve">Bågø Nor</t>
  </si>
  <si>
    <t xml:space="preserve">VP_ID_81</t>
  </si>
  <si>
    <t xml:space="preserve">Aborg Minde Nor</t>
  </si>
  <si>
    <t xml:space="preserve">VP_ID_82</t>
  </si>
  <si>
    <t xml:space="preserve">Holckenhavn Fjord</t>
  </si>
  <si>
    <t xml:space="preserve">VP_ID_83</t>
  </si>
  <si>
    <t xml:space="preserve">Kerteminde Fjord</t>
  </si>
  <si>
    <t xml:space="preserve">VP_ID_84</t>
  </si>
  <si>
    <t xml:space="preserve">Kertinge Nor</t>
  </si>
  <si>
    <t xml:space="preserve">VP_ID_85</t>
  </si>
  <si>
    <t xml:space="preserve">Nyborg Fjord</t>
  </si>
  <si>
    <t xml:space="preserve">VP_ID_86</t>
  </si>
  <si>
    <t xml:space="preserve">Helnæs Bugt</t>
  </si>
  <si>
    <t xml:space="preserve">VP_ID_87</t>
  </si>
  <si>
    <t xml:space="preserve">Lunkebugten</t>
  </si>
  <si>
    <t xml:space="preserve">VP_ID_89</t>
  </si>
  <si>
    <t xml:space="preserve">København Havn</t>
  </si>
  <si>
    <t xml:space="preserve">VP_ID_9</t>
  </si>
  <si>
    <t xml:space="preserve">Langelandssund</t>
  </si>
  <si>
    <t xml:space="preserve">VP_ID_90</t>
  </si>
  <si>
    <t xml:space="preserve">Odense Fjord, ydre</t>
  </si>
  <si>
    <t xml:space="preserve">VP_ID_92</t>
  </si>
  <si>
    <t xml:space="preserve">Odense Fjord, Seden Strand</t>
  </si>
  <si>
    <t xml:space="preserve">VP_ID_93</t>
  </si>
  <si>
    <t xml:space="preserve">Storebælt, SV</t>
  </si>
  <si>
    <t xml:space="preserve">VP_ID_95</t>
  </si>
  <si>
    <t xml:space="preserve">Storebælt, NV</t>
  </si>
  <si>
    <t xml:space="preserve">VP_ID_96</t>
  </si>
  <si>
    <t xml:space="preserve">National part of Eastern Gotland Basin</t>
  </si>
  <si>
    <t xml:space="preserve">Eastern Gotland Basin Estonian Coastal waters</t>
  </si>
  <si>
    <t xml:space="preserve">BAL-EE-EGB-COASTAL</t>
  </si>
  <si>
    <t xml:space="preserve">National part of Gulf of Riga</t>
  </si>
  <si>
    <t xml:space="preserve">Not Reported</t>
  </si>
  <si>
    <t xml:space="preserve">ABI-ES010-CW</t>
  </si>
  <si>
    <t xml:space="preserve">ABI-ES014-CW</t>
  </si>
  <si>
    <t xml:space="preserve">ABI-ES017-CW</t>
  </si>
  <si>
    <t xml:space="preserve">ABI-ES018-CW</t>
  </si>
  <si>
    <t xml:space="preserve">ABI-ES040-CW</t>
  </si>
  <si>
    <t xml:space="preserve">ABI-ES050-CW</t>
  </si>
  <si>
    <t xml:space="preserve">ABI-ES063-CW</t>
  </si>
  <si>
    <t xml:space="preserve">ABI-ES064-CW</t>
  </si>
  <si>
    <t xml:space="preserve">ABI-ES-SD-NOR-NorO1(D5)</t>
  </si>
  <si>
    <t xml:space="preserve">AMA-ES120-CW</t>
  </si>
  <si>
    <t xml:space="preserve">AMA-ES122-CW</t>
  </si>
  <si>
    <t xml:space="preserve">AMA-ES123-CW</t>
  </si>
  <si>
    <t xml:space="preserve">AMA-ES124-CW</t>
  </si>
  <si>
    <t xml:space="preserve">AMA-ES125-CW</t>
  </si>
  <si>
    <t xml:space="preserve">AMA-ES126-CW</t>
  </si>
  <si>
    <t xml:space="preserve">AMA-ES127-CW</t>
  </si>
  <si>
    <t xml:space="preserve">L2.4.1</t>
  </si>
  <si>
    <t xml:space="preserve">MWE-ES060-CW</t>
  </si>
  <si>
    <t xml:space="preserve">MWE-ES063-CW</t>
  </si>
  <si>
    <t xml:space="preserve">MWE-ES070-CW</t>
  </si>
  <si>
    <t xml:space="preserve">MWE-ES080-CW</t>
  </si>
  <si>
    <t xml:space="preserve">MWE-ES091-CW</t>
  </si>
  <si>
    <t xml:space="preserve">MWE-ES100-CW</t>
  </si>
  <si>
    <t xml:space="preserve">MWE-ES110-CW</t>
  </si>
  <si>
    <t xml:space="preserve">MWE-ES150-CW</t>
  </si>
  <si>
    <t xml:space="preserve">MWE-ES160-CW</t>
  </si>
  <si>
    <t xml:space="preserve">Côte SRM GdG Nord (1M)</t>
  </si>
  <si>
    <t xml:space="preserve">ABI-FR-MS-GDG-NORD-MEC2016</t>
  </si>
  <si>
    <t xml:space="preserve">Large SRM GdG Nord (1M)</t>
  </si>
  <si>
    <t xml:space="preserve">ABI-FR-MS-GDG-NORD-ZL1M</t>
  </si>
  <si>
    <t xml:space="preserve">Côte SRM GdG Sud (1M)</t>
  </si>
  <si>
    <t xml:space="preserve">ABI-FR-MS-GDG-SUD-MEC2016</t>
  </si>
  <si>
    <t xml:space="preserve">Large SRM GdG Sud (1M)</t>
  </si>
  <si>
    <t xml:space="preserve">ABI-FR-MS-GDG-SUD-ZL1M</t>
  </si>
  <si>
    <t xml:space="preserve">Large SRM MC (1M)</t>
  </si>
  <si>
    <t xml:space="preserve">ACS-FR-MS-MC-ZL1M</t>
  </si>
  <si>
    <t xml:space="preserve">Large SRM MMN (1M)</t>
  </si>
  <si>
    <t xml:space="preserve">ANS-FR-MS-MMN-ZL1M</t>
  </si>
  <si>
    <t xml:space="preserve">UMR CLR SRM MO</t>
  </si>
  <si>
    <t xml:space="preserve">MWE-FR-MS-MO-CLR</t>
  </si>
  <si>
    <t xml:space="preserve">UMR Corse SRM MO</t>
  </si>
  <si>
    <t xml:space="preserve">MWE-FR-MS-MO-CORSE</t>
  </si>
  <si>
    <t xml:space="preserve">UMR LRR SRM MO</t>
  </si>
  <si>
    <t xml:space="preserve">MWE-FR-MS-MO-LRR</t>
  </si>
  <si>
    <t xml:space="preserve">UMR PACA SRM MO</t>
  </si>
  <si>
    <t xml:space="preserve">MWE-FR-MS-MO-PACA</t>
  </si>
  <si>
    <t xml:space="preserve">Large SRM MO (1M)</t>
  </si>
  <si>
    <t xml:space="preserve">MWE-FR-MS-MO-ZL1M</t>
  </si>
  <si>
    <t xml:space="preserve">MAD-HR-MRU_2-0313-NEK</t>
  </si>
  <si>
    <t xml:space="preserve">MAD-HR-MRU_2-O313-KASP</t>
  </si>
  <si>
    <t xml:space="preserve">MAD-HR-MRU_2-O313-KZ</t>
  </si>
  <si>
    <t xml:space="preserve">MAD-HR-MRU_2-O313-MMZ</t>
  </si>
  <si>
    <t xml:space="preserve">MAD-HR-MRU_2-O313-ZUC</t>
  </si>
  <si>
    <t xml:space="preserve">MAD-HR-MRU_2-O413-PZK</t>
  </si>
  <si>
    <t xml:space="preserve">MAD-HR-MRU_2-O413-STLP</t>
  </si>
  <si>
    <t xml:space="preserve">MAD-HR-MRU_2-O423-BSK</t>
  </si>
  <si>
    <t xml:space="preserve">MAD-HR-MRU_2-O423-KOR</t>
  </si>
  <si>
    <t xml:space="preserve">MAD-HR-MRU_2-O423-MOP</t>
  </si>
  <si>
    <t xml:space="preserve">MAD-HR-MRU_2-P1_2-CEP</t>
  </si>
  <si>
    <t xml:space="preserve">MAD-HR-MRU_2-P1_2-JA</t>
  </si>
  <si>
    <t xml:space="preserve">MAD-HR-MRU_2-P1_2-NEP</t>
  </si>
  <si>
    <t xml:space="preserve">MAD-HR-MRU_2-P1_3-KR</t>
  </si>
  <si>
    <t xml:space="preserve">MAD-HR-MRU_2-P1_3-OM</t>
  </si>
  <si>
    <t xml:space="preserve">MAD-HR-MRU_2-P2_2-CE</t>
  </si>
  <si>
    <t xml:space="preserve">MAD-HR-MRU_2-P2_2-JAP</t>
  </si>
  <si>
    <t xml:space="preserve">MAD-HR-MRU_2-P2_2-NEP</t>
  </si>
  <si>
    <t xml:space="preserve">MAD-HR-MRU_2-P2_2-OM</t>
  </si>
  <si>
    <t xml:space="preserve">MAD-HR-MRU_2-P2_3-CE</t>
  </si>
  <si>
    <t xml:space="preserve">MAD-HR-MRU_2-P2_3-KR</t>
  </si>
  <si>
    <t xml:space="preserve">MAD-HR-MRU_2-P2_3-KRP</t>
  </si>
  <si>
    <t xml:space="preserve">MAD-HR-MRU_2-P2_3-LPP</t>
  </si>
  <si>
    <t xml:space="preserve">MAD-HR-MRU_2-P2_3-NE</t>
  </si>
  <si>
    <t xml:space="preserve">MAD-HR-MRU_3-0313-JVE</t>
  </si>
  <si>
    <t xml:space="preserve">MAD-HR-MRU_3-O313-BAZ</t>
  </si>
  <si>
    <t xml:space="preserve">MAD-HR-MRU_3-O412-PULP</t>
  </si>
  <si>
    <t xml:space="preserve">MAD-HR-MRU_3-O412-ZOI</t>
  </si>
  <si>
    <t xml:space="preserve">MAD-HR-MRU_3-O413-LIK</t>
  </si>
  <si>
    <t xml:space="preserve">MAD-HR-MRU_3-O413-PAG</t>
  </si>
  <si>
    <t xml:space="preserve">MAD-HR-MRU_3-O413-RAZ</t>
  </si>
  <si>
    <t xml:space="preserve">MAD-HR-MRU_3-O422-KVV</t>
  </si>
  <si>
    <t xml:space="preserve">MAD-HR-MRU_3-O422-SJI</t>
  </si>
  <si>
    <t xml:space="preserve">MAD-HR-MRU_3-O423-KVA</t>
  </si>
  <si>
    <t xml:space="preserve">MAD-HR-MRU_3-O423-KVJ</t>
  </si>
  <si>
    <t xml:space="preserve">MAD-HR-MRU_3-O423-KVS</t>
  </si>
  <si>
    <t xml:space="preserve">MAD-HR-MRU_3-O423-RILP</t>
  </si>
  <si>
    <t xml:space="preserve">MAD-HR-MRU_3-O423-RIZ</t>
  </si>
  <si>
    <t xml:space="preserve">MAD-HR-MRU_3-O423-VIK</t>
  </si>
  <si>
    <t xml:space="preserve">MAD-HR-MRU_3-P1_2-DRP</t>
  </si>
  <si>
    <t xml:space="preserve">MAD-HR-MRU_3-P1_2-MIP</t>
  </si>
  <si>
    <t xml:space="preserve">MAD-HR-MRU_3-P1_2-RJP</t>
  </si>
  <si>
    <t xml:space="preserve">MAD-HR-MRU_3-P1_2-ZR</t>
  </si>
  <si>
    <t xml:space="preserve">MAD-HR-MRU_3-P1_3-RAP</t>
  </si>
  <si>
    <t xml:space="preserve">MAD-HR-MRU_3-P2_2-DR</t>
  </si>
  <si>
    <t xml:space="preserve">MAD-HR-MRU_3-P2_2-MI</t>
  </si>
  <si>
    <t xml:space="preserve">MAD-HR-MRU_3-P2_2-RJP</t>
  </si>
  <si>
    <t xml:space="preserve">MAD-HR-MRU_3-P2_2-ZR</t>
  </si>
  <si>
    <t xml:space="preserve">MAD-HR-MRU_3-P2_3-ZR</t>
  </si>
  <si>
    <t xml:space="preserve">MAD-HR-MRU_3-P2-3-RA</t>
  </si>
  <si>
    <t xml:space="preserve">IT-MS-0001</t>
  </si>
  <si>
    <t xml:space="preserve">BAL-LT-MS-02</t>
  </si>
  <si>
    <t xml:space="preserve">Rīgas līča mēreni atklātais smilšainais krasts</t>
  </si>
  <si>
    <t xml:space="preserve">BAL- LV- AA- 003</t>
  </si>
  <si>
    <t xml:space="preserve">BAL- LV- AA- 004</t>
  </si>
  <si>
    <t xml:space="preserve">Wadden Sea</t>
  </si>
  <si>
    <t xml:space="preserve">ANS-NL-CW-NL81_1</t>
  </si>
  <si>
    <t xml:space="preserve">Wadden Sea Coast Mainland</t>
  </si>
  <si>
    <t xml:space="preserve">ANS-NL-CW-NL81_10</t>
  </si>
  <si>
    <t xml:space="preserve">Ems Coastal Water</t>
  </si>
  <si>
    <t xml:space="preserve">ANS-NL-CW-NL81_3</t>
  </si>
  <si>
    <t xml:space="preserve">Scheldt Coastal Water</t>
  </si>
  <si>
    <t xml:space="preserve">ANS-NL-CW-NL95_1A</t>
  </si>
  <si>
    <t xml:space="preserve">Meuse Coastal Water</t>
  </si>
  <si>
    <t xml:space="preserve">ANS-NL-CW-NL95_2A</t>
  </si>
  <si>
    <t xml:space="preserve">Rhine West Coastal Water</t>
  </si>
  <si>
    <t xml:space="preserve">ANS-NL-CW-NL95_3A</t>
  </si>
  <si>
    <t xml:space="preserve">Rhine North Coastal Water</t>
  </si>
  <si>
    <t xml:space="preserve">ANS-NL-CW-NL95_4A</t>
  </si>
  <si>
    <t xml:space="preserve">Dutch Continental Shelf from Coastal Waters (1 mile)</t>
  </si>
  <si>
    <t xml:space="preserve">ANS-NL-MS-3</t>
  </si>
  <si>
    <t xml:space="preserve">Scheldt Territorial Water</t>
  </si>
  <si>
    <t xml:space="preserve">ANS-NL-TeW-NL95_1B</t>
  </si>
  <si>
    <t xml:space="preserve">Meuse Territorial Water</t>
  </si>
  <si>
    <t xml:space="preserve">ANS-NL-TeW-NL95_2B</t>
  </si>
  <si>
    <t xml:space="preserve">Rhine West Territorial Water</t>
  </si>
  <si>
    <t xml:space="preserve">ANS-NL-TeW-NL95_3B</t>
  </si>
  <si>
    <t xml:space="preserve">Rhine North Territorial Water</t>
  </si>
  <si>
    <t xml:space="preserve">ANS-NL-TeW-NL95_4B</t>
  </si>
  <si>
    <t xml:space="preserve">Ems Territorial Water</t>
  </si>
  <si>
    <t xml:space="preserve">ANS-NL-TeW-NL95_5B</t>
  </si>
  <si>
    <t xml:space="preserve">PL TW I WB 9 very sheltered, fully mixed, substratum: silt/sandy silt/silty sand; ice cover &gt;90 days, water residence time 52 days</t>
  </si>
  <si>
    <t xml:space="preserve">PL TW I WB 8 very sheltered, fully mixed, substratum: silt/sandy silt/silty sand; ice cover &gt;90 days, water residence time 52 days</t>
  </si>
  <si>
    <t xml:space="preserve">PL TW I WB 1 very sheltered, fully mixed, substratum: silt/sandy silt/silty sand; ice cover &gt;90 days, water residence time 52 days</t>
  </si>
  <si>
    <t xml:space="preserve">PL TW II WB 2 very sheltered, fully mixed, substratum: lagoonal fine and medium grained sand/silty sand; residence time 138 day, ice cover &gt;90 days</t>
  </si>
  <si>
    <t xml:space="preserve">PL TW III WB 3 partly protected, partly stratified, substratum: medium grained sand/pebbles/marine silty sand; ice-incidental</t>
  </si>
  <si>
    <t xml:space="preserve">PL TW IV WB 4 partly stratified, moderately exposed, substratum: sand/silt; ice - incidental</t>
  </si>
  <si>
    <t xml:space="preserve">PL TW V WB 6 river mouth, partly stratified, partly sheltered, substratum: medium grained sand/silty sand</t>
  </si>
  <si>
    <t xml:space="preserve">PL TW V WB 5 river mouth, partly stratified, partly sheltered, substratum: medium grained sand/silty sand</t>
  </si>
  <si>
    <t xml:space="preserve">PL TW V WB 7 river mouth, partly stratified, partly sheltered, substratum: medium grained sand/silty sand</t>
  </si>
  <si>
    <t xml:space="preserve">PL CW I WB 2 coastal waters, moderately exposed, fully mixed, substratum:sand/fine sand</t>
  </si>
  <si>
    <t xml:space="preserve">PL CW I WB 1 coastal waters, moderately exposed, fully mixed, substratum:sand/fine sand</t>
  </si>
  <si>
    <t xml:space="preserve">PL CW I WB 3 coastal waters, moderately exposed, fully mixed, substratum:sand/fine sand</t>
  </si>
  <si>
    <t xml:space="preserve">PL CW II WB 8 central Polish coast, coastal waters, exposed, fully mixed, substratum: sand/pebbles/gravel</t>
  </si>
  <si>
    <t xml:space="preserve">PL CW II WB 6W central Polish coast, coastal waters, exposed, fully mixed, substratum: sand/pebbles/gravel</t>
  </si>
  <si>
    <t xml:space="preserve">PL CW II WB 6E central Polish coast, coastal waters, exposed, fully mixed, substratum: sand/pebbles/gravel</t>
  </si>
  <si>
    <t xml:space="preserve">PL CW II WB 5 central Polish coast, coastal waters, exposed, fully mixed, substratum: sand/pebbles/gravel</t>
  </si>
  <si>
    <t xml:space="preserve">PL CW II WB 4 central Polish coast, coastal waters, exposed, fully mixed, substratum: sand/pebbles/gravel</t>
  </si>
  <si>
    <t xml:space="preserve">PL CW III WB 9 central Polish coast, coastal waters, exposed, fully mixed, substratum: sand/pebbles/gravel</t>
  </si>
  <si>
    <t xml:space="preserve">PL CW III WB 7 central Polish coast, coastal waters, exposed, fully mixed, substratum: sand/pebbles/gravel</t>
  </si>
  <si>
    <t xml:space="preserve">ICES areas </t>
  </si>
  <si>
    <t xml:space="preserve">10.a.1</t>
  </si>
  <si>
    <t xml:space="preserve">4GEO_agosto2021 (europa.eu)</t>
  </si>
  <si>
    <t xml:space="preserve">10.b</t>
  </si>
  <si>
    <t xml:space="preserve">10a.2</t>
  </si>
  <si>
    <t xml:space="preserve">12.c</t>
  </si>
  <si>
    <t xml:space="preserve">8.c</t>
  </si>
  <si>
    <t xml:space="preserve">8.d.2</t>
  </si>
  <si>
    <t xml:space="preserve">8.e.2</t>
  </si>
  <si>
    <t xml:space="preserve">8.e.1</t>
  </si>
  <si>
    <t xml:space="preserve">9.a</t>
  </si>
  <si>
    <t xml:space="preserve">9.a.1</t>
  </si>
  <si>
    <t xml:space="preserve">9.b.1</t>
  </si>
  <si>
    <t xml:space="preserve">9.b.2</t>
  </si>
  <si>
    <t xml:space="preserve">Assessment area D5A1 (baseline - bathymetry 100m)</t>
  </si>
  <si>
    <t xml:space="preserve">ABI-PT-AA-CONT_D5A1</t>
  </si>
  <si>
    <t xml:space="preserve">Assessment area D5A2 (bathymetry 100m - 200nm)</t>
  </si>
  <si>
    <t xml:space="preserve">ABI-PT-AA-CONT_D5A2</t>
  </si>
  <si>
    <t xml:space="preserve">Assessment area D5AC (coastal waters)</t>
  </si>
  <si>
    <t xml:space="preserve">Assessment area B1 (baseline - bathymetry 100m)</t>
  </si>
  <si>
    <t xml:space="preserve">ABI-PT-AA-CONT_D5B1</t>
  </si>
  <si>
    <t xml:space="preserve">Assessment area B2 (bathymetry 100m - 200nm)</t>
  </si>
  <si>
    <t xml:space="preserve">ABI-PT-AA-CONT_D5B2</t>
  </si>
  <si>
    <t xml:space="preserve">Assessment area BC (coastal waters)</t>
  </si>
  <si>
    <t xml:space="preserve">Assessment area D5C1 (baseline - bathymetry 100m)</t>
  </si>
  <si>
    <t xml:space="preserve">ABI-PT-AA-CONT_D5C1</t>
  </si>
  <si>
    <t xml:space="preserve">Assessment area D5C2 (bathymetry 100m - 200nm)</t>
  </si>
  <si>
    <t xml:space="preserve">ABI-PT-AA-CONT_D5C2</t>
  </si>
  <si>
    <t xml:space="preserve">Assessment area D5CC (coastal waters)</t>
  </si>
</sst>
</file>

<file path=xl/styles.xml><?xml version="1.0" encoding="utf-8"?>
<styleSheet xmlns="http://schemas.openxmlformats.org/spreadsheetml/2006/main">
  <numFmts count="12">
    <numFmt numFmtId="164" formatCode="General"/>
    <numFmt numFmtId="165" formatCode="m/d/yyyy"/>
    <numFmt numFmtId="166" formatCode="#,##0"/>
    <numFmt numFmtId="167" formatCode="#,##0_ ;[RED]\-#,##0\ "/>
    <numFmt numFmtId="168" formatCode="#,##0.00"/>
    <numFmt numFmtId="169" formatCode="0.000000"/>
    <numFmt numFmtId="170" formatCode="#,##0.000000"/>
    <numFmt numFmtId="171" formatCode="0.0"/>
    <numFmt numFmtId="172" formatCode="0"/>
    <numFmt numFmtId="173" formatCode="#,##0.0"/>
    <numFmt numFmtId="174" formatCode="@"/>
    <numFmt numFmtId="175" formatCode="#,##0.000000_ ;[RED]\-#,##0.000000\ "/>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1"/>
      <name val="Calibri"/>
      <family val="2"/>
      <charset val="1"/>
    </font>
    <font>
      <sz val="10"/>
      <color rgb="FF000000"/>
      <name val="Calibri"/>
      <family val="2"/>
      <charset val="1"/>
    </font>
    <font>
      <b val="true"/>
      <sz val="10"/>
      <color rgb="FF000000"/>
      <name val="Calibri"/>
      <family val="2"/>
      <charset val="1"/>
    </font>
    <font>
      <sz val="9"/>
      <color rgb="FF000000"/>
      <name val="Tahoma"/>
      <family val="2"/>
      <charset val="1"/>
    </font>
    <font>
      <sz val="9"/>
      <color rgb="FF000000"/>
      <name val="Tahoma"/>
      <family val="0"/>
      <charset val="1"/>
    </font>
    <font>
      <vertAlign val="superscript"/>
      <sz val="10"/>
      <color rgb="FF000000"/>
      <name val="Calibri"/>
      <family val="2"/>
      <charset val="1"/>
    </font>
    <font>
      <u val="single"/>
      <sz val="10"/>
      <color rgb="FF0563C1"/>
      <name val="Calibri"/>
      <family val="2"/>
      <charset val="1"/>
    </font>
    <font>
      <sz val="9"/>
      <color rgb="FF000000"/>
      <name val="Calibri"/>
      <family val="2"/>
      <charset val="1"/>
    </font>
    <font>
      <sz val="8"/>
      <color rgb="FF000000"/>
      <name val="Calibri"/>
      <family val="2"/>
      <charset val="1"/>
    </font>
    <font>
      <sz val="10"/>
      <name val="Calibri"/>
      <family val="2"/>
      <charset val="1"/>
    </font>
    <font>
      <sz val="10"/>
      <color rgb="FF000000"/>
      <name val="Courier New"/>
      <family val="3"/>
      <charset val="1"/>
    </font>
  </fonts>
  <fills count="20">
    <fill>
      <patternFill patternType="none"/>
    </fill>
    <fill>
      <patternFill patternType="gray125"/>
    </fill>
    <fill>
      <patternFill patternType="solid">
        <fgColor rgb="FF9DC3E6"/>
        <bgColor rgb="FFADB9CA"/>
      </patternFill>
    </fill>
    <fill>
      <patternFill patternType="solid">
        <fgColor rgb="FFC9C9C9"/>
        <bgColor rgb="FFD6DCE5"/>
      </patternFill>
    </fill>
    <fill>
      <patternFill patternType="solid">
        <fgColor rgb="FFFFFF00"/>
        <bgColor rgb="FFFFD966"/>
      </patternFill>
    </fill>
    <fill>
      <patternFill patternType="solid">
        <fgColor rgb="FF00B0F0"/>
        <bgColor rgb="FF33CCCC"/>
      </patternFill>
    </fill>
    <fill>
      <patternFill patternType="solid">
        <fgColor rgb="FFFFC000"/>
        <bgColor rgb="FFFF9900"/>
      </patternFill>
    </fill>
    <fill>
      <patternFill patternType="solid">
        <fgColor rgb="FFED7D31"/>
        <bgColor rgb="FFFF8080"/>
      </patternFill>
    </fill>
    <fill>
      <patternFill patternType="solid">
        <fgColor rgb="FFFBE5D6"/>
        <bgColor rgb="FFFFF2CC"/>
      </patternFill>
    </fill>
    <fill>
      <patternFill patternType="solid">
        <fgColor rgb="FF92D050"/>
        <bgColor rgb="FFC5E0B4"/>
      </patternFill>
    </fill>
    <fill>
      <patternFill patternType="solid">
        <fgColor rgb="FFFFD966"/>
        <bgColor rgb="FFF8CBAD"/>
      </patternFill>
    </fill>
    <fill>
      <patternFill patternType="solid">
        <fgColor rgb="FF5B9BD5"/>
        <bgColor rgb="FF808080"/>
      </patternFill>
    </fill>
    <fill>
      <patternFill patternType="solid">
        <fgColor rgb="FFF8CBAD"/>
        <bgColor rgb="FFFBE5D6"/>
      </patternFill>
    </fill>
    <fill>
      <patternFill patternType="solid">
        <fgColor rgb="FFC5E0B4"/>
        <bgColor rgb="FFD6DCE5"/>
      </patternFill>
    </fill>
    <fill>
      <patternFill patternType="solid">
        <fgColor rgb="FFADB9CA"/>
        <bgColor rgb="FF9DC3E6"/>
      </patternFill>
    </fill>
    <fill>
      <patternFill patternType="solid">
        <fgColor rgb="FFD6DCE5"/>
        <bgColor rgb="FFDEEBF7"/>
      </patternFill>
    </fill>
    <fill>
      <patternFill patternType="solid">
        <fgColor rgb="FFDEEBF7"/>
        <bgColor rgb="FFE2F0D9"/>
      </patternFill>
    </fill>
    <fill>
      <patternFill patternType="solid">
        <fgColor rgb="FFFFF2CC"/>
        <bgColor rgb="FFFBE5D6"/>
      </patternFill>
    </fill>
    <fill>
      <patternFill patternType="solid">
        <fgColor rgb="FFE2F0D9"/>
        <bgColor rgb="FFDEEBF7"/>
      </patternFill>
    </fill>
    <fill>
      <patternFill patternType="solid">
        <fgColor rgb="FFFFFFFF"/>
        <bgColor rgb="FFFFF2CC"/>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style="medium"/>
      <right style="hair"/>
      <top style="medium"/>
      <bottom/>
      <diagonal/>
    </border>
    <border diagonalUp="false" diagonalDown="false">
      <left style="hair"/>
      <right style="medium"/>
      <top style="medium"/>
      <bottom/>
      <diagonal/>
    </border>
    <border diagonalUp="false" diagonalDown="false">
      <left style="medium"/>
      <right style="medium"/>
      <top style="hair"/>
      <bottom/>
      <diagonal/>
    </border>
    <border diagonalUp="false" diagonalDown="false">
      <left style="medium"/>
      <right style="medium"/>
      <top style="medium"/>
      <bottom/>
      <diagonal/>
    </border>
    <border diagonalUp="false" diagonalDown="false">
      <left/>
      <right style="hair"/>
      <top style="hair"/>
      <bottom style="hair"/>
      <diagonal/>
    </border>
    <border diagonalUp="false" diagonalDown="false">
      <left style="medium"/>
      <right style="hair"/>
      <top style="medium"/>
      <bottom style="thin"/>
      <diagonal/>
    </border>
    <border diagonalUp="false" diagonalDown="false">
      <left style="hair"/>
      <right style="medium"/>
      <top style="medium"/>
      <bottom style="thin"/>
      <diagonal/>
    </border>
    <border diagonalUp="false" diagonalDown="false">
      <left/>
      <right style="hair"/>
      <top style="medium"/>
      <bottom style="thin"/>
      <diagonal/>
    </border>
    <border diagonalUp="false" diagonalDown="false">
      <left style="hair"/>
      <right/>
      <top style="medium"/>
      <bottom style="thin"/>
      <diagonal/>
    </border>
    <border diagonalUp="false" diagonalDown="false">
      <left style="hair"/>
      <right style="hair"/>
      <top style="medium"/>
      <bottom style="thin"/>
      <diagonal/>
    </border>
    <border diagonalUp="false" diagonalDown="false">
      <left style="medium"/>
      <right style="hair"/>
      <top style="thin"/>
      <bottom style="medium"/>
      <diagonal/>
    </border>
    <border diagonalUp="false" diagonalDown="false">
      <left style="hair"/>
      <right style="medium"/>
      <top style="thin"/>
      <bottom style="medium"/>
      <diagonal/>
    </border>
    <border diagonalUp="false" diagonalDown="false">
      <left/>
      <right/>
      <top style="thin"/>
      <bottom style="medium"/>
      <diagonal/>
    </border>
    <border diagonalUp="false" diagonalDown="false">
      <left style="medium"/>
      <right style="hair"/>
      <top/>
      <bottom style="thin"/>
      <diagonal/>
    </border>
    <border diagonalUp="false" diagonalDown="false">
      <left style="hair"/>
      <right style="medium"/>
      <top/>
      <bottom style="thin"/>
      <diagonal/>
    </border>
    <border diagonalUp="false" diagonalDown="false">
      <left/>
      <right style="hair"/>
      <top/>
      <bottom style="thin"/>
      <diagonal/>
    </border>
    <border diagonalUp="false" diagonalDown="false">
      <left style="hair"/>
      <right/>
      <top/>
      <bottom style="thin"/>
      <diagonal/>
    </border>
    <border diagonalUp="false" diagonalDown="false">
      <left style="medium"/>
      <right style="hair"/>
      <top style="thin"/>
      <bottom style="thin"/>
      <diagonal/>
    </border>
    <border diagonalUp="false" diagonalDown="false">
      <left style="hair"/>
      <right style="hair"/>
      <top style="thin"/>
      <bottom style="thin"/>
      <diagonal/>
    </border>
    <border diagonalUp="false" diagonalDown="false">
      <left style="hair"/>
      <right style="medium"/>
      <top style="thin"/>
      <bottom style="thin"/>
      <diagonal/>
    </border>
    <border diagonalUp="false" diagonalDown="false">
      <left style="hair"/>
      <right style="hair"/>
      <top/>
      <bottom style="thin"/>
      <diagonal/>
    </border>
    <border diagonalUp="false" diagonalDown="false">
      <left/>
      <right style="hair"/>
      <top style="thin"/>
      <bottom style="thin"/>
      <diagonal/>
    </border>
    <border diagonalUp="false" diagonalDown="false">
      <left style="hair"/>
      <right/>
      <top style="thin"/>
      <bottom style="thin"/>
      <diagonal/>
    </border>
    <border diagonalUp="false" diagonalDown="false">
      <left/>
      <right style="hair"/>
      <top style="thin"/>
      <bottom style="medium"/>
      <diagonal/>
    </border>
    <border diagonalUp="false" diagonalDown="false">
      <left style="hair"/>
      <right/>
      <top style="thin"/>
      <bottom style="medium"/>
      <diagonal/>
    </border>
    <border diagonalUp="false" diagonalDown="false">
      <left style="hair"/>
      <right style="hair"/>
      <top style="thin"/>
      <bottom style="medium"/>
      <diagonal/>
    </border>
    <border diagonalUp="false" diagonalDown="false">
      <left style="hair"/>
      <right style="hair"/>
      <top/>
      <bottom style="hair"/>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color rgb="FFFFFFFF"/>
      </left>
      <right style="medium"/>
      <top style="medium"/>
      <bottom style="medium"/>
      <diagonal/>
    </border>
    <border diagonalUp="false" diagonalDown="false">
      <left/>
      <right style="medium"/>
      <top style="medium"/>
      <bottom style="mediu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top style="thin">
        <color rgb="FFFFFFFF"/>
      </top>
      <bottom/>
      <diagonal/>
    </border>
    <border diagonalUp="false" diagonalDown="false">
      <left style="hair"/>
      <right/>
      <top style="hair"/>
      <bottom style="hair"/>
      <diagonal/>
    </border>
    <border diagonalUp="false" diagonalDown="false">
      <left/>
      <right/>
      <top style="thin">
        <color rgb="FF9DC3E6"/>
      </top>
      <bottom style="thin">
        <color rgb="FF9DC3E6"/>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4" borderId="5" xfId="0" applyFont="true" applyBorder="true" applyAlignment="true" applyProtection="false">
      <alignment horizontal="center" vertical="center" textRotation="0" wrapText="false" indent="0" shrinkToFit="false"/>
      <protection locked="true" hidden="false"/>
    </xf>
    <xf numFmtId="164" fontId="4" fillId="5" borderId="5" xfId="0" applyFont="true" applyBorder="true" applyAlignment="true" applyProtection="false">
      <alignment horizontal="center" vertical="center" textRotation="0" wrapText="false" indent="0" shrinkToFit="false"/>
      <protection locked="true" hidden="false"/>
    </xf>
    <xf numFmtId="164" fontId="4" fillId="6" borderId="5" xfId="0" applyFont="true" applyBorder="true" applyAlignment="true" applyProtection="false">
      <alignment horizontal="center" vertical="center" textRotation="0" wrapText="false" indent="0" shrinkToFit="false"/>
      <protection locked="true" hidden="false"/>
    </xf>
    <xf numFmtId="164" fontId="4" fillId="7" borderId="5" xfId="0" applyFont="tru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4" fillId="8" borderId="7" xfId="0" applyFont="true" applyBorder="true" applyAlignment="true" applyProtection="false">
      <alignment horizontal="center" vertical="center" textRotation="0" wrapText="false" indent="0" shrinkToFit="false"/>
      <protection locked="true" hidden="false"/>
    </xf>
    <xf numFmtId="164" fontId="4" fillId="8" borderId="8" xfId="0" applyFont="true" applyBorder="true" applyAlignment="true" applyProtection="false">
      <alignment horizontal="center" vertical="center" textRotation="0" wrapText="false" indent="0" shrinkToFit="false"/>
      <protection locked="true" hidden="false"/>
    </xf>
    <xf numFmtId="164" fontId="4" fillId="8" borderId="9" xfId="0" applyFont="true" applyBorder="true" applyAlignment="true" applyProtection="false">
      <alignment horizontal="center" vertical="center" textRotation="0" wrapText="false" indent="0" shrinkToFit="false"/>
      <protection locked="true" hidden="false"/>
    </xf>
    <xf numFmtId="164" fontId="4" fillId="8" borderId="10" xfId="0" applyFont="true" applyBorder="true" applyAlignment="true" applyProtection="false">
      <alignment horizontal="center" vertical="center" textRotation="0" wrapText="false" indent="0" shrinkToFit="false"/>
      <protection locked="true" hidden="false"/>
    </xf>
    <xf numFmtId="164" fontId="4" fillId="8" borderId="11" xfId="0" applyFont="tru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8" borderId="12" xfId="0" applyFont="true" applyBorder="true" applyAlignment="true" applyProtection="false">
      <alignment horizontal="center" vertical="center" textRotation="0" wrapText="false" indent="0" shrinkToFit="false"/>
      <protection locked="true" hidden="false"/>
    </xf>
    <xf numFmtId="164" fontId="0" fillId="8" borderId="13" xfId="0" applyFont="true" applyBorder="true" applyAlignment="true" applyProtection="false">
      <alignment horizontal="center" vertical="center" textRotation="0" wrapText="false" indent="0" shrinkToFit="false"/>
      <protection locked="true" hidden="false"/>
    </xf>
    <xf numFmtId="164" fontId="4" fillId="8" borderId="14" xfId="0" applyFont="true" applyBorder="true" applyAlignment="true" applyProtection="false">
      <alignment horizontal="center" vertical="center" textRotation="0" wrapText="false" indent="0" shrinkToFit="false"/>
      <protection locked="true" hidden="false"/>
    </xf>
    <xf numFmtId="164" fontId="4" fillId="8" borderId="12" xfId="0" applyFont="true" applyBorder="true" applyAlignment="true" applyProtection="false">
      <alignment horizontal="center" vertical="center" textRotation="0" wrapText="false" indent="0" shrinkToFit="false"/>
      <protection locked="true" hidden="false"/>
    </xf>
    <xf numFmtId="164" fontId="4" fillId="8" borderId="13" xfId="0" applyFont="true" applyBorder="true" applyAlignment="true" applyProtection="false">
      <alignment horizontal="center" vertical="center" textRotation="0" wrapText="false" indent="0" shrinkToFit="false"/>
      <protection locked="true" hidden="false"/>
    </xf>
    <xf numFmtId="164" fontId="0" fillId="9" borderId="15" xfId="0" applyFont="true" applyBorder="true" applyAlignment="true" applyProtection="false">
      <alignment horizontal="center" vertical="center" textRotation="0" wrapText="false" indent="0" shrinkToFit="false"/>
      <protection locked="true" hidden="false"/>
    </xf>
    <xf numFmtId="164" fontId="0" fillId="9" borderId="16" xfId="0" applyFont="true" applyBorder="true" applyAlignment="true" applyProtection="false">
      <alignment horizontal="center" vertical="center" textRotation="0" wrapText="false" indent="0" shrinkToFit="false"/>
      <protection locked="true" hidden="false"/>
    </xf>
    <xf numFmtId="164" fontId="5" fillId="9" borderId="17" xfId="20" applyFont="true" applyBorder="true" applyAlignment="true" applyProtection="true">
      <alignment horizontal="general" vertical="center" textRotation="0" wrapText="false" indent="0" shrinkToFit="false"/>
      <protection locked="true" hidden="false"/>
    </xf>
    <xf numFmtId="165" fontId="0" fillId="9" borderId="18" xfId="0" applyFont="false" applyBorder="true" applyAlignment="true" applyProtection="false">
      <alignment horizontal="right" vertical="center" textRotation="0" wrapText="false" indent="0" shrinkToFit="false"/>
      <protection locked="true" hidden="false"/>
    </xf>
    <xf numFmtId="164" fontId="0" fillId="0" borderId="19" xfId="0" applyFont="false" applyBorder="true" applyAlignment="true" applyProtection="false">
      <alignment horizontal="general" vertical="center" textRotation="0" wrapText="false" indent="0" shrinkToFit="false"/>
      <protection locked="true" hidden="false"/>
    </xf>
    <xf numFmtId="164" fontId="0" fillId="0" borderId="20" xfId="0" applyFont="false" applyBorder="true" applyAlignment="true" applyProtection="false">
      <alignment horizontal="general" vertical="center" textRotation="0" wrapText="false" indent="0" shrinkToFit="false"/>
      <protection locked="true" hidden="false"/>
    </xf>
    <xf numFmtId="164" fontId="0" fillId="0" borderId="21" xfId="0" applyFont="false" applyBorder="true" applyAlignment="true" applyProtection="false">
      <alignment horizontal="general" vertical="center" textRotation="0" wrapText="false" indent="0" shrinkToFit="false"/>
      <protection locked="true" hidden="false"/>
    </xf>
    <xf numFmtId="164" fontId="5" fillId="9" borderId="15" xfId="20" applyFont="true" applyBorder="true" applyAlignment="true" applyProtection="true">
      <alignment horizontal="general" vertical="center" textRotation="0" wrapText="false" indent="0" shrinkToFit="false"/>
      <protection locked="true" hidden="false"/>
    </xf>
    <xf numFmtId="165" fontId="0" fillId="9" borderId="22" xfId="0" applyFont="false" applyBorder="true" applyAlignment="true" applyProtection="false">
      <alignment horizontal="right" vertical="center" textRotation="0" wrapText="false" indent="0" shrinkToFit="false"/>
      <protection locked="true" hidden="false"/>
    </xf>
    <xf numFmtId="164" fontId="5" fillId="9" borderId="22" xfId="20" applyFont="true" applyBorder="true" applyAlignment="true" applyProtection="true">
      <alignment horizontal="general" vertical="center" textRotation="0" wrapText="false" indent="0" shrinkToFit="false"/>
      <protection locked="true" hidden="false"/>
    </xf>
    <xf numFmtId="165" fontId="0" fillId="9" borderId="16" xfId="0" applyFont="false" applyBorder="true" applyAlignment="true" applyProtection="false">
      <alignment horizontal="right" vertical="center" textRotation="0" wrapText="false" indent="0" shrinkToFit="false"/>
      <protection locked="true" hidden="false"/>
    </xf>
    <xf numFmtId="164" fontId="0" fillId="0" borderId="15" xfId="0" applyFont="false" applyBorder="true" applyAlignment="true" applyProtection="false">
      <alignment horizontal="general" vertical="center" textRotation="0" wrapText="false" indent="0" shrinkToFit="false"/>
      <protection locked="true" hidden="false"/>
    </xf>
    <xf numFmtId="164" fontId="0" fillId="0" borderId="22" xfId="0" applyFont="false" applyBorder="true" applyAlignment="true" applyProtection="false">
      <alignment horizontal="general" vertical="center" textRotation="0" wrapText="false" indent="0" shrinkToFit="false"/>
      <protection locked="true" hidden="false"/>
    </xf>
    <xf numFmtId="164" fontId="0" fillId="0" borderId="16" xfId="0" applyFont="false" applyBorder="true" applyAlignment="true" applyProtection="false">
      <alignment horizontal="general" vertical="center" textRotation="0" wrapText="false" indent="0" shrinkToFit="false"/>
      <protection locked="true" hidden="false"/>
    </xf>
    <xf numFmtId="165" fontId="0" fillId="9" borderId="22" xfId="0" applyFont="false" applyBorder="true" applyAlignment="true" applyProtection="false">
      <alignment horizontal="general" vertical="center" textRotation="0" wrapText="false" indent="0" shrinkToFit="false"/>
      <protection locked="true" hidden="false"/>
    </xf>
    <xf numFmtId="165" fontId="0" fillId="9" borderId="16" xfId="0" applyFont="false" applyBorder="true" applyAlignment="true" applyProtection="false">
      <alignment horizontal="general" vertical="center" textRotation="0" wrapText="false" indent="0" shrinkToFit="false"/>
      <protection locked="true" hidden="false"/>
    </xf>
    <xf numFmtId="164" fontId="0" fillId="9" borderId="19" xfId="0" applyFont="true" applyBorder="true" applyAlignment="true" applyProtection="false">
      <alignment horizontal="center" vertical="center" textRotation="0" wrapText="false" indent="0" shrinkToFit="false"/>
      <protection locked="true" hidden="false"/>
    </xf>
    <xf numFmtId="164" fontId="0" fillId="9" borderId="21" xfId="0" applyFont="true" applyBorder="true" applyAlignment="true" applyProtection="false">
      <alignment horizontal="center" vertical="center" textRotation="0" wrapText="false" indent="0" shrinkToFit="false"/>
      <protection locked="true" hidden="false"/>
    </xf>
    <xf numFmtId="164" fontId="5" fillId="9" borderId="23" xfId="20" applyFont="true" applyBorder="true" applyAlignment="true" applyProtection="true">
      <alignment horizontal="general" vertical="center" textRotation="0" wrapText="false" indent="0" shrinkToFit="false"/>
      <protection locked="true" hidden="false"/>
    </xf>
    <xf numFmtId="165" fontId="0" fillId="9" borderId="24" xfId="0" applyFont="false" applyBorder="true" applyAlignment="true" applyProtection="false">
      <alignment horizontal="right" vertical="center" textRotation="0" wrapText="false" indent="0" shrinkToFit="false"/>
      <protection locked="true" hidden="false"/>
    </xf>
    <xf numFmtId="164" fontId="0" fillId="0" borderId="20" xfId="0" applyFont="false" applyBorder="true" applyAlignment="true" applyProtection="false">
      <alignment horizontal="right" vertical="center" textRotation="0" wrapText="false" indent="0" shrinkToFit="false"/>
      <protection locked="true" hidden="false"/>
    </xf>
    <xf numFmtId="164" fontId="0" fillId="0" borderId="21" xfId="0" applyFont="false" applyBorder="true" applyAlignment="true" applyProtection="false">
      <alignment horizontal="right" vertical="center" textRotation="0" wrapText="false" indent="0" shrinkToFit="false"/>
      <protection locked="true" hidden="false"/>
    </xf>
    <xf numFmtId="164" fontId="5" fillId="9" borderId="19" xfId="20" applyFont="true" applyBorder="true" applyAlignment="true" applyProtection="true">
      <alignment horizontal="general" vertical="center" textRotation="0" wrapText="false" indent="0" shrinkToFit="false"/>
      <protection locked="true" hidden="false"/>
    </xf>
    <xf numFmtId="165" fontId="0" fillId="9" borderId="20" xfId="0" applyFont="false" applyBorder="true" applyAlignment="true" applyProtection="false">
      <alignment horizontal="right" vertical="center" textRotation="0" wrapText="false" indent="0" shrinkToFit="false"/>
      <protection locked="true" hidden="false"/>
    </xf>
    <xf numFmtId="164" fontId="5" fillId="9" borderId="20" xfId="20" applyFont="true" applyBorder="true" applyAlignment="true" applyProtection="true">
      <alignment horizontal="general" vertical="center" textRotation="0" wrapText="false" indent="0" shrinkToFit="false"/>
      <protection locked="true" hidden="false"/>
    </xf>
    <xf numFmtId="165" fontId="0" fillId="9" borderId="21" xfId="0" applyFont="false" applyBorder="true" applyAlignment="true" applyProtection="false">
      <alignment horizontal="right" vertical="center" textRotation="0" wrapText="false" indent="0" shrinkToFit="false"/>
      <protection locked="true" hidden="false"/>
    </xf>
    <xf numFmtId="164" fontId="5" fillId="9" borderId="19" xfId="20" applyFont="true" applyBorder="true" applyAlignment="true" applyProtection="true">
      <alignment horizontal="general" vertical="center" textRotation="0" wrapText="true" indent="0" shrinkToFit="false"/>
      <protection locked="true" hidden="false"/>
    </xf>
    <xf numFmtId="165" fontId="0" fillId="9" borderId="20" xfId="0" applyFont="false" applyBorder="true" applyAlignment="true" applyProtection="false">
      <alignment horizontal="general" vertical="center" textRotation="0" wrapText="false" indent="0" shrinkToFit="false"/>
      <protection locked="true" hidden="false"/>
    </xf>
    <xf numFmtId="165" fontId="0" fillId="9" borderId="21" xfId="0" applyFont="false" applyBorder="true" applyAlignment="true" applyProtection="false">
      <alignment horizontal="general" vertical="center" textRotation="0" wrapText="false" indent="0" shrinkToFit="false"/>
      <protection locked="true" hidden="false"/>
    </xf>
    <xf numFmtId="165" fontId="0" fillId="0" borderId="19" xfId="0" applyFont="false" applyBorder="true" applyAlignment="true" applyProtection="false">
      <alignment horizontal="right" vertical="center" textRotation="0" wrapText="false" indent="0" shrinkToFit="false"/>
      <protection locked="true" hidden="false"/>
    </xf>
    <xf numFmtId="165" fontId="0" fillId="0" borderId="20" xfId="0" applyFont="false" applyBorder="true" applyAlignment="true" applyProtection="false">
      <alignment horizontal="right" vertical="center" textRotation="0" wrapText="false" indent="0" shrinkToFit="false"/>
      <protection locked="true" hidden="false"/>
    </xf>
    <xf numFmtId="165" fontId="0" fillId="0" borderId="21" xfId="0" applyFont="false" applyBorder="true" applyAlignment="true" applyProtection="false">
      <alignment horizontal="right" vertical="center" textRotation="0" wrapText="false" indent="0" shrinkToFit="false"/>
      <protection locked="true" hidden="false"/>
    </xf>
    <xf numFmtId="164" fontId="5" fillId="9" borderId="23" xfId="20" applyFont="true" applyBorder="true" applyAlignment="true" applyProtection="true">
      <alignment horizontal="general" vertical="center" textRotation="0" wrapText="true" indent="0" shrinkToFit="false"/>
      <protection locked="true" hidden="false"/>
    </xf>
    <xf numFmtId="164" fontId="5" fillId="9" borderId="20" xfId="20" applyFont="true" applyBorder="true" applyAlignment="true" applyProtection="true">
      <alignment horizontal="general" vertical="center" textRotation="0" wrapText="true" indent="0" shrinkToFit="false"/>
      <protection locked="true" hidden="false"/>
    </xf>
    <xf numFmtId="165" fontId="0" fillId="9" borderId="20" xfId="0" applyFont="false" applyBorder="true" applyAlignment="true" applyProtection="false">
      <alignment horizontal="right" vertical="center" textRotation="0" wrapText="true" indent="0" shrinkToFit="false"/>
      <protection locked="true" hidden="false"/>
    </xf>
    <xf numFmtId="165" fontId="5" fillId="9" borderId="19" xfId="20" applyFont="true" applyBorder="true" applyAlignment="true" applyProtection="true">
      <alignment horizontal="left" vertical="center" textRotation="0" wrapText="false" indent="0" shrinkToFit="false"/>
      <protection locked="true" hidden="false"/>
    </xf>
    <xf numFmtId="165" fontId="5" fillId="9" borderId="20" xfId="20" applyFont="true" applyBorder="true" applyAlignment="true" applyProtection="true">
      <alignment horizontal="left" vertical="center" textRotation="0" wrapText="false" indent="0" shrinkToFit="false"/>
      <protection locked="true" hidden="false"/>
    </xf>
    <xf numFmtId="165" fontId="0" fillId="9" borderId="24" xfId="0" applyFont="false" applyBorder="true" applyAlignment="true" applyProtection="false">
      <alignment horizontal="general" vertical="center" textRotation="0" wrapText="false" indent="0" shrinkToFit="false"/>
      <protection locked="true" hidden="false"/>
    </xf>
    <xf numFmtId="165" fontId="0" fillId="9" borderId="21" xfId="0" applyFont="true" applyBorder="true" applyAlignment="true" applyProtection="false">
      <alignment horizontal="right" vertical="center" textRotation="0" wrapText="true" indent="0" shrinkToFit="false"/>
      <protection locked="true" hidden="false"/>
    </xf>
    <xf numFmtId="164" fontId="6" fillId="9" borderId="19" xfId="20" applyFont="true" applyBorder="true" applyAlignment="true" applyProtection="true">
      <alignment horizontal="general" vertical="center" textRotation="0" wrapText="true" indent="0" shrinkToFit="false"/>
      <protection locked="true" hidden="false"/>
    </xf>
    <xf numFmtId="165" fontId="0" fillId="9" borderId="20" xfId="0" applyFont="true" applyBorder="true" applyAlignment="true" applyProtection="false">
      <alignment horizontal="general" vertical="center" textRotation="0" wrapText="true" indent="0" shrinkToFit="false"/>
      <protection locked="true" hidden="false"/>
    </xf>
    <xf numFmtId="164" fontId="0" fillId="9" borderId="12" xfId="0" applyFont="true" applyBorder="true" applyAlignment="true" applyProtection="false">
      <alignment horizontal="center" vertical="center" textRotation="0" wrapText="false" indent="0" shrinkToFit="false"/>
      <protection locked="true" hidden="false"/>
    </xf>
    <xf numFmtId="164" fontId="0" fillId="9" borderId="13" xfId="0" applyFont="true" applyBorder="true" applyAlignment="true" applyProtection="false">
      <alignment horizontal="center" vertical="center" textRotation="0" wrapText="false" indent="0" shrinkToFit="false"/>
      <protection locked="true" hidden="false"/>
    </xf>
    <xf numFmtId="164" fontId="5" fillId="9" borderId="25" xfId="20" applyFont="true" applyBorder="true" applyAlignment="true" applyProtection="true">
      <alignment horizontal="general" vertical="center" textRotation="0" wrapText="false" indent="0" shrinkToFit="false"/>
      <protection locked="true" hidden="false"/>
    </xf>
    <xf numFmtId="165" fontId="0" fillId="9" borderId="26" xfId="0" applyFont="false" applyBorder="true" applyAlignment="true" applyProtection="false">
      <alignment horizontal="general" vertical="center" textRotation="0" wrapText="false" indent="0" shrinkToFit="false"/>
      <protection locked="true" hidden="false"/>
    </xf>
    <xf numFmtId="165" fontId="0" fillId="0" borderId="12" xfId="0" applyFont="false" applyBorder="true" applyAlignment="true" applyProtection="false">
      <alignment horizontal="right" vertical="center" textRotation="0" wrapText="false" indent="0" shrinkToFit="false"/>
      <protection locked="true" hidden="false"/>
    </xf>
    <xf numFmtId="165" fontId="0" fillId="0" borderId="27" xfId="0" applyFont="false" applyBorder="true" applyAlignment="true" applyProtection="false">
      <alignment horizontal="right" vertical="center" textRotation="0" wrapText="false" indent="0" shrinkToFit="false"/>
      <protection locked="true" hidden="false"/>
    </xf>
    <xf numFmtId="165" fontId="0" fillId="0" borderId="13" xfId="0" applyFont="false" applyBorder="true" applyAlignment="true" applyProtection="false">
      <alignment horizontal="right" vertical="center" textRotation="0" wrapText="false" indent="0" shrinkToFit="false"/>
      <protection locked="true" hidden="false"/>
    </xf>
    <xf numFmtId="164" fontId="0" fillId="0" borderId="12" xfId="0" applyFont="false" applyBorder="true" applyAlignment="true" applyProtection="false">
      <alignment horizontal="general" vertical="center" textRotation="0" wrapText="false" indent="0" shrinkToFit="false"/>
      <protection locked="true" hidden="false"/>
    </xf>
    <xf numFmtId="164" fontId="0" fillId="0" borderId="27" xfId="0" applyFont="false" applyBorder="true" applyAlignment="true" applyProtection="false">
      <alignment horizontal="right" vertical="center" textRotation="0" wrapText="false" indent="0" shrinkToFit="false"/>
      <protection locked="true" hidden="false"/>
    </xf>
    <xf numFmtId="164" fontId="0" fillId="0" borderId="27" xfId="0" applyFont="false" applyBorder="true" applyAlignment="true" applyProtection="false">
      <alignment horizontal="general" vertical="center" textRotation="0" wrapText="false" indent="0" shrinkToFit="false"/>
      <protection locked="true" hidden="false"/>
    </xf>
    <xf numFmtId="164" fontId="0" fillId="0" borderId="13" xfId="0" applyFont="false" applyBorder="true" applyAlignment="true" applyProtection="false">
      <alignment horizontal="right" vertical="center" textRotation="0" wrapText="false" indent="0" shrinkToFit="false"/>
      <protection locked="true" hidden="false"/>
    </xf>
    <xf numFmtId="164" fontId="0" fillId="0" borderId="13" xfId="0" applyFont="false" applyBorder="true" applyAlignment="true" applyProtection="false">
      <alignment horizontal="general" vertical="center" textRotation="0" wrapText="false" indent="0" shrinkToFit="false"/>
      <protection locked="true" hidden="false"/>
    </xf>
    <xf numFmtId="164" fontId="5" fillId="9" borderId="12" xfId="20" applyFont="true" applyBorder="true" applyAlignment="true" applyProtection="true">
      <alignment horizontal="general" vertical="center" textRotation="0" wrapText="false" indent="0" shrinkToFit="false"/>
      <protection locked="true" hidden="false"/>
    </xf>
    <xf numFmtId="165" fontId="0" fillId="9" borderId="27" xfId="0" applyFont="false" applyBorder="true" applyAlignment="true" applyProtection="false">
      <alignment horizontal="general" vertical="center" textRotation="0" wrapText="false" indent="0" shrinkToFit="false"/>
      <protection locked="true" hidden="false"/>
    </xf>
    <xf numFmtId="164" fontId="5" fillId="9" borderId="27" xfId="20" applyFont="true" applyBorder="true" applyAlignment="true" applyProtection="true">
      <alignment horizontal="general" vertical="center" textRotation="0" wrapText="false" indent="0" shrinkToFit="false"/>
      <protection locked="true" hidden="false"/>
    </xf>
    <xf numFmtId="165" fontId="0" fillId="9" borderId="13" xfId="0" applyFont="false" applyBorder="true" applyAlignment="true" applyProtection="false">
      <alignment horizontal="general" vertical="center" textRotation="0" wrapText="false" indent="0" shrinkToFit="false"/>
      <protection locked="true" hidden="false"/>
    </xf>
    <xf numFmtId="164" fontId="0" fillId="0" borderId="28" xfId="0" applyFont="false" applyBorder="true" applyAlignment="true" applyProtection="false">
      <alignment horizontal="general" vertical="center" textRotation="0" wrapText="false" indent="0" shrinkToFit="false"/>
      <protection locked="true" hidden="false"/>
    </xf>
    <xf numFmtId="164" fontId="5" fillId="0" borderId="28" xfId="20" applyFont="false" applyBorder="true" applyAlignment="true" applyProtection="true">
      <alignment horizontal="general" vertical="center" textRotation="0" wrapText="false" indent="0" shrinkToFit="false"/>
      <protection locked="true" hidden="false"/>
    </xf>
    <xf numFmtId="165" fontId="0" fillId="0" borderId="28" xfId="0" applyFont="false" applyBorder="true" applyAlignment="true" applyProtection="false">
      <alignment horizontal="general" vertical="center" textRotation="0" wrapText="false" indent="0" shrinkToFit="false"/>
      <protection locked="true" hidden="false"/>
    </xf>
    <xf numFmtId="164" fontId="5" fillId="0" borderId="1" xfId="20" applyFont="false" applyBorder="true" applyAlignment="true" applyProtection="true">
      <alignment horizontal="general" vertical="center" textRotation="0" wrapText="fals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6"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4" fillId="11" borderId="1" xfId="0" applyFont="true" applyBorder="true" applyAlignment="true" applyProtection="false">
      <alignment horizontal="center" vertical="center" textRotation="0" wrapText="true" indent="0" shrinkToFit="false"/>
      <protection locked="true" hidden="false"/>
    </xf>
    <xf numFmtId="164" fontId="4" fillId="12" borderId="1" xfId="0" applyFont="true" applyBorder="true" applyAlignment="true" applyProtection="false">
      <alignment horizontal="center" vertical="center" textRotation="0" wrapText="true" indent="0" shrinkToFit="false"/>
      <protection locked="true" hidden="false"/>
    </xf>
    <xf numFmtId="164" fontId="4" fillId="1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6" fontId="4" fillId="10" borderId="1"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7" fontId="0" fillId="6" borderId="1" xfId="0" applyFont="true" applyBorder="true" applyAlignment="true" applyProtection="false">
      <alignment horizontal="right" vertical="center" textRotation="0" wrapText="true" indent="0" shrinkToFit="false"/>
      <protection locked="true" hidden="false"/>
    </xf>
    <xf numFmtId="166" fontId="0" fillId="11" borderId="1" xfId="0" applyFont="true" applyBorder="true" applyAlignment="true" applyProtection="false">
      <alignment horizontal="general" vertical="center" textRotation="0" wrapText="true" indent="0" shrinkToFit="false"/>
      <protection locked="true" hidden="false"/>
    </xf>
    <xf numFmtId="168" fontId="0" fillId="11" borderId="1" xfId="0" applyFont="true" applyBorder="true" applyAlignment="true" applyProtection="false">
      <alignment horizontal="general" vertical="center" textRotation="0" wrapText="true" indent="0" shrinkToFit="false"/>
      <protection locked="true" hidden="false"/>
    </xf>
    <xf numFmtId="168" fontId="0" fillId="6" borderId="1" xfId="0" applyFont="true" applyBorder="true" applyAlignment="true" applyProtection="false">
      <alignment horizontal="general" vertical="center" textRotation="0" wrapText="true" indent="0" shrinkToFit="false"/>
      <protection locked="true" hidden="false"/>
    </xf>
    <xf numFmtId="168" fontId="0" fillId="12" borderId="1" xfId="0" applyFont="true" applyBorder="true" applyAlignment="true" applyProtection="false">
      <alignment horizontal="general" vertical="center" textRotation="0" wrapText="true" indent="0" shrinkToFit="false"/>
      <protection locked="true" hidden="false"/>
    </xf>
    <xf numFmtId="166" fontId="0" fillId="12" borderId="1" xfId="0" applyFont="true" applyBorder="true" applyAlignment="true" applyProtection="false">
      <alignment horizontal="general" vertical="center" textRotation="0" wrapText="true" indent="0" shrinkToFit="false"/>
      <protection locked="true" hidden="false"/>
    </xf>
    <xf numFmtId="166" fontId="0" fillId="13" borderId="1" xfId="0" applyFont="true" applyBorder="true" applyAlignment="true" applyProtection="false">
      <alignment horizontal="general" vertical="center" textRotation="0" wrapText="true" indent="0" shrinkToFit="false"/>
      <protection locked="true" hidden="false"/>
    </xf>
    <xf numFmtId="167" fontId="0" fillId="0" borderId="1" xfId="0" applyFont="true" applyBorder="true" applyAlignment="true" applyProtection="false">
      <alignment horizontal="right" vertical="center" textRotation="0" wrapText="false" indent="0" shrinkToFit="false"/>
      <protection locked="true" hidden="false"/>
    </xf>
    <xf numFmtId="167" fontId="0" fillId="11" borderId="1" xfId="0" applyFont="true" applyBorder="true" applyAlignment="true" applyProtection="false">
      <alignment horizontal="center" vertical="center" textRotation="0" wrapText="false" indent="0" shrinkToFit="false"/>
      <protection locked="true" hidden="false"/>
    </xf>
    <xf numFmtId="167" fontId="0" fillId="6" borderId="1" xfId="0" applyFont="true" applyBorder="true" applyAlignment="true" applyProtection="false">
      <alignment horizontal="center" vertical="center" textRotation="0" wrapText="true" indent="0" shrinkToFit="false"/>
      <protection locked="true" hidden="false"/>
    </xf>
    <xf numFmtId="168" fontId="0" fillId="13" borderId="1" xfId="0" applyFont="true" applyBorder="true" applyAlignment="true" applyProtection="false">
      <alignment horizontal="general" vertical="center" textRotation="0" wrapText="true" indent="0" shrinkToFit="false"/>
      <protection locked="true" hidden="false"/>
    </xf>
    <xf numFmtId="166" fontId="0" fillId="0" borderId="1" xfId="0" applyFont="true" applyBorder="true" applyAlignment="true" applyProtection="false">
      <alignment horizontal="right" vertical="center" textRotation="0" wrapText="false" indent="0" shrinkToFit="false"/>
      <protection locked="true" hidden="false"/>
    </xf>
    <xf numFmtId="167" fontId="0" fillId="11" borderId="1" xfId="0" applyFont="true" applyBorder="true" applyAlignment="true" applyProtection="false">
      <alignment horizontal="right" vertical="center" textRotation="0" wrapText="true" indent="0" shrinkToFit="false"/>
      <protection locked="true" hidden="false"/>
    </xf>
    <xf numFmtId="167" fontId="0" fillId="12" borderId="1" xfId="0" applyFont="true" applyBorder="true" applyAlignment="true" applyProtection="false">
      <alignment horizontal="right" vertical="center" textRotation="0" wrapText="true" indent="0" shrinkToFit="false"/>
      <protection locked="true" hidden="false"/>
    </xf>
    <xf numFmtId="167" fontId="0" fillId="6" borderId="1" xfId="0" applyFont="true" applyBorder="true" applyAlignment="true" applyProtection="false">
      <alignment horizontal="right" vertical="center" textRotation="0" wrapText="false" indent="0" shrinkToFit="false"/>
      <protection locked="true" hidden="false"/>
    </xf>
    <xf numFmtId="167" fontId="0" fillId="6" borderId="1" xfId="0" applyFont="true" applyBorder="true" applyAlignment="true" applyProtection="false">
      <alignment horizontal="general" vertical="center" textRotation="0" wrapText="true" indent="0" shrinkToFit="false"/>
      <protection locked="true" hidden="false"/>
    </xf>
    <xf numFmtId="166" fontId="0" fillId="0" borderId="1" xfId="0" applyFont="true" applyBorder="true" applyAlignment="true" applyProtection="false">
      <alignment horizontal="right" vertical="center" textRotation="0" wrapText="true" indent="0" shrinkToFit="false"/>
      <protection locked="true" hidden="false"/>
    </xf>
    <xf numFmtId="166" fontId="0" fillId="13" borderId="1" xfId="0" applyFont="true" applyBorder="true" applyAlignment="true" applyProtection="false">
      <alignment horizontal="general" vertical="center" textRotation="0" wrapText="false" indent="0" shrinkToFit="false"/>
      <protection locked="true" hidden="false"/>
    </xf>
    <xf numFmtId="166" fontId="0" fillId="6" borderId="1" xfId="0" applyFont="true" applyBorder="true" applyAlignment="true" applyProtection="false">
      <alignment horizontal="right" vertical="center" textRotation="0" wrapText="false" indent="0" shrinkToFit="false"/>
      <protection locked="true" hidden="false"/>
    </xf>
    <xf numFmtId="167" fontId="0" fillId="0" borderId="1" xfId="0" applyFont="true" applyBorder="true" applyAlignment="true" applyProtection="false">
      <alignment horizontal="right" vertical="center" textRotation="0" wrapText="true" indent="0" shrinkToFit="false"/>
      <protection locked="true" hidden="false"/>
    </xf>
    <xf numFmtId="166" fontId="0" fillId="6" borderId="1" xfId="0" applyFont="true" applyBorder="true" applyAlignment="true" applyProtection="false">
      <alignment horizontal="general" vertical="center" textRotation="0" wrapText="true" indent="0" shrinkToFit="false"/>
      <protection locked="true" hidden="false"/>
    </xf>
    <xf numFmtId="167" fontId="0" fillId="13" borderId="1" xfId="0" applyFont="true" applyBorder="true" applyAlignment="true" applyProtection="false">
      <alignment horizontal="right" vertical="center" textRotation="0" wrapText="true" indent="0" shrinkToFit="false"/>
      <protection locked="true" hidden="false"/>
    </xf>
    <xf numFmtId="166" fontId="0" fillId="6" borderId="1" xfId="0" applyFont="true" applyBorder="true" applyAlignment="true" applyProtection="false">
      <alignment horizontal="right" vertical="center" textRotation="0" wrapText="true" indent="0" shrinkToFit="false"/>
      <protection locked="true" hidden="false"/>
    </xf>
    <xf numFmtId="166" fontId="0" fillId="11" borderId="1" xfId="0" applyFont="true" applyBorder="true" applyAlignment="true" applyProtection="false">
      <alignment horizontal="right" vertical="center" textRotation="0" wrapText="true" indent="0" shrinkToFit="false"/>
      <protection locked="true" hidden="false"/>
    </xf>
    <xf numFmtId="168" fontId="0" fillId="11" borderId="1" xfId="0" applyFont="true" applyBorder="true" applyAlignment="true" applyProtection="false">
      <alignment horizontal="right" vertical="center" textRotation="0" wrapText="true" indent="0" shrinkToFit="false"/>
      <protection locked="true" hidden="false"/>
    </xf>
    <xf numFmtId="166" fontId="0" fillId="6" borderId="1" xfId="0" applyFont="true" applyBorder="true" applyAlignment="true" applyProtection="false">
      <alignment horizontal="general" vertical="center" textRotation="0" wrapText="false" indent="0" shrinkToFit="false"/>
      <protection locked="true" hidden="false"/>
    </xf>
    <xf numFmtId="166" fontId="0" fillId="11" borderId="1" xfId="0" applyFont="true" applyBorder="true" applyAlignment="true" applyProtection="false">
      <alignment horizontal="general" vertical="center" textRotation="0" wrapText="false" indent="0" shrinkToFit="false"/>
      <protection locked="true" hidden="false"/>
    </xf>
    <xf numFmtId="166" fontId="0" fillId="12" borderId="1" xfId="0" applyFont="true" applyBorder="true" applyAlignment="true" applyProtection="false">
      <alignment horizontal="general" vertical="center" textRotation="0" wrapText="false" indent="0" shrinkToFit="false"/>
      <protection locked="true" hidden="false"/>
    </xf>
    <xf numFmtId="166" fontId="4" fillId="0" borderId="1" xfId="0" applyFont="true" applyBorder="true" applyAlignment="true" applyProtection="false">
      <alignment horizontal="general" vertical="center" textRotation="0" wrapText="true" indent="0" shrinkToFit="false"/>
      <protection locked="true" hidden="false"/>
    </xf>
    <xf numFmtId="166" fontId="4" fillId="0" borderId="1" xfId="0" applyFont="true" applyBorder="true" applyAlignment="true" applyProtection="false">
      <alignment horizontal="right" vertical="center" textRotation="0" wrapText="true" indent="0" shrinkToFit="false"/>
      <protection locked="true" hidden="false"/>
    </xf>
    <xf numFmtId="167" fontId="4" fillId="0" borderId="1" xfId="0" applyFont="true" applyBorder="true" applyAlignment="true" applyProtection="false">
      <alignment horizontal="right" vertical="center" textRotation="0" wrapText="true" indent="0" shrinkToFit="false"/>
      <protection locked="true" hidden="false"/>
    </xf>
    <xf numFmtId="167" fontId="0" fillId="11" borderId="1" xfId="0" applyFont="true" applyBorder="true" applyAlignment="true" applyProtection="false">
      <alignment horizontal="general" vertical="center" textRotation="0" wrapText="true" indent="0" shrinkToFit="false"/>
      <protection locked="true" hidden="false"/>
    </xf>
    <xf numFmtId="167" fontId="0" fillId="12" borderId="1" xfId="0" applyFont="true" applyBorder="true" applyAlignment="true" applyProtection="false">
      <alignment horizontal="general" vertical="center" textRotation="0" wrapText="true" indent="0" shrinkToFit="false"/>
      <protection locked="true" hidden="false"/>
    </xf>
    <xf numFmtId="167" fontId="0" fillId="12" borderId="1" xfId="0" applyFont="true" applyBorder="true" applyAlignment="true" applyProtection="false">
      <alignment horizontal="general" vertical="center" textRotation="0" wrapText="false" indent="0" shrinkToFit="false"/>
      <protection locked="true" hidden="false"/>
    </xf>
    <xf numFmtId="167" fontId="0" fillId="13" borderId="1" xfId="0" applyFont="true" applyBorder="true" applyAlignment="true" applyProtection="false">
      <alignment horizontal="general" vertical="center" textRotation="0" wrapText="true" indent="0" shrinkToFit="false"/>
      <protection locked="true" hidden="false"/>
    </xf>
    <xf numFmtId="164" fontId="4" fillId="14" borderId="1" xfId="0" applyFont="true" applyBorder="true" applyAlignment="true" applyProtection="false">
      <alignment horizontal="center" vertical="center" textRotation="0" wrapText="true" indent="0" shrinkToFit="false"/>
      <protection locked="true" hidden="false"/>
    </xf>
    <xf numFmtId="166" fontId="4" fillId="15" borderId="1" xfId="0" applyFont="true" applyBorder="true" applyAlignment="true" applyProtection="false">
      <alignment horizontal="center" vertical="center" textRotation="0" wrapText="true" indent="0" shrinkToFit="false"/>
      <protection locked="true" hidden="false"/>
    </xf>
    <xf numFmtId="167" fontId="0" fillId="14" borderId="1" xfId="0" applyFont="true" applyBorder="true" applyAlignment="true" applyProtection="false">
      <alignment horizontal="general" vertical="center" textRotation="0" wrapText="false" indent="0" shrinkToFit="false"/>
      <protection locked="true" hidden="false"/>
    </xf>
    <xf numFmtId="166" fontId="0" fillId="14" borderId="1" xfId="0" applyFont="true" applyBorder="true" applyAlignment="true" applyProtection="false">
      <alignment horizontal="right" vertical="center" textRotation="0" wrapText="true" indent="0" shrinkToFit="false"/>
      <protection locked="true" hidden="false"/>
    </xf>
    <xf numFmtId="164" fontId="0" fillId="11" borderId="1" xfId="0" applyFont="true" applyBorder="true" applyAlignment="true" applyProtection="false">
      <alignment horizontal="general" vertical="center" textRotation="0" wrapText="true" indent="0" shrinkToFit="false"/>
      <protection locked="true" hidden="false"/>
    </xf>
    <xf numFmtId="168" fontId="0" fillId="15" borderId="1" xfId="0" applyFont="true" applyBorder="true" applyAlignment="true" applyProtection="false">
      <alignment horizontal="general"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6" fontId="0" fillId="0" borderId="28" xfId="0" applyFont="true" applyBorder="true" applyAlignment="true" applyProtection="false">
      <alignment horizontal="general" vertical="center" textRotation="0" wrapText="true" indent="0" shrinkToFit="false"/>
      <protection locked="true" hidden="false"/>
    </xf>
    <xf numFmtId="164" fontId="0" fillId="0" borderId="28" xfId="0" applyFont="true" applyBorder="true" applyAlignment="true" applyProtection="false">
      <alignment horizontal="general" vertical="center" textRotation="0" wrapText="true" indent="0" shrinkToFit="false"/>
      <protection locked="true" hidden="false"/>
    </xf>
    <xf numFmtId="166" fontId="6" fillId="0" borderId="0" xfId="0" applyFont="true" applyBorder="false" applyAlignment="tru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0" fillId="16" borderId="29" xfId="0" applyFont="true" applyBorder="true" applyAlignment="false" applyProtection="false">
      <alignment horizontal="general" vertical="bottom" textRotation="0" wrapText="false" indent="0" shrinkToFit="false"/>
      <protection locked="true" hidden="false"/>
    </xf>
    <xf numFmtId="164" fontId="0" fillId="16" borderId="30" xfId="0" applyFont="true" applyBorder="true" applyAlignment="false" applyProtection="false">
      <alignment horizontal="general" vertical="bottom" textRotation="0" wrapText="false" indent="0" shrinkToFit="false"/>
      <protection locked="true" hidden="false"/>
    </xf>
    <xf numFmtId="167" fontId="0" fillId="16" borderId="31" xfId="0" applyFont="true" applyBorder="true" applyAlignment="false" applyProtection="false">
      <alignment horizontal="general"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4" fontId="0" fillId="8" borderId="29" xfId="0" applyFont="true" applyBorder="true" applyAlignment="false" applyProtection="false">
      <alignment horizontal="general" vertical="bottom" textRotation="0" wrapText="false" indent="0" shrinkToFit="false"/>
      <protection locked="true" hidden="false"/>
    </xf>
    <xf numFmtId="164" fontId="0" fillId="8" borderId="30" xfId="0" applyFont="true" applyBorder="true" applyAlignment="false" applyProtection="false">
      <alignment horizontal="general" vertical="bottom" textRotation="0" wrapText="false" indent="0" shrinkToFit="false"/>
      <protection locked="true" hidden="false"/>
    </xf>
    <xf numFmtId="167" fontId="6" fillId="8" borderId="32"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7" fontId="0" fillId="8" borderId="33" xfId="0" applyFont="true" applyBorder="true" applyAlignment="false" applyProtection="false">
      <alignment horizontal="general" vertical="bottom" textRotation="0" wrapText="false" indent="0" shrinkToFit="false"/>
      <protection locked="true" hidden="false"/>
    </xf>
    <xf numFmtId="167" fontId="0" fillId="8" borderId="0"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9" fontId="0" fillId="4" borderId="1" xfId="0" applyFont="true" applyBorder="true" applyAlignment="false" applyProtection="false">
      <alignment horizontal="general" vertical="bottom" textRotation="0" wrapText="false" indent="0" shrinkToFit="false"/>
      <protection locked="true" hidden="false"/>
    </xf>
    <xf numFmtId="164" fontId="0" fillId="17" borderId="29" xfId="0" applyFont="true" applyBorder="true" applyAlignment="false" applyProtection="false">
      <alignment horizontal="general" vertical="bottom" textRotation="0" wrapText="false" indent="0" shrinkToFit="false"/>
      <protection locked="true" hidden="false"/>
    </xf>
    <xf numFmtId="164" fontId="0" fillId="17" borderId="30" xfId="0" applyFont="true" applyBorder="true" applyAlignment="false" applyProtection="false">
      <alignment horizontal="general" vertical="bottom" textRotation="0" wrapText="false" indent="0" shrinkToFit="false"/>
      <protection locked="true" hidden="false"/>
    </xf>
    <xf numFmtId="167" fontId="0" fillId="17" borderId="30" xfId="0" applyFont="false" applyBorder="tru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7" fontId="0" fillId="17" borderId="34" xfId="0" applyFont="true" applyBorder="true" applyAlignment="false" applyProtection="false">
      <alignment horizontal="general" vertical="bottom" textRotation="0" wrapText="false" indent="0" shrinkToFit="false"/>
      <protection locked="true" hidden="false"/>
    </xf>
    <xf numFmtId="167" fontId="0" fillId="17" borderId="33" xfId="0" applyFont="true" applyBorder="true" applyAlignment="false" applyProtection="false">
      <alignment horizontal="general" vertical="bottom" textRotation="0" wrapText="false" indent="0" shrinkToFit="false"/>
      <protection locked="true" hidden="false"/>
    </xf>
    <xf numFmtId="164" fontId="0" fillId="18" borderId="29" xfId="0" applyFont="true" applyBorder="true" applyAlignment="false" applyProtection="false">
      <alignment horizontal="general" vertical="bottom" textRotation="0" wrapText="false" indent="0" shrinkToFit="false"/>
      <protection locked="true" hidden="false"/>
    </xf>
    <xf numFmtId="164" fontId="0" fillId="18" borderId="30" xfId="0" applyFont="true" applyBorder="true" applyAlignment="false" applyProtection="false">
      <alignment horizontal="general" vertical="bottom" textRotation="0" wrapText="false" indent="0" shrinkToFit="false"/>
      <protection locked="true" hidden="false"/>
    </xf>
    <xf numFmtId="167" fontId="0" fillId="18" borderId="32" xfId="0" applyFont="false" applyBorder="tru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7" fontId="0" fillId="18" borderId="33" xfId="0" applyFont="true" applyBorder="true" applyAlignment="false" applyProtection="false">
      <alignment horizontal="general" vertical="bottom" textRotation="0" wrapText="false" indent="0" shrinkToFit="false"/>
      <protection locked="true" hidden="false"/>
    </xf>
    <xf numFmtId="166" fontId="6" fillId="18"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8" fillId="8" borderId="1" xfId="0" applyFont="true" applyBorder="true" applyAlignment="true" applyProtection="false">
      <alignment horizontal="center" vertical="center" textRotation="0" wrapText="true" indent="0" shrinkToFit="false"/>
      <protection locked="true" hidden="false"/>
    </xf>
    <xf numFmtId="166" fontId="8" fillId="8" borderId="1" xfId="0" applyFont="true" applyBorder="true" applyAlignment="true" applyProtection="false">
      <alignment horizontal="center" vertical="center" textRotation="0" wrapText="true" indent="0" shrinkToFit="false"/>
      <protection locked="true" hidden="false"/>
    </xf>
    <xf numFmtId="166" fontId="4" fillId="8"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6" fontId="7" fillId="0" borderId="1" xfId="0" applyFont="true" applyBorder="true" applyAlignment="true" applyProtection="false">
      <alignment horizontal="center" vertical="center" textRotation="0" wrapText="true" indent="0" shrinkToFit="false"/>
      <protection locked="true" hidden="false"/>
    </xf>
    <xf numFmtId="171" fontId="7" fillId="0" borderId="1" xfId="0" applyFont="true" applyBorder="true" applyAlignment="true" applyProtection="false">
      <alignment horizontal="center" vertical="center" textRotation="0" wrapText="true" indent="0" shrinkToFit="false"/>
      <protection locked="true" hidden="false"/>
    </xf>
    <xf numFmtId="167" fontId="7" fillId="6" borderId="1" xfId="0" applyFont="true" applyBorder="true" applyAlignment="true" applyProtection="false">
      <alignment horizontal="right" vertical="center" textRotation="0" wrapText="true" indent="0" shrinkToFit="false"/>
      <protection locked="true" hidden="false"/>
    </xf>
    <xf numFmtId="172" fontId="0" fillId="0" borderId="1" xfId="0" applyFont="false" applyBorder="true" applyAlignment="true" applyProtection="false">
      <alignment horizontal="center" vertical="center" textRotation="0" wrapText="true" indent="0" shrinkToFit="false"/>
      <protection locked="true" hidden="false"/>
    </xf>
    <xf numFmtId="171" fontId="7" fillId="18" borderId="1" xfId="0" applyFont="true" applyBorder="tru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center" textRotation="0" wrapText="false" indent="0" shrinkToFit="false"/>
      <protection locked="true" hidden="false"/>
    </xf>
    <xf numFmtId="167" fontId="7" fillId="0" borderId="1" xfId="0" applyFont="true" applyBorder="true" applyAlignment="true" applyProtection="false">
      <alignment horizontal="right" vertical="center" textRotation="0" wrapText="false" indent="0" shrinkToFit="false"/>
      <protection locked="true" hidden="false"/>
    </xf>
    <xf numFmtId="166" fontId="7" fillId="0" borderId="1" xfId="0" applyFont="true" applyBorder="true" applyAlignment="true" applyProtection="false">
      <alignment horizontal="right" vertical="center" textRotation="0" wrapText="false" indent="0" shrinkToFit="false"/>
      <protection locked="true" hidden="false"/>
    </xf>
    <xf numFmtId="167" fontId="7" fillId="6" borderId="1" xfId="0" applyFont="true" applyBorder="true" applyAlignment="true" applyProtection="false">
      <alignment horizontal="right" vertical="center" textRotation="0" wrapText="false" indent="0" shrinkToFit="false"/>
      <protection locked="true" hidden="false"/>
    </xf>
    <xf numFmtId="166" fontId="7" fillId="0" borderId="1" xfId="0" applyFont="true" applyBorder="true" applyAlignment="true" applyProtection="false">
      <alignment horizontal="right" vertical="center" textRotation="0" wrapText="true" indent="0" shrinkToFit="false"/>
      <protection locked="true" hidden="false"/>
    </xf>
    <xf numFmtId="171" fontId="0" fillId="0" borderId="1" xfId="0" applyFont="false" applyBorder="true" applyAlignment="true" applyProtection="false">
      <alignment horizontal="center" vertical="center" textRotation="0" wrapText="true" indent="0" shrinkToFit="false"/>
      <protection locked="true" hidden="false"/>
    </xf>
    <xf numFmtId="166" fontId="7" fillId="6" borderId="1" xfId="0" applyFont="true" applyBorder="true" applyAlignment="true" applyProtection="false">
      <alignment horizontal="right" vertical="center" textRotation="0" wrapText="false" indent="0" shrinkToFit="false"/>
      <protection locked="true" hidden="false"/>
    </xf>
    <xf numFmtId="167" fontId="7" fillId="0" borderId="1" xfId="0" applyFont="true" applyBorder="true" applyAlignment="true" applyProtection="false">
      <alignment horizontal="right" vertical="center" textRotation="0" wrapText="true" indent="0" shrinkToFit="false"/>
      <protection locked="true" hidden="false"/>
    </xf>
    <xf numFmtId="166" fontId="7" fillId="6" borderId="1" xfId="0" applyFont="true" applyBorder="true" applyAlignment="true" applyProtection="false">
      <alignment horizontal="right" vertical="center" textRotation="0" wrapText="true" indent="0" shrinkToFit="false"/>
      <protection locked="true" hidden="false"/>
    </xf>
    <xf numFmtId="166" fontId="7" fillId="0" borderId="0" xfId="0" applyFont="true" applyBorder="true" applyAlignment="true" applyProtection="false">
      <alignment horizontal="center" vertical="center" textRotation="0" wrapText="true" indent="0" shrinkToFit="false"/>
      <protection locked="true" hidden="false"/>
    </xf>
    <xf numFmtId="167" fontId="7" fillId="6" borderId="1" xfId="0" applyFont="true" applyBorder="true" applyAlignment="true" applyProtection="false">
      <alignment horizontal="general" vertical="center"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71" fontId="4" fillId="0" borderId="1" xfId="0" applyFont="true" applyBorder="true" applyAlignment="true" applyProtection="false">
      <alignment horizontal="center" vertical="center" textRotation="0" wrapText="true" indent="0" shrinkToFit="false"/>
      <protection locked="true" hidden="false"/>
    </xf>
    <xf numFmtId="164" fontId="7" fillId="18" borderId="1" xfId="0" applyFont="true" applyBorder="true" applyAlignment="true" applyProtection="false">
      <alignment horizontal="center" vertical="center" textRotation="0" wrapText="true" indent="0" shrinkToFit="false"/>
      <protection locked="true" hidden="false"/>
    </xf>
    <xf numFmtId="164" fontId="7" fillId="6" borderId="1" xfId="0" applyFont="true" applyBorder="true" applyAlignment="true" applyProtection="false">
      <alignment horizontal="right" vertical="center" textRotation="0" wrapText="true" indent="0" shrinkToFit="false"/>
      <protection locked="true" hidden="false"/>
    </xf>
    <xf numFmtId="167"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10" borderId="1" xfId="0" applyFont="true" applyBorder="true" applyAlignment="false" applyProtection="false">
      <alignment horizontal="general" vertical="bottom" textRotation="0" wrapText="false" indent="0" shrinkToFit="false"/>
      <protection locked="true" hidden="false"/>
    </xf>
    <xf numFmtId="170" fontId="4" fillId="10" borderId="1" xfId="0" applyFont="tru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false">
      <alignment horizontal="center"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70" fontId="0" fillId="16" borderId="1" xfId="0" applyFont="fals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true" applyProtection="false">
      <alignment horizontal="center" vertical="bottom" textRotation="0" wrapText="false" indent="0" shrinkToFit="false"/>
      <protection locked="true" hidden="false"/>
    </xf>
    <xf numFmtId="166" fontId="0" fillId="16" borderId="1" xfId="0" applyFont="fals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70" fontId="0" fillId="14"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6" fontId="0" fillId="14" borderId="1"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4" fillId="10" borderId="1" xfId="0" applyFont="true" applyBorder="true" applyAlignment="false" applyProtection="false">
      <alignment horizontal="general" vertical="bottom" textRotation="0" wrapText="false" indent="0" shrinkToFit="false"/>
      <protection locked="true" hidden="false"/>
    </xf>
    <xf numFmtId="164" fontId="8" fillId="17" borderId="1" xfId="0" applyFont="true" applyBorder="true" applyAlignment="true" applyProtection="false">
      <alignment horizontal="center" vertical="center" textRotation="0" wrapText="true" indent="0" shrinkToFit="false"/>
      <protection locked="true" hidden="false"/>
    </xf>
    <xf numFmtId="166" fontId="8" fillId="18" borderId="1" xfId="0" applyFont="true" applyBorder="true" applyAlignment="true" applyProtection="false">
      <alignment horizontal="center" vertical="center" textRotation="0" wrapText="true" indent="0" shrinkToFit="false"/>
      <protection locked="true" hidden="false"/>
    </xf>
    <xf numFmtId="173" fontId="8" fillId="18" borderId="1" xfId="0" applyFont="true" applyBorder="true" applyAlignment="true" applyProtection="false">
      <alignment horizontal="center" vertical="center" textRotation="0" wrapText="true" indent="0" shrinkToFit="false"/>
      <protection locked="true" hidden="false"/>
    </xf>
    <xf numFmtId="164" fontId="7" fillId="17" borderId="1" xfId="0" applyFont="true" applyBorder="true" applyAlignment="true" applyProtection="false">
      <alignment horizontal="left" vertical="center" textRotation="0" wrapText="false" indent="0" shrinkToFit="false"/>
      <protection locked="true" hidden="false"/>
    </xf>
    <xf numFmtId="164" fontId="7" fillId="17" borderId="1" xfId="0" applyFont="true" applyBorder="true" applyAlignment="true" applyProtection="false">
      <alignment horizontal="left" vertical="center" textRotation="0" wrapText="true" indent="0" shrinkToFit="false"/>
      <protection locked="true" hidden="false"/>
    </xf>
    <xf numFmtId="166" fontId="7" fillId="18" borderId="35" xfId="0" applyFont="true" applyBorder="true" applyAlignment="true" applyProtection="false">
      <alignment horizontal="left" vertical="center" textRotation="0" wrapText="true" indent="0" shrinkToFit="false"/>
      <protection locked="true" hidden="false"/>
    </xf>
    <xf numFmtId="166" fontId="7" fillId="18" borderId="6" xfId="0" applyFont="true" applyBorder="true" applyAlignment="true" applyProtection="false">
      <alignment horizontal="left" vertical="center" textRotation="0" wrapText="false" indent="0" shrinkToFit="false"/>
      <protection locked="true" hidden="false"/>
    </xf>
    <xf numFmtId="173" fontId="7" fillId="18"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6" borderId="1" xfId="0" applyFont="true" applyBorder="true" applyAlignment="true" applyProtection="false">
      <alignment horizontal="left" vertical="center" textRotation="0" wrapText="false" indent="0" shrinkToFit="false"/>
      <protection locked="true" hidden="false"/>
    </xf>
    <xf numFmtId="164" fontId="12" fillId="19" borderId="1" xfId="20" applyFont="true" applyBorder="true" applyAlignment="true" applyProtection="true">
      <alignment horizontal="left" vertical="center" textRotation="0" wrapText="false" indent="0" shrinkToFit="false"/>
      <protection locked="true" hidden="false"/>
    </xf>
    <xf numFmtId="165" fontId="7" fillId="0" borderId="1" xfId="0" applyFont="true" applyBorder="true" applyAlignment="true" applyProtection="false">
      <alignment horizontal="left" vertical="center" textRotation="0" wrapText="false" indent="0" shrinkToFit="false"/>
      <protection locked="true" hidden="false"/>
    </xf>
    <xf numFmtId="173" fontId="7" fillId="0" borderId="1" xfId="0" applyFont="true" applyBorder="true" applyAlignment="true" applyProtection="false">
      <alignment horizontal="general" vertical="center" textRotation="0" wrapText="false" indent="0" shrinkToFit="false"/>
      <protection locked="true" hidden="false"/>
    </xf>
    <xf numFmtId="164" fontId="7" fillId="19" borderId="1" xfId="0" applyFont="true" applyBorder="true" applyAlignment="true" applyProtection="false">
      <alignment horizontal="left" vertical="center" textRotation="0" wrapText="fals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7" fontId="13" fillId="6" borderId="1" xfId="0" applyFont="true" applyBorder="true" applyAlignment="true" applyProtection="false">
      <alignment horizontal="general"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14" fillId="6" borderId="1" xfId="0" applyFont="true" applyBorder="true" applyAlignment="true" applyProtection="false">
      <alignment horizontal="general" vertical="center" textRotation="0" wrapText="true" indent="0" shrinkToFit="false"/>
      <protection locked="true" hidden="false"/>
    </xf>
    <xf numFmtId="164" fontId="13" fillId="6" borderId="1" xfId="0" applyFont="true" applyBorder="true" applyAlignment="true" applyProtection="false">
      <alignment horizontal="general" vertical="center" textRotation="0" wrapText="true" indent="0" shrinkToFit="false"/>
      <protection locked="true" hidden="false"/>
    </xf>
    <xf numFmtId="167" fontId="13" fillId="0" borderId="1" xfId="0" applyFont="true" applyBorder="true" applyAlignment="true" applyProtection="false">
      <alignment horizontal="general" vertical="center" textRotation="0" wrapText="true" indent="0" shrinkToFit="false"/>
      <protection locked="true" hidden="false"/>
    </xf>
    <xf numFmtId="166" fontId="7" fillId="6" borderId="1" xfId="0" applyFont="true" applyBorder="true" applyAlignment="true" applyProtection="false">
      <alignment horizontal="general" vertical="center" textRotation="0" wrapText="false" indent="0" shrinkToFit="false"/>
      <protection locked="true" hidden="false"/>
    </xf>
    <xf numFmtId="164" fontId="12" fillId="0" borderId="1" xfId="20" applyFont="true" applyBorder="true" applyAlignment="true" applyProtection="true">
      <alignment horizontal="general" vertical="bottom" textRotation="0" wrapText="false" indent="0" shrinkToFit="false"/>
      <protection locked="true" hidden="false"/>
    </xf>
    <xf numFmtId="164" fontId="12" fillId="6" borderId="1" xfId="20" applyFont="true" applyBorder="true" applyAlignment="true" applyProtection="true">
      <alignment horizontal="left" vertical="center" textRotation="0" wrapText="false" indent="0" shrinkToFit="false"/>
      <protection locked="true" hidden="false"/>
    </xf>
    <xf numFmtId="165" fontId="7" fillId="6" borderId="1" xfId="0" applyFont="true" applyBorder="true" applyAlignment="true" applyProtection="false">
      <alignment horizontal="general" vertical="center" textRotation="0" wrapText="false" indent="0" shrinkToFit="false"/>
      <protection locked="true" hidden="false"/>
    </xf>
    <xf numFmtId="174" fontId="7" fillId="0" borderId="36" xfId="0" applyFont="true" applyBorder="true" applyAlignment="true" applyProtection="false">
      <alignment horizontal="general" vertical="bottom" textRotation="0" wrapText="false" indent="0" shrinkToFit="false"/>
      <protection locked="true" hidden="false"/>
    </xf>
    <xf numFmtId="164" fontId="13" fillId="6" borderId="1" xfId="0" applyFont="true" applyBorder="true" applyAlignment="true" applyProtection="false">
      <alignment horizontal="general" vertical="center" textRotation="0" wrapText="false" indent="0" shrinkToFit="false"/>
      <protection locked="true" hidden="false"/>
    </xf>
    <xf numFmtId="174" fontId="7" fillId="6" borderId="36" xfId="0" applyFont="true" applyBorder="true" applyAlignment="true" applyProtection="false">
      <alignment horizontal="general" vertical="bottom" textRotation="0" wrapText="false" indent="0" shrinkToFit="false"/>
      <protection locked="true" hidden="false"/>
    </xf>
    <xf numFmtId="164" fontId="7" fillId="6" borderId="36" xfId="0" applyFont="true" applyBorder="true" applyAlignment="true" applyProtection="false">
      <alignment horizontal="general" vertical="bottom" textRotation="0" wrapText="false" indent="0" shrinkToFit="false"/>
      <protection locked="true" hidden="false"/>
    </xf>
    <xf numFmtId="164" fontId="15" fillId="6" borderId="36" xfId="0" applyFont="true" applyBorder="true" applyAlignment="true" applyProtection="false">
      <alignment horizontal="general" vertical="bottom" textRotation="0" wrapText="false" indent="0" shrinkToFit="false"/>
      <protection locked="true" hidden="false"/>
    </xf>
    <xf numFmtId="172" fontId="7" fillId="6" borderId="36" xfId="0" applyFont="true" applyBorder="true" applyAlignment="true" applyProtection="false">
      <alignment horizontal="general" vertical="bottom" textRotation="0" wrapText="false" indent="0" shrinkToFit="false"/>
      <protection locked="true" hidden="false"/>
    </xf>
    <xf numFmtId="17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75" fontId="16"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2" fillId="0" borderId="20" xfId="2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7" fillId="0" borderId="28" xfId="0" applyFont="true" applyBorder="true" applyAlignment="true" applyProtection="false">
      <alignment horizontal="left" vertical="center" textRotation="0" wrapText="false" indent="0" shrinkToFit="false"/>
      <protection locked="true" hidden="false"/>
    </xf>
    <xf numFmtId="166" fontId="7" fillId="0" borderId="1" xfId="0" applyFont="true" applyBorder="true" applyAlignment="true" applyProtection="false">
      <alignment horizontal="left" vertical="center" textRotation="0" wrapText="false" indent="0" shrinkToFit="false"/>
      <protection locked="true" hidden="false"/>
    </xf>
    <xf numFmtId="164" fontId="7" fillId="17" borderId="1" xfId="0" applyFont="true" applyBorder="true" applyAlignment="true" applyProtection="false">
      <alignment horizontal="center" vertical="center" textRotation="0" wrapText="false" indent="0" shrinkToFit="false"/>
      <protection locked="true" hidden="false"/>
    </xf>
    <xf numFmtId="166" fontId="7" fillId="18" borderId="35" xfId="0" applyFont="true" applyBorder="true" applyAlignment="true" applyProtection="false">
      <alignment horizontal="general" vertical="center" textRotation="0" wrapText="false" indent="0" shrinkToFit="false"/>
      <protection locked="true" hidden="false"/>
    </xf>
    <xf numFmtId="164" fontId="8" fillId="17" borderId="1" xfId="0" applyFont="true" applyBorder="true" applyAlignment="true" applyProtection="false">
      <alignment horizontal="left" vertical="center" textRotation="0" wrapText="false" indent="0" shrinkToFit="false"/>
      <protection locked="true" hidden="false"/>
    </xf>
    <xf numFmtId="164" fontId="8" fillId="17" borderId="1" xfId="0" applyFont="true" applyBorder="true" applyAlignment="true" applyProtection="false">
      <alignment horizontal="right" vertical="center" textRotation="0" wrapText="false" indent="0" shrinkToFit="false"/>
      <protection locked="true" hidden="false"/>
    </xf>
    <xf numFmtId="166" fontId="8" fillId="18" borderId="1" xfId="0" applyFont="true" applyBorder="tru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left" vertical="center" textRotation="0" wrapText="false" indent="0" shrinkToFit="false"/>
      <protection locked="true" hidden="false"/>
    </xf>
    <xf numFmtId="165" fontId="7" fillId="0" borderId="1" xfId="0" applyFont="true" applyBorder="true" applyAlignment="true" applyProtection="false">
      <alignment horizontal="right" vertical="center" textRotation="0" wrapText="false" indent="0" shrinkToFit="false"/>
      <protection locked="true" hidden="false"/>
    </xf>
    <xf numFmtId="164" fontId="5" fillId="0" borderId="1" xfId="20" applyFont="true" applyBorder="true" applyAlignment="true" applyProtection="true">
      <alignment horizontal="left" vertical="center"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4" fontId="12" fillId="6" borderId="0" xfId="20" applyFont="true" applyBorder="true" applyAlignment="true" applyProtection="true">
      <alignment horizontal="general" vertical="bottom" textRotation="0" wrapText="false" indent="0" shrinkToFit="false"/>
      <protection locked="true" hidden="false"/>
    </xf>
    <xf numFmtId="165" fontId="7" fillId="6" borderId="1" xfId="0" applyFont="true" applyBorder="true" applyAlignment="true" applyProtection="false">
      <alignment horizontal="right" vertical="center" textRotation="0" wrapText="false" indent="0" shrinkToFit="false"/>
      <protection locked="true" hidden="false"/>
    </xf>
    <xf numFmtId="164" fontId="12" fillId="0" borderId="1" xfId="20" applyFont="true" applyBorder="true" applyAlignment="true" applyProtection="true">
      <alignment horizontal="general" vertical="center" textRotation="0" wrapText="false" indent="0" shrinkToFit="false"/>
      <protection locked="true" hidden="false"/>
    </xf>
    <xf numFmtId="164" fontId="5" fillId="6" borderId="1" xfId="20" applyFont="true" applyBorder="true" applyAlignment="true" applyProtection="tru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DB9CA"/>
      <rgbColor rgb="FF993366"/>
      <rgbColor rgb="FFFFF2CC"/>
      <rgbColor rgb="FFDEEBF7"/>
      <rgbColor rgb="FF660066"/>
      <rgbColor rgb="FFFF8080"/>
      <rgbColor rgb="FF0563C1"/>
      <rgbColor rgb="FFD6DCE5"/>
      <rgbColor rgb="FF000080"/>
      <rgbColor rgb="FFFF00FF"/>
      <rgbColor rgb="FFFFD966"/>
      <rgbColor rgb="FF00FFFF"/>
      <rgbColor rgb="FF800080"/>
      <rgbColor rgb="FF800000"/>
      <rgbColor rgb="FF008080"/>
      <rgbColor rgb="FF0000FF"/>
      <rgbColor rgb="FF00B0F0"/>
      <rgbColor rgb="FFC5E0B4"/>
      <rgbColor rgb="FFE2F0D9"/>
      <rgbColor rgb="FFFBE5D6"/>
      <rgbColor rgb="FF9DC3E6"/>
      <rgbColor rgb="FFFF99CC"/>
      <rgbColor rgb="FFCC99FF"/>
      <rgbColor rgb="FFF8CBAD"/>
      <rgbColor rgb="FF3366FF"/>
      <rgbColor rgb="FF33CCCC"/>
      <rgbColor rgb="FF92D050"/>
      <rgbColor rgb="FFFFC000"/>
      <rgbColor rgb="FFFF9900"/>
      <rgbColor rgb="FFED7D31"/>
      <rgbColor rgb="FF666699"/>
      <rgbColor rgb="FF5B9BD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cdr.eionet.europa.eu/be/eu/msfd8910/msfd4geo/envuxyrlq" TargetMode="External"/><Relationship Id="rId2" Type="http://schemas.openxmlformats.org/officeDocument/2006/relationships/hyperlink" Target="http://cdr.eionet.europa.eu/be/eu/msfd8910/ansbe/envuxaoow" TargetMode="External"/><Relationship Id="rId3" Type="http://schemas.openxmlformats.org/officeDocument/2006/relationships/hyperlink" Target="http://cdr.eionet.europa.eu/bg/eu/msfd_pom/msfd4geo/envwmeewa" TargetMode="External"/><Relationship Id="rId4" Type="http://schemas.openxmlformats.org/officeDocument/2006/relationships/hyperlink" Target="http://cdr.eionet.europa.eu/bg/eu/msfd_pom/msfd4geo/envwmeewa" TargetMode="External"/><Relationship Id="rId5" Type="http://schemas.openxmlformats.org/officeDocument/2006/relationships/hyperlink" Target="http://cdr.eionet.europa.eu/bg/eu/msfd_pom/msfd4geo/envwmeewa/MSFD4Geo_20170309_143214.xml/manage_document" TargetMode="External"/><Relationship Id="rId6" Type="http://schemas.openxmlformats.org/officeDocument/2006/relationships/hyperlink" Target="http://cdr.eionet.europa.eu/bg/eu/msfd_mp/msfd4geo/envvmztdq" TargetMode="External"/><Relationship Id="rId7" Type="http://schemas.openxmlformats.org/officeDocument/2006/relationships/hyperlink" Target="http://cdr.eionet.europa.eu/bg/eu/msfd8910/msfd4geo/envuonlpg" TargetMode="External"/><Relationship Id="rId8" Type="http://schemas.openxmlformats.org/officeDocument/2006/relationships/hyperlink" Target="http://cdr.eionet.europa.eu/bg/eu/msfd8910/blkbg/envugzt4a/BGBLK_MSFD4Geo_20130815.xml/manage_document" TargetMode="External"/><Relationship Id="rId9" Type="http://schemas.openxmlformats.org/officeDocument/2006/relationships/hyperlink" Target="http://cdr.eionet.europa.eu/cy/eu/msfd8910/msfd4geo/envuzvkwq" TargetMode="External"/><Relationship Id="rId10" Type="http://schemas.openxmlformats.org/officeDocument/2006/relationships/hyperlink" Target="http://cdr.eionet.europa.eu/cy/eu/msfd8910/msfd4geo/envuzvkwq" TargetMode="External"/><Relationship Id="rId11" Type="http://schemas.openxmlformats.org/officeDocument/2006/relationships/hyperlink" Target="http://cdr.eionet.europa.eu/cy/eu/msfd8910/msfd4geo/envuzvwzq" TargetMode="External"/><Relationship Id="rId12" Type="http://schemas.openxmlformats.org/officeDocument/2006/relationships/hyperlink" Target="http://cdr.eionet.europa.eu/de/eu/msfd_art17/2018reporting/spatialdata/envxe7zdg" TargetMode="External"/><Relationship Id="rId13" Type="http://schemas.openxmlformats.org/officeDocument/2006/relationships/hyperlink" Target="http://cdr.eionet.europa.eu/de/eu/msfd_art17/2018reporting/spatialdata/envxe7zdg" TargetMode="External"/><Relationship Id="rId14" Type="http://schemas.openxmlformats.org/officeDocument/2006/relationships/hyperlink" Target="http://cdr.eionet.europa.eu/de/eu/msfd8910/msfd4geo/envwavigq" TargetMode="External"/><Relationship Id="rId15" Type="http://schemas.openxmlformats.org/officeDocument/2006/relationships/hyperlink" Target="http://cdr.eionet.europa.eu/de/eu/msfd8910/balde/envuhfzqw" TargetMode="External"/><Relationship Id="rId16" Type="http://schemas.openxmlformats.org/officeDocument/2006/relationships/hyperlink" Target="http://cdr.eionet.europa.eu/dk/eu/msfd8910/msfd4geo/envuxeqyg/DK_MSFD4Geo_20130424.xml/manage_document" TargetMode="External"/><Relationship Id="rId17" Type="http://schemas.openxmlformats.org/officeDocument/2006/relationships/hyperlink" Target="http://cdr.eionet.europa.eu/dk/eu/msfd8910/msfd4geo/envuxeqyg/DK_MSFD4Geo_20130424.xml/manage_document" TargetMode="External"/><Relationship Id="rId18" Type="http://schemas.openxmlformats.org/officeDocument/2006/relationships/hyperlink" Target="http://cdr.eionet.europa.eu/ee/eu/msfd_art17/2020reporting/spatialdata/envx5fxgg" TargetMode="External"/><Relationship Id="rId19" Type="http://schemas.openxmlformats.org/officeDocument/2006/relationships/hyperlink" Target="http://cdr.eionet.europa.eu/ee/eu/msfd_art17/2020reporting/spatialdata/envx5fxgg" TargetMode="External"/><Relationship Id="rId20" Type="http://schemas.openxmlformats.org/officeDocument/2006/relationships/hyperlink" Target="http://cdr.eionet.europa.eu/ee/eu/msfd_art17/2020reporting/spatialdata/envx5fxgg" TargetMode="External"/><Relationship Id="rId21" Type="http://schemas.openxmlformats.org/officeDocument/2006/relationships/hyperlink" Target="http://cdr.eionet.europa.eu/ee/eu/msfd_art17/2018reporting/spatialdata/envxj4ufq" TargetMode="External"/><Relationship Id="rId22" Type="http://schemas.openxmlformats.org/officeDocument/2006/relationships/hyperlink" Target="http://cdr.eionet.europa.eu/ee/eu/msfd_art17/2018reporting/spatialdata/envwx_jka/4geo_EE.xml%20(v2_updated_with_cooperation_information)/manage_document" TargetMode="External"/><Relationship Id="rId23" Type="http://schemas.openxmlformats.org/officeDocument/2006/relationships/hyperlink" Target="http://cdr.eionet.europa.eu/ee/eu/msfd8910/msfd4geo/envuie1sw" TargetMode="External"/><Relationship Id="rId24" Type="http://schemas.openxmlformats.org/officeDocument/2006/relationships/hyperlink" Target="http://cdr.eionet.europa.eu/ee/eu/msfd8910/balee/envux_rbq/MSFD4Geo_20130430_141716.xml/manage_document" TargetMode="External"/><Relationship Id="rId25" Type="http://schemas.openxmlformats.org/officeDocument/2006/relationships/hyperlink" Target="http://cdr.eionet.europa.eu/gr/eu/msfd8910/msfd4geo/envuhwe8q" TargetMode="External"/><Relationship Id="rId26" Type="http://schemas.openxmlformats.org/officeDocument/2006/relationships/hyperlink" Target="http://cdr.eionet.europa.eu/gr/eu/msfd8910/msfd4geo/envuhwe8q" TargetMode="External"/><Relationship Id="rId27" Type="http://schemas.openxmlformats.org/officeDocument/2006/relationships/hyperlink" Target="http://cdr.eionet.europa.eu/gr/eu/msfd8910/micgr/envux5aqq/MICGR_MSFD4Geo_20130430.xml/manage_document" TargetMode="External"/><Relationship Id="rId28" Type="http://schemas.openxmlformats.org/officeDocument/2006/relationships/hyperlink" Target="http://cdr.eionet.europa.eu/es/eu/msfd8910/msfd4geo/envuhbqka" TargetMode="External"/><Relationship Id="rId29" Type="http://schemas.openxmlformats.org/officeDocument/2006/relationships/hyperlink" Target="http://cdr.eionet.europa.eu/es/eu/msfd8910/msfd4geo/envuhbqka/ES_MSFD4Geo_20121015.xml/manage_document" TargetMode="External"/><Relationship Id="rId30" Type="http://schemas.openxmlformats.org/officeDocument/2006/relationships/hyperlink" Target="http://cdr.eionet.europa.eu/fi/eu/msfd8910/msfd4geo/envu3k8g" TargetMode="External"/><Relationship Id="rId31" Type="http://schemas.openxmlformats.org/officeDocument/2006/relationships/hyperlink" Target="http://cdr.eionet.europa.eu/fi/eu/msfd8910/msfd4geo/envvgx1ug/BAL_FI_MSFD4Geo_20141119_132304.xml/manage_document" TargetMode="External"/><Relationship Id="rId32" Type="http://schemas.openxmlformats.org/officeDocument/2006/relationships/hyperlink" Target="http://cdr.eionet.europa.eu/fr/eu/msfd8910/msfd4geo/envubha6w" TargetMode="External"/><Relationship Id="rId33" Type="http://schemas.openxmlformats.org/officeDocument/2006/relationships/hyperlink" Target="http://cdr.eionet.europa.eu/fr/eu/msfd8910/msfd4geo/envuwulew" TargetMode="External"/><Relationship Id="rId34" Type="http://schemas.openxmlformats.org/officeDocument/2006/relationships/hyperlink" Target="http://cdr.eionet.europa.eu/hr/eu/msfd_art17/2018reporting/spatialdata/envxj4tsg" TargetMode="External"/><Relationship Id="rId35" Type="http://schemas.openxmlformats.org/officeDocument/2006/relationships/hyperlink" Target="http://cdr.eionet.europa.eu/hr/eu/msfd_art17/2018reporting/spatialdata/envxj4tsg" TargetMode="External"/><Relationship Id="rId36" Type="http://schemas.openxmlformats.org/officeDocument/2006/relationships/hyperlink" Target="http://cdr.eionet.europa.eu/hr/eu/msfd_mp/msfd4geo/envvd6ioa" TargetMode="External"/><Relationship Id="rId37" Type="http://schemas.openxmlformats.org/officeDocument/2006/relationships/hyperlink" Target="http://cdr.eionet.europa.eu/hr/eu/msfd8910/madhr/envvd570w/MADHR_MSFD4Geo_20141014.xml/manage_document" TargetMode="External"/><Relationship Id="rId38" Type="http://schemas.openxmlformats.org/officeDocument/2006/relationships/hyperlink" Target="http://cdr.eionet.europa.eu/ie/eu/msfd8910/msfd4geo/envuwvd2w" TargetMode="External"/><Relationship Id="rId39" Type="http://schemas.openxmlformats.org/officeDocument/2006/relationships/hyperlink" Target="http://cdr.eionet.europa.eu/ie/eu/msfd8910/msfd4geo/envuwvd2w" TargetMode="External"/><Relationship Id="rId40" Type="http://schemas.openxmlformats.org/officeDocument/2006/relationships/hyperlink" Target="http://cdr.eionet.europa.eu/ie/eu/msfd8910/acsie/envvvqrzw/ACSIE_MSFD4Geo_20140324.xml/manage_document" TargetMode="External"/><Relationship Id="rId41" Type="http://schemas.openxmlformats.org/officeDocument/2006/relationships/hyperlink" Target="http://cdr.eionet.europa.eu/it/eu/msfd_art17/2018reporting/spatialdata/envxd9fqa" TargetMode="External"/><Relationship Id="rId42" Type="http://schemas.openxmlformats.org/officeDocument/2006/relationships/hyperlink" Target="http://cdr.eionet.europa.eu/it/eu/msfd_art17/2018reporting/spatialdata/envxd9fqa" TargetMode="External"/><Relationship Id="rId43" Type="http://schemas.openxmlformats.org/officeDocument/2006/relationships/hyperlink" Target="http://cdr.eionet.europa.eu/it/eu/msfd8910/msfd4geo/envuyflfq" TargetMode="External"/><Relationship Id="rId44" Type="http://schemas.openxmlformats.org/officeDocument/2006/relationships/hyperlink" Target="http://cdr.eionet.europa.eu/it/eu/msfd8910/mweit/envuxzeg/MSFD4Geo_20130506_164410.xml/manage_document" TargetMode="External"/><Relationship Id="rId45" Type="http://schemas.openxmlformats.org/officeDocument/2006/relationships/hyperlink" Target="http://cdr.eionet.europa.eu/lt/eu/msfd_art17/2018reporting/spatialdata/envxnyayq" TargetMode="External"/><Relationship Id="rId46" Type="http://schemas.openxmlformats.org/officeDocument/2006/relationships/hyperlink" Target="http://cdr.eionet.europa.eu/lt/eu/msfd_art17/2018reporting/spatialdata/envxnyayq" TargetMode="External"/><Relationship Id="rId47" Type="http://schemas.openxmlformats.org/officeDocument/2006/relationships/hyperlink" Target="http://cdr.eionet.europa.eu/lt/eu/msfd8910/msfd4geo/envuuhp7a" TargetMode="External"/><Relationship Id="rId48" Type="http://schemas.openxmlformats.org/officeDocument/2006/relationships/hyperlink" Target="http://cdr.eionet.europa.eu/lt/eu/msfd8910/ballt/envuxysa/BALLT_MSFD4Geo_20130423.xml/manage_document" TargetMode="External"/><Relationship Id="rId49" Type="http://schemas.openxmlformats.org/officeDocument/2006/relationships/hyperlink" Target="http://cdr.eionet.europa.eu/lv/eu/msfd8910/ballv/envumsa2g" TargetMode="External"/><Relationship Id="rId50" Type="http://schemas.openxmlformats.org/officeDocument/2006/relationships/hyperlink" Target="https://cdr.eionet.europa.eu/lv/eu/msfd_art17/2018reporting/xmldata/envwyvnwq/" TargetMode="External"/><Relationship Id="rId51" Type="http://schemas.openxmlformats.org/officeDocument/2006/relationships/hyperlink" Target="http://cdr.eionet.europa.eu/lv/eu/msfd8910/ballv/envumsa2g" TargetMode="External"/><Relationship Id="rId52" Type="http://schemas.openxmlformats.org/officeDocument/2006/relationships/hyperlink" Target="http://cdr.eionet.europa.eu/lv/eu/msfd8910/ballv/envuxvsq/MSFD4Geo_20130430_215405.xml/manage_document" TargetMode="External"/><Relationship Id="rId53" Type="http://schemas.openxmlformats.org/officeDocument/2006/relationships/hyperlink" Target="http://cdr.eionet.europa.eu/mt/eu/msfd8910/micmt/envvlg3cg" TargetMode="External"/><Relationship Id="rId54" Type="http://schemas.openxmlformats.org/officeDocument/2006/relationships/hyperlink" Target="http://cdr.eionet.europa.eu/mt/eu/msfd8910/micmt/envvlg3cg/MSFD4Geo_20131002_153516.xml/manage_document" TargetMode="External"/><Relationship Id="rId55" Type="http://schemas.openxmlformats.org/officeDocument/2006/relationships/hyperlink" Target="http://cdr.eionet.europa.eu/nl/eu/msfd8910/msfd4geo/envuhbg5g" TargetMode="External"/><Relationship Id="rId56" Type="http://schemas.openxmlformats.org/officeDocument/2006/relationships/hyperlink" Target="http://cdr.eionet.europa.eu/nl/eu/msfd8910/ansnl/envuxtx1g/ANSNL_MSFD4Geo_20121011.xml/manage_document" TargetMode="External"/><Relationship Id="rId57" Type="http://schemas.openxmlformats.org/officeDocument/2006/relationships/hyperlink" Target="http://cdr.eionet.europa.eu/pl/eu/msfd8910/msfd4geo/envvhmrwq" TargetMode="External"/><Relationship Id="rId58" Type="http://schemas.openxmlformats.org/officeDocument/2006/relationships/hyperlink" Target="http://cdr.eionet.europa.eu/pl/eu/msfd8910/msfd4geo/envuoonsa/MSFD4Geo_PL.xml/manage_document" TargetMode="External"/><Relationship Id="rId59" Type="http://schemas.openxmlformats.org/officeDocument/2006/relationships/hyperlink" Target="http://cdr.eionet.europa.eu/pt/eu/msfd_art17/2018reporting/spatialdata/envxudpjg" TargetMode="External"/><Relationship Id="rId60" Type="http://schemas.openxmlformats.org/officeDocument/2006/relationships/hyperlink" Target="https://cdr.eionet.europa.eu/pt/eu/msfd_art17/2020reporting/spatialdata/envyrzsna" TargetMode="External"/><Relationship Id="rId61" Type="http://schemas.openxmlformats.org/officeDocument/2006/relationships/hyperlink" Target="https://cdr.eionet.europa.eu/pt/eu/msfd_art17/2020reporting/spatialdata/envyrzsna" TargetMode="External"/><Relationship Id="rId62" Type="http://schemas.openxmlformats.org/officeDocument/2006/relationships/hyperlink" Target="http://cdr.eionet.europa.eu/pt/eu/msfd_art17/2018reporting/spatialdata/envxuw4ba" TargetMode="External"/><Relationship Id="rId63" Type="http://schemas.openxmlformats.org/officeDocument/2006/relationships/hyperlink" Target="http://cdr.eionet.europa.eu/pt/eu/msfd8910/msfd4geo/envvk__ea" TargetMode="External"/><Relationship Id="rId64" Type="http://schemas.openxmlformats.org/officeDocument/2006/relationships/hyperlink" Target="http://cdr.eionet.europa.eu/ro/eu/msfd8910/msfd4geo/envvevf9q" TargetMode="External"/><Relationship Id="rId65" Type="http://schemas.openxmlformats.org/officeDocument/2006/relationships/hyperlink" Target="http://cdr.eionet.europa.eu/ro/eu/msfd8910/blkro/envunlyaq/RO_MSFD4Geo_20121015.xml/manage_document" TargetMode="External"/><Relationship Id="rId66" Type="http://schemas.openxmlformats.org/officeDocument/2006/relationships/hyperlink" Target="https://cdr.eionet.europa.eu/se/eu/msfd_art17/2018reporting/spatialdata/envys9eoa/SE_MSFD4Geo_210831.xml/manage_document" TargetMode="External"/><Relationship Id="rId67" Type="http://schemas.openxmlformats.org/officeDocument/2006/relationships/hyperlink" Target="http://cdr.eionet.europa.eu/se/eu/msfd8910/msfd4geo/envunbs3a" TargetMode="External"/><Relationship Id="rId68" Type="http://schemas.openxmlformats.org/officeDocument/2006/relationships/hyperlink" Target="http://cdr.eionet.europa.eu/se/eu/msfd8910/msfd4geo/envunbs3a" TargetMode="External"/><Relationship Id="rId69" Type="http://schemas.openxmlformats.org/officeDocument/2006/relationships/hyperlink" Target="http://cdr.eionet.europa.eu/si/eu/msfd8910/msfd4geo/envuqjipq" TargetMode="External"/><Relationship Id="rId70" Type="http://schemas.openxmlformats.org/officeDocument/2006/relationships/hyperlink" Target="http://cdr.eionet.europa.eu/si/eu/msfd8910/madsi/envuqjktq/MADSI_MSFD4Geo_20130124.xml/manage_document" TargetMode="External"/><Relationship Id="rId71" Type="http://schemas.openxmlformats.org/officeDocument/2006/relationships/hyperlink" Target="http://cdr.eionet.europa.eu/gb/eu/msfd8910/msfd4geo/envuo1uhw" TargetMode="External"/><Relationship Id="rId72" Type="http://schemas.openxmlformats.org/officeDocument/2006/relationships/hyperlink" Target="http://cdr.eionet.europa.eu/gb/eu/msfd8910/msfd4geo/envuo1uhw" TargetMode="External"/><Relationship Id="rId73" Type="http://schemas.openxmlformats.org/officeDocument/2006/relationships/hyperlink" Target="http://cdr.eionet.europa.eu/gb/eu/msfd8910/msfd4geo/envuo1uhw"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hyperlink" Target="http://cdr.eionet.europa.eu/bg/eu/msfd_pom/msfd4geo/envwmeewa/MSFD4Geo_20170309_143214.xml/manage_document" TargetMode="External"/><Relationship Id="rId2" Type="http://schemas.openxmlformats.org/officeDocument/2006/relationships/hyperlink" Target="http://cdr.eionet.europa.eu/bg/eu/msfd_pom/msfd4geo/envwmeewa/MSFD4Geo_20170309_143214.xml/manage_document" TargetMode="External"/><Relationship Id="rId3" Type="http://schemas.openxmlformats.org/officeDocument/2006/relationships/hyperlink" Target="http://cdr.eionet.europa.eu/bg/eu/msfd_pom/msfd4geo/envwmeewa/MSFD4Geo_20170309_143214.xml/manage_document" TargetMode="External"/><Relationship Id="rId4" Type="http://schemas.openxmlformats.org/officeDocument/2006/relationships/hyperlink" Target="http://cdr.eionet.europa.eu/bg/eu/msfd_pom/msfd4geo/envwmeewa/MSFD4Geo_20170309_143214.xml/manage_document" TargetMode="External"/><Relationship Id="rId5" Type="http://schemas.openxmlformats.org/officeDocument/2006/relationships/hyperlink" Target="http://cdr.eionet.europa.eu/de/eu/msfd_art17/2018reporting/spatialdata/envxwtp4q/ANSDE_MSFD4Geo_20190827.xml/manage_document" TargetMode="External"/><Relationship Id="rId6" Type="http://schemas.openxmlformats.org/officeDocument/2006/relationships/hyperlink" Target="http://cdr.eionet.europa.eu/de/eu/msfd_art17/2018reporting/spatialdata/envxwtp4q/ANSDE_MSFD4Geo_20190827.xml/manage_document" TargetMode="External"/><Relationship Id="rId7" Type="http://schemas.openxmlformats.org/officeDocument/2006/relationships/hyperlink" Target="http://cdr.eionet.europa.eu/de/eu/msfd_art17/2018reporting/spatialdata/envxwtp4q/ANSDE_MSFD4Geo_20190827.xml/manage_document" TargetMode="External"/><Relationship Id="rId8" Type="http://schemas.openxmlformats.org/officeDocument/2006/relationships/hyperlink" Target="http://cdr.eionet.europa.eu/de/eu/msfd_art17/2018reporting/spatialdata/envxwtp4q/ANSDE_MSFD4Geo_20190827.xml/manage_document" TargetMode="External"/><Relationship Id="rId9" Type="http://schemas.openxmlformats.org/officeDocument/2006/relationships/hyperlink" Target="http://cdr.eionet.europa.eu/de/eu/msfd_art17/2018reporting/spatialdata/envxwtp4q/ANSDE_MSFD4Geo_20190827.xml/manage_document" TargetMode="External"/><Relationship Id="rId10" Type="http://schemas.openxmlformats.org/officeDocument/2006/relationships/hyperlink" Target="http://cdr.eionet.europa.eu/de/eu/msfd_art17/2018reporting/spatialdata/envxwtp4q/ANSDE_MSFD4Geo_20190827.xml/manage_document" TargetMode="External"/><Relationship Id="rId11" Type="http://schemas.openxmlformats.org/officeDocument/2006/relationships/hyperlink" Target="http://cdr.eionet.europa.eu/de/eu/msfd_art17/2018reporting/spatialdata/envxwtp4q/ANSDE_MSFD4Geo_20190827.xml/manage_document" TargetMode="External"/><Relationship Id="rId12" Type="http://schemas.openxmlformats.org/officeDocument/2006/relationships/hyperlink" Target="http://cdr.eionet.europa.eu/de/eu/msfd_art17/2018reporting/spatialdata/envxwtp4q/ANSDE_MSFD4Geo_20190827.xml/manage_document" TargetMode="External"/><Relationship Id="rId13" Type="http://schemas.openxmlformats.org/officeDocument/2006/relationships/hyperlink" Target="http://cdr.eionet.europa.eu/de/eu/msfd_art17/2018reporting/spatialdata/envxwtp4q/ANSDE_MSFD4Geo_20190827.xml/manage_document" TargetMode="External"/><Relationship Id="rId14" Type="http://schemas.openxmlformats.org/officeDocument/2006/relationships/hyperlink" Target="http://cdr.eionet.europa.eu/de/eu/msfd_art17/2018reporting/spatialdata/envxwtp4q/ANSDE_MSFD4Geo_20190827.xml/manage_document" TargetMode="External"/><Relationship Id="rId15" Type="http://schemas.openxmlformats.org/officeDocument/2006/relationships/hyperlink" Target="http://cdr.eionet.europa.eu/de/eu/msfd_art17/2018reporting/spatialdata/envxwtp4q/ANSDE_MSFD4Geo_20190827.xml/manage_document" TargetMode="External"/><Relationship Id="rId16" Type="http://schemas.openxmlformats.org/officeDocument/2006/relationships/hyperlink" Target="http://cdr.eionet.europa.eu/de/eu/msfd_art17/2018reporting/spatialdata/envxwtp4q/ANSDE_MSFD4Geo_20190827.xml/manage_document" TargetMode="External"/><Relationship Id="rId17" Type="http://schemas.openxmlformats.org/officeDocument/2006/relationships/hyperlink" Target="http://cdr.eionet.europa.eu/de/eu/msfd_art17/2018reporting/spatialdata/envxwtp4q/ANSDE_MSFD4Geo_20190827.xml/manage_document" TargetMode="External"/><Relationship Id="rId18" Type="http://schemas.openxmlformats.org/officeDocument/2006/relationships/hyperlink" Target="http://cdr.eionet.europa.eu/de/eu/msfd_art17/2018reporting/spatialdata/envxwtp4q/ANSDE_MSFD4Geo_20190827.xml/manage_document" TargetMode="External"/><Relationship Id="rId19" Type="http://schemas.openxmlformats.org/officeDocument/2006/relationships/hyperlink" Target="http://cdr.eionet.europa.eu/de/eu/msfd_art17/2018reporting/spatialdata/envxwtp4q/ANSDE_MSFD4Geo_20190827.xml/manage_document" TargetMode="External"/><Relationship Id="rId20" Type="http://schemas.openxmlformats.org/officeDocument/2006/relationships/hyperlink" Target="http://cdr.eionet.europa.eu/de/eu/msfd_art17/2018reporting/spatialdata/envxwtp4q/ANSDE_MSFD4Geo_20190827.xml/manage_document" TargetMode="External"/><Relationship Id="rId21" Type="http://schemas.openxmlformats.org/officeDocument/2006/relationships/hyperlink" Target="http://cdr.eionet.europa.eu/de/eu/msfd_art17/2018reporting/spatialdata/envxwtp4q/ANSDE_MSFD4Geo_20190827.xml/manage_document" TargetMode="External"/><Relationship Id="rId22" Type="http://schemas.openxmlformats.org/officeDocument/2006/relationships/hyperlink" Target="http://cdr.eionet.europa.eu/de/eu/msfd_art17/2018reporting/spatialdata/envxwtp4q/ANSDE_MSFD4Geo_20190827.xml/manage_document" TargetMode="External"/><Relationship Id="rId23" Type="http://schemas.openxmlformats.org/officeDocument/2006/relationships/hyperlink" Target="http://cdr.eionet.europa.eu/de/eu/msfd_art17/2018reporting/spatialdata/envxwtp4q/ANSDE_MSFD4Geo_20190827.xml/manage_document" TargetMode="External"/><Relationship Id="rId24" Type="http://schemas.openxmlformats.org/officeDocument/2006/relationships/hyperlink" Target="http://cdr.eionet.europa.eu/de/eu/msfd_art17/2018reporting/spatialdata/envxwtp4q/ANSDE_MSFD4Geo_20190827.xml/manage_document" TargetMode="External"/><Relationship Id="rId25" Type="http://schemas.openxmlformats.org/officeDocument/2006/relationships/hyperlink" Target="http://cdr.eionet.europa.eu/de/eu/msfd_art17/2018reporting/spatialdata/envxwtp4q/ANSDE_MSFD4Geo_20190827.xml/manage_document" TargetMode="External"/><Relationship Id="rId26" Type="http://schemas.openxmlformats.org/officeDocument/2006/relationships/hyperlink" Target="http://cdr.eionet.europa.eu/de/eu/msfd_art17/2018reporting/spatialdata/envxwtp4q/ANSDE_MSFD4Geo_20190827.xml/manage_document" TargetMode="External"/><Relationship Id="rId27" Type="http://schemas.openxmlformats.org/officeDocument/2006/relationships/hyperlink" Target="http://cdr.eionet.europa.eu/de/eu/msfd_art17/2018reporting/spatialdata/envxwtp4q/ANSDE_MSFD4Geo_20190827.xml/manage_document" TargetMode="External"/><Relationship Id="rId28" Type="http://schemas.openxmlformats.org/officeDocument/2006/relationships/hyperlink" Target="http://cdr.eionet.europa.eu/de/eu/msfd_art17/2018reporting/spatialdata/envxwtp4q/ANSDE_MSFD4Geo_20190827.xml/manage_document" TargetMode="External"/><Relationship Id="rId29" Type="http://schemas.openxmlformats.org/officeDocument/2006/relationships/hyperlink" Target="http://cdr.eionet.europa.eu/de/eu/msfd_art17/2018reporting/spatialdata/envxwtp4q/ANSDE_MSFD4Geo_20190827.xml/manage_document" TargetMode="External"/><Relationship Id="rId30" Type="http://schemas.openxmlformats.org/officeDocument/2006/relationships/hyperlink" Target="http://cdr.eionet.europa.eu/de/eu/msfd_art17/2018reporting/spatialdata/envxwtp4q/ANSDE_MSFD4Geo_20190827.xml/manage_document" TargetMode="External"/><Relationship Id="rId31" Type="http://schemas.openxmlformats.org/officeDocument/2006/relationships/hyperlink" Target="http://cdr.eionet.europa.eu/de/eu/msfd_art17/2018reporting/spatialdata/envxwtp4q/ANSDE_MSFD4Geo_20190827.xml/manage_document" TargetMode="External"/><Relationship Id="rId32" Type="http://schemas.openxmlformats.org/officeDocument/2006/relationships/hyperlink" Target="http://cdr.eionet.europa.eu/de/eu/msfd_art17/2018reporting/spatialdata/envxwtp4q/ANSDE_MSFD4Geo_20190827.xml/manage_document" TargetMode="External"/><Relationship Id="rId33" Type="http://schemas.openxmlformats.org/officeDocument/2006/relationships/hyperlink" Target="http://cdr.eionet.europa.eu/de/eu/msfd_art17/2018reporting/spatialdata/envxwtp4q/ANSDE_MSFD4Geo_20190827.xml/manage_document" TargetMode="External"/><Relationship Id="rId34" Type="http://schemas.openxmlformats.org/officeDocument/2006/relationships/hyperlink" Target="http://cdr.eionet.europa.eu/de/eu/msfd_art17/2018reporting/spatialdata/envxwtp4q/ANSDE_MSFD4Geo_20190827.xml/manage_document" TargetMode="External"/><Relationship Id="rId35" Type="http://schemas.openxmlformats.org/officeDocument/2006/relationships/hyperlink" Target="http://cdr.eionet.europa.eu/de/eu/msfd_art17/2018reporting/spatialdata/envxwtp4q/ANSDE_MSFD4Geo_20190827.xml/manage_document" TargetMode="External"/><Relationship Id="rId36" Type="http://schemas.openxmlformats.org/officeDocument/2006/relationships/hyperlink" Target="http://cdr.eionet.europa.eu/de/eu/msfd_art17/2018reporting/spatialdata/envxwtp4q/ANSDE_MSFD4Geo_20190827.xml/manage_document" TargetMode="External"/><Relationship Id="rId37" Type="http://schemas.openxmlformats.org/officeDocument/2006/relationships/hyperlink" Target="http://cdr.eionet.europa.eu/de/eu/msfd_art17/2018reporting/spatialdata/envxwtp4q/ANSDE_MSFD4Geo_20190827.xml/manage_document" TargetMode="External"/><Relationship Id="rId38" Type="http://schemas.openxmlformats.org/officeDocument/2006/relationships/hyperlink" Target="http://cdr.eionet.europa.eu/de/eu/msfd_art17/2018reporting/spatialdata/envxwtp7g/BALDE_MSFD4Geo_20190827.xml/manage_document" TargetMode="External"/><Relationship Id="rId39" Type="http://schemas.openxmlformats.org/officeDocument/2006/relationships/hyperlink" Target="http://cdr.eionet.europa.eu/de/eu/msfd_art17/2018reporting/spatialdata/envxwtp7g/BALDE_MSFD4Geo_20190827.xml/manage_document" TargetMode="External"/><Relationship Id="rId40" Type="http://schemas.openxmlformats.org/officeDocument/2006/relationships/hyperlink" Target="http://cdr.eionet.europa.eu/de/eu/msfd_art17/2018reporting/spatialdata/envxwtp7g/BALDE_MSFD4Geo_20190827.xml/manage_document" TargetMode="External"/><Relationship Id="rId41" Type="http://schemas.openxmlformats.org/officeDocument/2006/relationships/hyperlink" Target="http://cdr.eionet.europa.eu/de/eu/msfd_art17/2018reporting/spatialdata/envxwtp7g/BALDE_MSFD4Geo_20190827.xml/manage_document" TargetMode="External"/><Relationship Id="rId42" Type="http://schemas.openxmlformats.org/officeDocument/2006/relationships/hyperlink" Target="http://cdr.eionet.europa.eu/de/eu/msfd_art17/2018reporting/spatialdata/envxwtp7g/BALDE_MSFD4Geo_20190827.xml/manage_document" TargetMode="External"/><Relationship Id="rId43" Type="http://schemas.openxmlformats.org/officeDocument/2006/relationships/hyperlink" Target="http://cdr.eionet.europa.eu/de/eu/msfd_art17/2018reporting/spatialdata/envxwtp7g/BALDE_MSFD4Geo_20190827.xml/manage_document" TargetMode="External"/><Relationship Id="rId44" Type="http://schemas.openxmlformats.org/officeDocument/2006/relationships/hyperlink" Target="http://cdr.eionet.europa.eu/de/eu/msfd_art17/2018reporting/spatialdata/envxwtp7g/BALDE_MSFD4Geo_20190827.xml/manage_document" TargetMode="External"/><Relationship Id="rId45" Type="http://schemas.openxmlformats.org/officeDocument/2006/relationships/hyperlink" Target="http://cdr.eionet.europa.eu/de/eu/msfd_art17/2018reporting/spatialdata/envxwtp7g/BALDE_MSFD4Geo_20190827.xml/manage_document" TargetMode="External"/><Relationship Id="rId46" Type="http://schemas.openxmlformats.org/officeDocument/2006/relationships/hyperlink" Target="http://cdr.eionet.europa.eu/de/eu/msfd_art17/2018reporting/spatialdata/envxwtp7g/BALDE_MSFD4Geo_20190827.xml/manage_document" TargetMode="External"/><Relationship Id="rId47" Type="http://schemas.openxmlformats.org/officeDocument/2006/relationships/hyperlink" Target="http://cdr.eionet.europa.eu/de/eu/msfd_art17/2018reporting/spatialdata/envxwtp7g/BALDE_MSFD4Geo_20190827.xml/manage_document" TargetMode="External"/><Relationship Id="rId48" Type="http://schemas.openxmlformats.org/officeDocument/2006/relationships/hyperlink" Target="http://cdr.eionet.europa.eu/de/eu/msfd_art17/2018reporting/spatialdata/envxwtp7g/BALDE_MSFD4Geo_20190827.xml/manage_document" TargetMode="External"/><Relationship Id="rId49" Type="http://schemas.openxmlformats.org/officeDocument/2006/relationships/hyperlink" Target="http://cdr.eionet.europa.eu/de/eu/msfd_art17/2018reporting/spatialdata/envxwtp7g/BALDE_MSFD4Geo_20190827.xml/manage_document" TargetMode="External"/><Relationship Id="rId50" Type="http://schemas.openxmlformats.org/officeDocument/2006/relationships/hyperlink" Target="http://cdr.eionet.europa.eu/de/eu/msfd_art17/2018reporting/spatialdata/envxwtp7g/BALDE_MSFD4Geo_20190827.xml/manage_document" TargetMode="External"/><Relationship Id="rId51" Type="http://schemas.openxmlformats.org/officeDocument/2006/relationships/hyperlink" Target="http://cdr.eionet.europa.eu/de/eu/msfd_art17/2018reporting/spatialdata/envxwtp7g/BALDE_MSFD4Geo_20190827.xml/manage_document" TargetMode="External"/><Relationship Id="rId52" Type="http://schemas.openxmlformats.org/officeDocument/2006/relationships/hyperlink" Target="http://cdr.eionet.europa.eu/de/eu/msfd_art17/2018reporting/spatialdata/envxwtp7g/BALDE_MSFD4Geo_20190827.xml/manage_document" TargetMode="External"/><Relationship Id="rId53" Type="http://schemas.openxmlformats.org/officeDocument/2006/relationships/hyperlink" Target="http://cdr.eionet.europa.eu/de/eu/msfd_art17/2018reporting/spatialdata/envxwtp7g/BALDE_MSFD4Geo_20190827.xml/manage_document" TargetMode="External"/><Relationship Id="rId54" Type="http://schemas.openxmlformats.org/officeDocument/2006/relationships/hyperlink" Target="http://cdr.eionet.europa.eu/de/eu/msfd_art17/2018reporting/spatialdata/envxwtp7g/BALDE_MSFD4Geo_20190827.xml/manage_document" TargetMode="External"/><Relationship Id="rId55" Type="http://schemas.openxmlformats.org/officeDocument/2006/relationships/hyperlink" Target="http://cdr.eionet.europa.eu/de/eu/msfd_art17/2018reporting/spatialdata/envxwtp7g/BALDE_MSFD4Geo_20190827.xml/manage_document" TargetMode="External"/><Relationship Id="rId56" Type="http://schemas.openxmlformats.org/officeDocument/2006/relationships/hyperlink" Target="http://cdr.eionet.europa.eu/de/eu/msfd_art17/2018reporting/spatialdata/envxwtp7g/BALDE_MSFD4Geo_20190827.xml/manage_document" TargetMode="External"/><Relationship Id="rId57" Type="http://schemas.openxmlformats.org/officeDocument/2006/relationships/hyperlink" Target="http://cdr.eionet.europa.eu/de/eu/msfd_art17/2018reporting/spatialdata/envxwtp7g/BALDE_MSFD4Geo_20190827.xml/manage_document" TargetMode="External"/><Relationship Id="rId58" Type="http://schemas.openxmlformats.org/officeDocument/2006/relationships/hyperlink" Target="http://cdr.eionet.europa.eu/de/eu/msfd_art17/2018reporting/spatialdata/envxwtp7g/BALDE_MSFD4Geo_20190827.xml/manage_document" TargetMode="External"/><Relationship Id="rId59" Type="http://schemas.openxmlformats.org/officeDocument/2006/relationships/hyperlink" Target="http://cdr.eionet.europa.eu/de/eu/msfd_art17/2018reporting/spatialdata/envxwtp7g/BALDE_MSFD4Geo_20190827.xml/manage_document" TargetMode="External"/><Relationship Id="rId60" Type="http://schemas.openxmlformats.org/officeDocument/2006/relationships/hyperlink" Target="http://cdr.eionet.europa.eu/de/eu/msfd_art17/2018reporting/spatialdata/envxwtp7g/BALDE_MSFD4Geo_20190827.xml/manage_document" TargetMode="External"/><Relationship Id="rId61" Type="http://schemas.openxmlformats.org/officeDocument/2006/relationships/hyperlink" Target="http://cdr.eionet.europa.eu/de/eu/msfd_art17/2018reporting/spatialdata/envxwtp7g/BALDE_MSFD4Geo_20190827.xml/manage_document" TargetMode="External"/><Relationship Id="rId62" Type="http://schemas.openxmlformats.org/officeDocument/2006/relationships/hyperlink" Target="http://cdr.eionet.europa.eu/de/eu/msfd_art17/2018reporting/spatialdata/envxwtp7g/BALDE_MSFD4Geo_20190827.xml/manage_document" TargetMode="External"/><Relationship Id="rId63" Type="http://schemas.openxmlformats.org/officeDocument/2006/relationships/hyperlink" Target="http://cdr.eionet.europa.eu/de/eu/msfd_art17/2018reporting/spatialdata/envxwtp7g/BALDE_MSFD4Geo_20190827.xml/manage_document" TargetMode="External"/><Relationship Id="rId64" Type="http://schemas.openxmlformats.org/officeDocument/2006/relationships/hyperlink" Target="http://cdr.eionet.europa.eu/de/eu/msfd_art17/2018reporting/spatialdata/envxwtp7g/BALDE_MSFD4Geo_20190827.xml/manage_document" TargetMode="External"/><Relationship Id="rId65" Type="http://schemas.openxmlformats.org/officeDocument/2006/relationships/hyperlink" Target="http://cdr.eionet.europa.eu/de/eu/msfd_art17/2018reporting/spatialdata/envxwtp7g/BALDE_MSFD4Geo_20190827.xml/manage_document" TargetMode="External"/><Relationship Id="rId66" Type="http://schemas.openxmlformats.org/officeDocument/2006/relationships/hyperlink" Target="http://cdr.eionet.europa.eu/de/eu/msfd_art17/2018reporting/spatialdata/envxwtp7g/BALDE_MSFD4Geo_20190827.xml/manage_document" TargetMode="External"/><Relationship Id="rId67" Type="http://schemas.openxmlformats.org/officeDocument/2006/relationships/hyperlink" Target="http://cdr.eionet.europa.eu/de/eu/msfd_art17/2018reporting/spatialdata/envxwtp7g/BALDE_MSFD4Geo_20190827.xml/manage_document" TargetMode="External"/><Relationship Id="rId68" Type="http://schemas.openxmlformats.org/officeDocument/2006/relationships/hyperlink" Target="http://cdr.eionet.europa.eu/de/eu/msfd_art17/2018reporting/spatialdata/envxwtp7g/BALDE_MSFD4Geo_20190827.xml/manage_document" TargetMode="External"/><Relationship Id="rId69" Type="http://schemas.openxmlformats.org/officeDocument/2006/relationships/hyperlink" Target="http://cdr.eionet.europa.eu/de/eu/msfd_art17/2018reporting/spatialdata/envxwtp7g/BALDE_MSFD4Geo_20190827.xml/manage_document" TargetMode="External"/><Relationship Id="rId70" Type="http://schemas.openxmlformats.org/officeDocument/2006/relationships/hyperlink" Target="http://cdr.eionet.europa.eu/de/eu/msfd_art17/2018reporting/spatialdata/envxwtp7g/BALDE_MSFD4Geo_20190827.xml/manage_document" TargetMode="External"/><Relationship Id="rId71" Type="http://schemas.openxmlformats.org/officeDocument/2006/relationships/hyperlink" Target="http://cdr.eionet.europa.eu/de/eu/msfd_art17/2018reporting/spatialdata/envxwtp7g/BALDE_MSFD4Geo_20190827.xml/manage_document" TargetMode="External"/><Relationship Id="rId72" Type="http://schemas.openxmlformats.org/officeDocument/2006/relationships/hyperlink" Target="http://cdr.eionet.europa.eu/de/eu/msfd_art17/2018reporting/spatialdata/envxwtp7g/BALDE_MSFD4Geo_20190827.xml/manage_document" TargetMode="External"/><Relationship Id="rId73" Type="http://schemas.openxmlformats.org/officeDocument/2006/relationships/hyperlink" Target="http://cdr.eionet.europa.eu/de/eu/msfd_art17/2018reporting/spatialdata/envxwtp7g/BALDE_MSFD4Geo_20190827.xml/manage_document" TargetMode="External"/><Relationship Id="rId74" Type="http://schemas.openxmlformats.org/officeDocument/2006/relationships/hyperlink" Target="http://cdr.eionet.europa.eu/de/eu/msfd_art17/2018reporting/spatialdata/envxwtp7g/BALDE_MSFD4Geo_20190827.xml/manage_document" TargetMode="External"/><Relationship Id="rId75" Type="http://schemas.openxmlformats.org/officeDocument/2006/relationships/hyperlink" Target="http://cdr.eionet.europa.eu/de/eu/msfd_art17/2018reporting/spatialdata/envxwtp7g/BALDE_MSFD4Geo_20190827.xml/manage_document" TargetMode="External"/><Relationship Id="rId76" Type="http://schemas.openxmlformats.org/officeDocument/2006/relationships/hyperlink" Target="http://cdr.eionet.europa.eu/de/eu/msfd_art17/2018reporting/spatialdata/envxwtp7g/BALDE_MSFD4Geo_20190827.xml/manage_document" TargetMode="External"/><Relationship Id="rId77" Type="http://schemas.openxmlformats.org/officeDocument/2006/relationships/hyperlink" Target="http://cdr.eionet.europa.eu/de/eu/msfd_art17/2018reporting/spatialdata/envxwtp7g/BALDE_MSFD4Geo_20190827.xml/manage_document" TargetMode="External"/><Relationship Id="rId78" Type="http://schemas.openxmlformats.org/officeDocument/2006/relationships/hyperlink" Target="http://cdr.eionet.europa.eu/de/eu/msfd_art17/2018reporting/spatialdata/envxwtp7g/BALDE_MSFD4Geo_20190827.xml/manage_document" TargetMode="External"/><Relationship Id="rId79" Type="http://schemas.openxmlformats.org/officeDocument/2006/relationships/hyperlink" Target="http://cdr.eionet.europa.eu/de/eu/msfd_art17/2018reporting/spatialdata/envxwtp7g/BALDE_MSFD4Geo_20190827.xml/manage_document" TargetMode="External"/><Relationship Id="rId80" Type="http://schemas.openxmlformats.org/officeDocument/2006/relationships/hyperlink" Target="http://cdr.eionet.europa.eu/de/eu/msfd_art17/2018reporting/spatialdata/envxwtp7g/BALDE_MSFD4Geo_20190827.xml/manage_document" TargetMode="External"/><Relationship Id="rId81" Type="http://schemas.openxmlformats.org/officeDocument/2006/relationships/hyperlink" Target="http://cdr.eionet.europa.eu/de/eu/msfd_art17/2018reporting/spatialdata/envxwtp7g/BALDE_MSFD4Geo_20190827.xml/manage_document" TargetMode="External"/><Relationship Id="rId82" Type="http://schemas.openxmlformats.org/officeDocument/2006/relationships/hyperlink" Target="http://cdr.eionet.europa.eu/de/eu/msfd_art17/2018reporting/spatialdata/envxwtp7g/BALDE_MSFD4Geo_20190827.xml/manage_document" TargetMode="External"/><Relationship Id="rId83" Type="http://schemas.openxmlformats.org/officeDocument/2006/relationships/hyperlink" Target="http://cdr.eionet.europa.eu/de/eu/msfd_art17/2018reporting/spatialdata/envxwtp7g/BALDE_MSFD4Geo_20190827.xml/manage_document" TargetMode="External"/><Relationship Id="rId84" Type="http://schemas.openxmlformats.org/officeDocument/2006/relationships/hyperlink" Target="http://cdr.eionet.europa.eu/de/eu/msfd_art17/2018reporting/spatialdata/envxwtp7g/BALDE_MSFD4Geo_20190827.xml/manage_document" TargetMode="External"/><Relationship Id="rId85" Type="http://schemas.openxmlformats.org/officeDocument/2006/relationships/hyperlink" Target="http://cdr.eionet.europa.eu/de/eu/msfd_art17/2018reporting/spatialdata/envxwtp7g/BALDE_MSFD4Geo_20190827.xml/manage_document" TargetMode="External"/><Relationship Id="rId86" Type="http://schemas.openxmlformats.org/officeDocument/2006/relationships/hyperlink" Target="http://cdr.eionet.europa.eu/de/eu/msfd_art17/2018reporting/spatialdata/envxwtp7g/BALDE_MSFD4Geo_20190827.xml/manage_document" TargetMode="External"/><Relationship Id="rId87" Type="http://schemas.openxmlformats.org/officeDocument/2006/relationships/hyperlink" Target="http://cdr.eionet.europa.eu/dk/eu/msfd_art17/2018reporting/spatialdata/envwzypma/DK_MSFD_4geo.xml/manage_document" TargetMode="External"/><Relationship Id="rId88" Type="http://schemas.openxmlformats.org/officeDocument/2006/relationships/hyperlink" Target="http://cdr.eionet.europa.eu/dk/eu/msfd_art17/2018reporting/spatialdata/envwzypma/DK_MSFD_4geo.xml/manage_document" TargetMode="External"/><Relationship Id="rId89" Type="http://schemas.openxmlformats.org/officeDocument/2006/relationships/hyperlink" Target="http://cdr.eionet.europa.eu/dk/eu/msfd_art17/2018reporting/spatialdata/envwzypma/DK_MSFD_4geo.xml/manage_document" TargetMode="External"/><Relationship Id="rId90" Type="http://schemas.openxmlformats.org/officeDocument/2006/relationships/hyperlink" Target="http://cdr.eionet.europa.eu/dk/eu/msfd_art17/2018reporting/spatialdata/envwzypma/DK_MSFD_4geo.xml/manage_document" TargetMode="External"/><Relationship Id="rId91" Type="http://schemas.openxmlformats.org/officeDocument/2006/relationships/hyperlink" Target="http://cdr.eionet.europa.eu/dk/eu/msfd_art17/2018reporting/spatialdata/envwzypma/DK_MSFD_4geo.xml/manage_document" TargetMode="External"/><Relationship Id="rId92" Type="http://schemas.openxmlformats.org/officeDocument/2006/relationships/hyperlink" Target="http://cdr.eionet.europa.eu/dk/eu/msfd_art17/2018reporting/spatialdata/envwzypma/DK_MSFD_4geo.xml/manage_document" TargetMode="External"/><Relationship Id="rId93" Type="http://schemas.openxmlformats.org/officeDocument/2006/relationships/hyperlink" Target="http://cdr.eionet.europa.eu/dk/eu/msfd_art17/2018reporting/spatialdata/envwzypma/DK_MSFD_4geo.xml/manage_document" TargetMode="External"/><Relationship Id="rId94" Type="http://schemas.openxmlformats.org/officeDocument/2006/relationships/hyperlink" Target="http://cdr.eionet.europa.eu/dk/eu/msfd_art17/2018reporting/spatialdata/envwzypma/DK_MSFD_4geo.xml/manage_document" TargetMode="External"/><Relationship Id="rId95" Type="http://schemas.openxmlformats.org/officeDocument/2006/relationships/hyperlink" Target="http://cdr.eionet.europa.eu/dk/eu/msfd_art17/2018reporting/spatialdata/envwzypma/DK_MSFD_4geo.xml/manage_document" TargetMode="External"/><Relationship Id="rId96" Type="http://schemas.openxmlformats.org/officeDocument/2006/relationships/hyperlink" Target="http://cdr.eionet.europa.eu/dk/eu/msfd_art17/2018reporting/spatialdata/envwzypma/DK_MSFD_4geo.xml/manage_document" TargetMode="External"/><Relationship Id="rId97" Type="http://schemas.openxmlformats.org/officeDocument/2006/relationships/hyperlink" Target="http://cdr.eionet.europa.eu/dk/eu/msfd_art17/2018reporting/spatialdata/envwzypma/DK_MSFD_4geo.xml/manage_document" TargetMode="External"/><Relationship Id="rId98" Type="http://schemas.openxmlformats.org/officeDocument/2006/relationships/hyperlink" Target="http://cdr.eionet.europa.eu/dk/eu/msfd_art17/2018reporting/spatialdata/envwzypma/DK_MSFD_4geo.xml/manage_document" TargetMode="External"/><Relationship Id="rId99" Type="http://schemas.openxmlformats.org/officeDocument/2006/relationships/hyperlink" Target="http://cdr.eionet.europa.eu/dk/eu/msfd_art17/2018reporting/spatialdata/envwzypma/DK_MSFD_4geo.xml/manage_document" TargetMode="External"/><Relationship Id="rId100" Type="http://schemas.openxmlformats.org/officeDocument/2006/relationships/hyperlink" Target="http://cdr.eionet.europa.eu/dk/eu/msfd_art17/2018reporting/spatialdata/envwzypma/DK_MSFD_4geo.xml/manage_document" TargetMode="External"/><Relationship Id="rId101" Type="http://schemas.openxmlformats.org/officeDocument/2006/relationships/hyperlink" Target="http://cdr.eionet.europa.eu/dk/eu/msfd_art17/2018reporting/spatialdata/envwzypma/DK_MSFD_4geo.xml/manage_document" TargetMode="External"/><Relationship Id="rId102" Type="http://schemas.openxmlformats.org/officeDocument/2006/relationships/hyperlink" Target="http://cdr.eionet.europa.eu/dk/eu/msfd_art17/2018reporting/spatialdata/envwzypma/DK_MSFD_4geo.xml/manage_document" TargetMode="External"/><Relationship Id="rId103" Type="http://schemas.openxmlformats.org/officeDocument/2006/relationships/hyperlink" Target="http://cdr.eionet.europa.eu/dk/eu/msfd_art17/2018reporting/spatialdata/envwzypma/DK_MSFD_4geo.xml/manage_document" TargetMode="External"/><Relationship Id="rId104" Type="http://schemas.openxmlformats.org/officeDocument/2006/relationships/hyperlink" Target="http://cdr.eionet.europa.eu/dk/eu/msfd_art17/2018reporting/spatialdata/envwzypma/DK_MSFD_4geo.xml/manage_document" TargetMode="External"/><Relationship Id="rId105" Type="http://schemas.openxmlformats.org/officeDocument/2006/relationships/hyperlink" Target="http://cdr.eionet.europa.eu/dk/eu/msfd_art17/2018reporting/spatialdata/envwzypma/DK_MSFD_4geo.xml/manage_document" TargetMode="External"/><Relationship Id="rId106" Type="http://schemas.openxmlformats.org/officeDocument/2006/relationships/hyperlink" Target="http://cdr.eionet.europa.eu/dk/eu/msfd_art17/2018reporting/spatialdata/envwzypma/DK_MSFD_4geo.xml/manage_document" TargetMode="External"/><Relationship Id="rId107" Type="http://schemas.openxmlformats.org/officeDocument/2006/relationships/hyperlink" Target="http://cdr.eionet.europa.eu/dk/eu/msfd_art17/2018reporting/spatialdata/envwzypma/DK_MSFD_4geo.xml/manage_document" TargetMode="External"/><Relationship Id="rId108" Type="http://schemas.openxmlformats.org/officeDocument/2006/relationships/hyperlink" Target="http://cdr.eionet.europa.eu/dk/eu/msfd_art17/2018reporting/spatialdata/envwzypma/DK_MSFD_4geo.xml/manage_document" TargetMode="External"/><Relationship Id="rId109" Type="http://schemas.openxmlformats.org/officeDocument/2006/relationships/hyperlink" Target="http://cdr.eionet.europa.eu/dk/eu/msfd_art17/2018reporting/spatialdata/envwzypma/DK_MSFD_4geo.xml/manage_document" TargetMode="External"/><Relationship Id="rId110" Type="http://schemas.openxmlformats.org/officeDocument/2006/relationships/hyperlink" Target="http://cdr.eionet.europa.eu/dk/eu/msfd_art17/2018reporting/spatialdata/envwzypma/DK_MSFD_4geo.xml/manage_document" TargetMode="External"/><Relationship Id="rId111" Type="http://schemas.openxmlformats.org/officeDocument/2006/relationships/hyperlink" Target="http://cdr.eionet.europa.eu/dk/eu/msfd_art17/2018reporting/spatialdata/envwzypma/DK_MSFD_4geo.xml/manage_document" TargetMode="External"/><Relationship Id="rId112" Type="http://schemas.openxmlformats.org/officeDocument/2006/relationships/hyperlink" Target="http://cdr.eionet.europa.eu/dk/eu/msfd_art17/2018reporting/spatialdata/envwzypma/DK_MSFD_4geo.xml/manage_document" TargetMode="External"/><Relationship Id="rId113" Type="http://schemas.openxmlformats.org/officeDocument/2006/relationships/hyperlink" Target="http://cdr.eionet.europa.eu/dk/eu/msfd_art17/2018reporting/spatialdata/envwzypma/DK_MSFD_4geo.xml/manage_document" TargetMode="External"/><Relationship Id="rId114" Type="http://schemas.openxmlformats.org/officeDocument/2006/relationships/hyperlink" Target="http://cdr.eionet.europa.eu/dk/eu/msfd_art17/2018reporting/spatialdata/envwzypma/DK_MSFD_4geo.xml/manage_document" TargetMode="External"/><Relationship Id="rId115" Type="http://schemas.openxmlformats.org/officeDocument/2006/relationships/hyperlink" Target="http://cdr.eionet.europa.eu/dk/eu/msfd_art17/2018reporting/spatialdata/envwzypma/DK_MSFD_4geo.xml/manage_document" TargetMode="External"/><Relationship Id="rId116" Type="http://schemas.openxmlformats.org/officeDocument/2006/relationships/hyperlink" Target="http://cdr.eionet.europa.eu/dk/eu/msfd_art17/2018reporting/spatialdata/envwzypma/DK_MSFD_4geo.xml/manage_document" TargetMode="External"/><Relationship Id="rId117" Type="http://schemas.openxmlformats.org/officeDocument/2006/relationships/hyperlink" Target="http://cdr.eionet.europa.eu/dk/eu/msfd_art17/2018reporting/spatialdata/envwzypma/DK_MSFD_4geo.xml/manage_document" TargetMode="External"/><Relationship Id="rId118" Type="http://schemas.openxmlformats.org/officeDocument/2006/relationships/hyperlink" Target="http://cdr.eionet.europa.eu/dk/eu/msfd_art17/2018reporting/spatialdata/envwzypma/DK_MSFD_4geo.xml/manage_document" TargetMode="External"/><Relationship Id="rId119" Type="http://schemas.openxmlformats.org/officeDocument/2006/relationships/hyperlink" Target="http://cdr.eionet.europa.eu/dk/eu/msfd_art17/2018reporting/spatialdata/envwzypma/DK_MSFD_4geo.xml/manage_document" TargetMode="External"/><Relationship Id="rId120" Type="http://schemas.openxmlformats.org/officeDocument/2006/relationships/hyperlink" Target="http://cdr.eionet.europa.eu/dk/eu/msfd_art17/2018reporting/spatialdata/envwzypma/DK_MSFD_4geo.xml/manage_document" TargetMode="External"/><Relationship Id="rId121" Type="http://schemas.openxmlformats.org/officeDocument/2006/relationships/hyperlink" Target="http://cdr.eionet.europa.eu/dk/eu/msfd_art17/2018reporting/spatialdata/envwzypma/DK_MSFD_4geo.xml/manage_document" TargetMode="External"/><Relationship Id="rId122" Type="http://schemas.openxmlformats.org/officeDocument/2006/relationships/hyperlink" Target="http://cdr.eionet.europa.eu/dk/eu/msfd_art17/2018reporting/spatialdata/envwzypma/DK_MSFD_4geo.xml/manage_document" TargetMode="External"/><Relationship Id="rId123" Type="http://schemas.openxmlformats.org/officeDocument/2006/relationships/hyperlink" Target="http://cdr.eionet.europa.eu/dk/eu/msfd_art17/2018reporting/spatialdata/envwzypma/DK_MSFD_4geo.xml/manage_document" TargetMode="External"/><Relationship Id="rId124" Type="http://schemas.openxmlformats.org/officeDocument/2006/relationships/hyperlink" Target="http://cdr.eionet.europa.eu/dk/eu/msfd_art17/2018reporting/spatialdata/envwzypma/DK_MSFD_4geo.xml/manage_document" TargetMode="External"/><Relationship Id="rId125" Type="http://schemas.openxmlformats.org/officeDocument/2006/relationships/hyperlink" Target="http://cdr.eionet.europa.eu/dk/eu/msfd_art17/2018reporting/spatialdata/envwzypma/DK_MSFD_4geo.xml/manage_document" TargetMode="External"/><Relationship Id="rId126" Type="http://schemas.openxmlformats.org/officeDocument/2006/relationships/hyperlink" Target="http://cdr.eionet.europa.eu/dk/eu/msfd_art17/2018reporting/spatialdata/envwzypma/DK_MSFD_4geo.xml/manage_document" TargetMode="External"/><Relationship Id="rId127" Type="http://schemas.openxmlformats.org/officeDocument/2006/relationships/hyperlink" Target="http://cdr.eionet.europa.eu/dk/eu/msfd_art17/2018reporting/spatialdata/envwzypma/DK_MSFD_4geo.xml/manage_document" TargetMode="External"/><Relationship Id="rId128" Type="http://schemas.openxmlformats.org/officeDocument/2006/relationships/hyperlink" Target="http://cdr.eionet.europa.eu/dk/eu/msfd_art17/2018reporting/spatialdata/envwzypma/DK_MSFD_4geo.xml/manage_document" TargetMode="External"/><Relationship Id="rId129" Type="http://schemas.openxmlformats.org/officeDocument/2006/relationships/hyperlink" Target="http://cdr.eionet.europa.eu/dk/eu/msfd_art17/2018reporting/spatialdata/envwzypma/DK_MSFD_4geo.xml/manage_document" TargetMode="External"/><Relationship Id="rId130" Type="http://schemas.openxmlformats.org/officeDocument/2006/relationships/hyperlink" Target="http://cdr.eionet.europa.eu/dk/eu/msfd_art17/2018reporting/spatialdata/envwzypma/DK_MSFD_4geo.xml/manage_document" TargetMode="External"/><Relationship Id="rId131" Type="http://schemas.openxmlformats.org/officeDocument/2006/relationships/hyperlink" Target="http://cdr.eionet.europa.eu/dk/eu/msfd_art17/2018reporting/spatialdata/envwzypma/DK_MSFD_4geo.xml/manage_document" TargetMode="External"/><Relationship Id="rId132" Type="http://schemas.openxmlformats.org/officeDocument/2006/relationships/hyperlink" Target="http://cdr.eionet.europa.eu/dk/eu/msfd_art17/2018reporting/spatialdata/envwzypma/DK_MSFD_4geo.xml/manage_document" TargetMode="External"/><Relationship Id="rId133" Type="http://schemas.openxmlformats.org/officeDocument/2006/relationships/hyperlink" Target="http://cdr.eionet.europa.eu/dk/eu/msfd_art17/2018reporting/spatialdata/envwzypma/DK_MSFD_4geo.xml/manage_document" TargetMode="External"/><Relationship Id="rId134" Type="http://schemas.openxmlformats.org/officeDocument/2006/relationships/hyperlink" Target="http://cdr.eionet.europa.eu/dk/eu/msfd_art17/2018reporting/spatialdata/envwzypma/DK_MSFD_4geo.xml/manage_document" TargetMode="External"/><Relationship Id="rId135" Type="http://schemas.openxmlformats.org/officeDocument/2006/relationships/hyperlink" Target="http://cdr.eionet.europa.eu/dk/eu/msfd_art17/2018reporting/spatialdata/envwzypma/DK_MSFD_4geo.xml/manage_document" TargetMode="External"/><Relationship Id="rId136" Type="http://schemas.openxmlformats.org/officeDocument/2006/relationships/hyperlink" Target="http://cdr.eionet.europa.eu/dk/eu/msfd_art17/2018reporting/spatialdata/envwzypma/DK_MSFD_4geo.xml/manage_document" TargetMode="External"/><Relationship Id="rId137" Type="http://schemas.openxmlformats.org/officeDocument/2006/relationships/hyperlink" Target="http://cdr.eionet.europa.eu/dk/eu/msfd_art17/2018reporting/spatialdata/envwzypma/DK_MSFD_4geo.xml/manage_document" TargetMode="External"/><Relationship Id="rId138" Type="http://schemas.openxmlformats.org/officeDocument/2006/relationships/hyperlink" Target="http://cdr.eionet.europa.eu/dk/eu/msfd_art17/2018reporting/spatialdata/envwzypma/DK_MSFD_4geo.xml/manage_document" TargetMode="External"/><Relationship Id="rId139" Type="http://schemas.openxmlformats.org/officeDocument/2006/relationships/hyperlink" Target="http://cdr.eionet.europa.eu/dk/eu/msfd_art17/2018reporting/spatialdata/envwzypma/DK_MSFD_4geo.xml/manage_document" TargetMode="External"/><Relationship Id="rId140" Type="http://schemas.openxmlformats.org/officeDocument/2006/relationships/hyperlink" Target="http://cdr.eionet.europa.eu/dk/eu/msfd_art17/2018reporting/spatialdata/envwzypma/DK_MSFD_4geo.xml/manage_document" TargetMode="External"/><Relationship Id="rId141" Type="http://schemas.openxmlformats.org/officeDocument/2006/relationships/hyperlink" Target="http://cdr.eionet.europa.eu/dk/eu/msfd_art17/2018reporting/spatialdata/envwzypma/DK_MSFD_4geo.xml/manage_document" TargetMode="External"/><Relationship Id="rId142" Type="http://schemas.openxmlformats.org/officeDocument/2006/relationships/hyperlink" Target="http://cdr.eionet.europa.eu/dk/eu/msfd_art17/2018reporting/spatialdata/envwzypma/DK_MSFD_4geo.xml/manage_document" TargetMode="External"/><Relationship Id="rId143" Type="http://schemas.openxmlformats.org/officeDocument/2006/relationships/hyperlink" Target="http://cdr.eionet.europa.eu/dk/eu/msfd_art17/2018reporting/spatialdata/envwzypma/DK_MSFD_4geo.xml/manage_document" TargetMode="External"/><Relationship Id="rId144" Type="http://schemas.openxmlformats.org/officeDocument/2006/relationships/hyperlink" Target="http://cdr.eionet.europa.eu/dk/eu/msfd_art17/2018reporting/spatialdata/envwzypma/DK_MSFD_4geo.xml/manage_document" TargetMode="External"/><Relationship Id="rId145" Type="http://schemas.openxmlformats.org/officeDocument/2006/relationships/hyperlink" Target="http://cdr.eionet.europa.eu/dk/eu/msfd_art17/2018reporting/spatialdata/envwzypma/DK_MSFD_4geo.xml/manage_document" TargetMode="External"/><Relationship Id="rId146" Type="http://schemas.openxmlformats.org/officeDocument/2006/relationships/hyperlink" Target="http://cdr.eionet.europa.eu/dk/eu/msfd_art17/2018reporting/spatialdata/envwzypma/DK_MSFD_4geo.xml/manage_document" TargetMode="External"/><Relationship Id="rId147" Type="http://schemas.openxmlformats.org/officeDocument/2006/relationships/hyperlink" Target="http://cdr.eionet.europa.eu/dk/eu/msfd_art17/2018reporting/spatialdata/envwzypma/DK_MSFD_4geo.xml/manage_document" TargetMode="External"/><Relationship Id="rId148" Type="http://schemas.openxmlformats.org/officeDocument/2006/relationships/hyperlink" Target="http://cdr.eionet.europa.eu/dk/eu/msfd_art17/2018reporting/spatialdata/envwzypma/DK_MSFD_4geo.xml/manage_document" TargetMode="External"/><Relationship Id="rId149" Type="http://schemas.openxmlformats.org/officeDocument/2006/relationships/hyperlink" Target="http://cdr.eionet.europa.eu/dk/eu/msfd_art17/2018reporting/spatialdata/envwzypma/DK_MSFD_4geo.xml/manage_document" TargetMode="External"/><Relationship Id="rId150" Type="http://schemas.openxmlformats.org/officeDocument/2006/relationships/hyperlink" Target="http://cdr.eionet.europa.eu/dk/eu/msfd_art17/2018reporting/spatialdata/envwzypma/DK_MSFD_4geo.xml/manage_document" TargetMode="External"/><Relationship Id="rId151" Type="http://schemas.openxmlformats.org/officeDocument/2006/relationships/hyperlink" Target="http://cdr.eionet.europa.eu/dk/eu/msfd_art17/2018reporting/spatialdata/envwzypma/DK_MSFD_4geo.xml/manage_document" TargetMode="External"/><Relationship Id="rId152" Type="http://schemas.openxmlformats.org/officeDocument/2006/relationships/hyperlink" Target="http://cdr.eionet.europa.eu/dk/eu/msfd_art17/2018reporting/spatialdata/envwzypma/DK_MSFD_4geo.xml/manage_document" TargetMode="External"/><Relationship Id="rId153" Type="http://schemas.openxmlformats.org/officeDocument/2006/relationships/hyperlink" Target="http://cdr.eionet.europa.eu/dk/eu/msfd_art17/2018reporting/spatialdata/envwzypma/DK_MSFD_4geo.xml/manage_document" TargetMode="External"/><Relationship Id="rId154" Type="http://schemas.openxmlformats.org/officeDocument/2006/relationships/hyperlink" Target="http://cdr.eionet.europa.eu/dk/eu/msfd_art17/2018reporting/spatialdata/envwzypma/DK_MSFD_4geo.xml/manage_document" TargetMode="External"/><Relationship Id="rId155" Type="http://schemas.openxmlformats.org/officeDocument/2006/relationships/hyperlink" Target="http://cdr.eionet.europa.eu/dk/eu/msfd_art17/2018reporting/spatialdata/envwzypma/DK_MSFD_4geo.xml/manage_document" TargetMode="External"/><Relationship Id="rId156" Type="http://schemas.openxmlformats.org/officeDocument/2006/relationships/hyperlink" Target="http://cdr.eionet.europa.eu/dk/eu/msfd_art17/2018reporting/spatialdata/envwzypma/DK_MSFD_4geo.xml/manage_document" TargetMode="External"/><Relationship Id="rId157" Type="http://schemas.openxmlformats.org/officeDocument/2006/relationships/hyperlink" Target="http://cdr.eionet.europa.eu/dk/eu/msfd_art17/2018reporting/spatialdata/envwzypma/DK_MSFD_4geo.xml/manage_document" TargetMode="External"/><Relationship Id="rId158" Type="http://schemas.openxmlformats.org/officeDocument/2006/relationships/hyperlink" Target="http://cdr.eionet.europa.eu/dk/eu/msfd_art17/2018reporting/spatialdata/envwzypma/DK_MSFD_4geo.xml/manage_document" TargetMode="External"/><Relationship Id="rId159" Type="http://schemas.openxmlformats.org/officeDocument/2006/relationships/hyperlink" Target="http://cdr.eionet.europa.eu/dk/eu/msfd_art17/2018reporting/spatialdata/envwzypma/DK_MSFD_4geo.xml/manage_document" TargetMode="External"/><Relationship Id="rId160" Type="http://schemas.openxmlformats.org/officeDocument/2006/relationships/hyperlink" Target="http://cdr.eionet.europa.eu/dk/eu/msfd_art17/2018reporting/spatialdata/envwzypma/DK_MSFD_4geo.xml/manage_document" TargetMode="External"/><Relationship Id="rId161" Type="http://schemas.openxmlformats.org/officeDocument/2006/relationships/hyperlink" Target="http://cdr.eionet.europa.eu/dk/eu/msfd_art17/2018reporting/spatialdata/envwzypma/DK_MSFD_4geo.xml/manage_document" TargetMode="External"/><Relationship Id="rId162" Type="http://schemas.openxmlformats.org/officeDocument/2006/relationships/hyperlink" Target="http://cdr.eionet.europa.eu/dk/eu/msfd_art17/2018reporting/spatialdata/envwzypma/DK_MSFD_4geo.xml/manage_document" TargetMode="External"/><Relationship Id="rId163" Type="http://schemas.openxmlformats.org/officeDocument/2006/relationships/hyperlink" Target="http://cdr.eionet.europa.eu/dk/eu/msfd_art17/2018reporting/spatialdata/envwzypma/DK_MSFD_4geo.xml/manage_document" TargetMode="External"/><Relationship Id="rId164" Type="http://schemas.openxmlformats.org/officeDocument/2006/relationships/hyperlink" Target="http://cdr.eionet.europa.eu/dk/eu/msfd_art17/2018reporting/spatialdata/envwzypma/DK_MSFD_4geo.xml/manage_document" TargetMode="External"/><Relationship Id="rId165" Type="http://schemas.openxmlformats.org/officeDocument/2006/relationships/hyperlink" Target="http://cdr.eionet.europa.eu/dk/eu/msfd_art17/2018reporting/spatialdata/envwzypma/DK_MSFD_4geo.xml/manage_document" TargetMode="External"/><Relationship Id="rId166" Type="http://schemas.openxmlformats.org/officeDocument/2006/relationships/hyperlink" Target="http://cdr.eionet.europa.eu/dk/eu/msfd_art17/2018reporting/spatialdata/envwzypma/DK_MSFD_4geo.xml/manage_document" TargetMode="External"/><Relationship Id="rId167" Type="http://schemas.openxmlformats.org/officeDocument/2006/relationships/hyperlink" Target="http://cdr.eionet.europa.eu/dk/eu/msfd_art17/2018reporting/spatialdata/envwzypma/DK_MSFD_4geo.xml/manage_document" TargetMode="External"/><Relationship Id="rId168" Type="http://schemas.openxmlformats.org/officeDocument/2006/relationships/hyperlink" Target="http://cdr.eionet.europa.eu/dk/eu/msfd_art17/2018reporting/spatialdata/envwzypma/DK_MSFD_4geo.xml/manage_document" TargetMode="External"/><Relationship Id="rId169" Type="http://schemas.openxmlformats.org/officeDocument/2006/relationships/hyperlink" Target="http://cdr.eionet.europa.eu/dk/eu/msfd_art17/2018reporting/spatialdata/envwzypma/DK_MSFD_4geo.xml/manage_document" TargetMode="External"/><Relationship Id="rId170" Type="http://schemas.openxmlformats.org/officeDocument/2006/relationships/hyperlink" Target="http://cdr.eionet.europa.eu/dk/eu/msfd_art17/2018reporting/spatialdata/envwzypma/DK_MSFD_4geo.xml/manage_document" TargetMode="External"/><Relationship Id="rId171" Type="http://schemas.openxmlformats.org/officeDocument/2006/relationships/hyperlink" Target="http://cdr.eionet.europa.eu/dk/eu/msfd_art17/2018reporting/spatialdata/envwzypma/DK_MSFD_4geo.xml/manage_document" TargetMode="External"/><Relationship Id="rId172" Type="http://schemas.openxmlformats.org/officeDocument/2006/relationships/hyperlink" Target="http://cdr.eionet.europa.eu/dk/eu/msfd_art17/2018reporting/spatialdata/envwzypma/DK_MSFD_4geo.xml/manage_document" TargetMode="External"/><Relationship Id="rId173" Type="http://schemas.openxmlformats.org/officeDocument/2006/relationships/hyperlink" Target="http://cdr.eionet.europa.eu/dk/eu/msfd_art17/2018reporting/spatialdata/envwzypma/DK_MSFD_4geo.xml/manage_document" TargetMode="External"/><Relationship Id="rId174" Type="http://schemas.openxmlformats.org/officeDocument/2006/relationships/hyperlink" Target="http://cdr.eionet.europa.eu/dk/eu/msfd_art17/2018reporting/spatialdata/envwzypma/DK_MSFD_4geo.xml/manage_document" TargetMode="External"/><Relationship Id="rId175" Type="http://schemas.openxmlformats.org/officeDocument/2006/relationships/hyperlink" Target="http://cdr.eionet.europa.eu/dk/eu/msfd_art17/2018reporting/spatialdata/envwzypma/DK_MSFD_4geo.xml/manage_document" TargetMode="External"/><Relationship Id="rId176" Type="http://schemas.openxmlformats.org/officeDocument/2006/relationships/hyperlink" Target="http://cdr.eionet.europa.eu/dk/eu/msfd_art17/2018reporting/spatialdata/envwzypma/DK_MSFD_4geo.xml/manage_document" TargetMode="External"/><Relationship Id="rId177" Type="http://schemas.openxmlformats.org/officeDocument/2006/relationships/hyperlink" Target="http://cdr.eionet.europa.eu/dk/eu/msfd_art17/2018reporting/spatialdata/envwzypma/DK_MSFD_4geo.xml/manage_document" TargetMode="External"/><Relationship Id="rId178" Type="http://schemas.openxmlformats.org/officeDocument/2006/relationships/hyperlink" Target="http://cdr.eionet.europa.eu/dk/eu/msfd_art17/2018reporting/spatialdata/envwzypma/DK_MSFD_4geo.xml/manage_document" TargetMode="External"/><Relationship Id="rId179" Type="http://schemas.openxmlformats.org/officeDocument/2006/relationships/hyperlink" Target="http://cdr.eionet.europa.eu/dk/eu/msfd_art17/2018reporting/spatialdata/envwzypma/DK_MSFD_4geo.xml/manage_document" TargetMode="External"/><Relationship Id="rId180" Type="http://schemas.openxmlformats.org/officeDocument/2006/relationships/hyperlink" Target="http://cdr.eionet.europa.eu/dk/eu/msfd_art17/2018reporting/spatialdata/envwzypma/DK_MSFD_4geo.xml/manage_document" TargetMode="External"/><Relationship Id="rId181" Type="http://schemas.openxmlformats.org/officeDocument/2006/relationships/hyperlink" Target="http://cdr.eionet.europa.eu/dk/eu/msfd_art17/2018reporting/spatialdata/envwzypma/DK_MSFD_4geo.xml/manage_document" TargetMode="External"/><Relationship Id="rId182" Type="http://schemas.openxmlformats.org/officeDocument/2006/relationships/hyperlink" Target="http://cdr.eionet.europa.eu/dk/eu/msfd_art17/2018reporting/spatialdata/envwzypma/DK_MSFD_4geo.xml/manage_document" TargetMode="External"/><Relationship Id="rId183" Type="http://schemas.openxmlformats.org/officeDocument/2006/relationships/hyperlink" Target="http://cdr.eionet.europa.eu/dk/eu/msfd_art17/2018reporting/spatialdata/envwzypma/DK_MSFD_4geo.xml/manage_document" TargetMode="External"/><Relationship Id="rId184" Type="http://schemas.openxmlformats.org/officeDocument/2006/relationships/hyperlink" Target="http://cdr.eionet.europa.eu/dk/eu/msfd_art17/2018reporting/spatialdata/envwzypma/DK_MSFD_4geo.xml/manage_document" TargetMode="External"/><Relationship Id="rId185" Type="http://schemas.openxmlformats.org/officeDocument/2006/relationships/hyperlink" Target="http://cdr.eionet.europa.eu/dk/eu/msfd_art17/2018reporting/spatialdata/envwzypma/DK_MSFD_4geo.xml/manage_document" TargetMode="External"/><Relationship Id="rId186" Type="http://schemas.openxmlformats.org/officeDocument/2006/relationships/hyperlink" Target="http://cdr.eionet.europa.eu/dk/eu/msfd_art17/2018reporting/spatialdata/envwzypma/DK_MSFD_4geo.xml/manage_document" TargetMode="External"/><Relationship Id="rId187" Type="http://schemas.openxmlformats.org/officeDocument/2006/relationships/hyperlink" Target="http://cdr.eionet.europa.eu/dk/eu/msfd_art17/2018reporting/spatialdata/envwzypma/DK_MSFD_4geo.xml/manage_document" TargetMode="External"/><Relationship Id="rId188" Type="http://schemas.openxmlformats.org/officeDocument/2006/relationships/hyperlink" Target="http://cdr.eionet.europa.eu/dk/eu/msfd_art17/2018reporting/spatialdata/envwzypma/DK_MSFD_4geo.xml/manage_document" TargetMode="External"/><Relationship Id="rId189" Type="http://schemas.openxmlformats.org/officeDocument/2006/relationships/hyperlink" Target="http://cdr.eionet.europa.eu/dk/eu/msfd_art17/2018reporting/spatialdata/envwzypma/DK_MSFD_4geo.xml/manage_document" TargetMode="External"/><Relationship Id="rId190" Type="http://schemas.openxmlformats.org/officeDocument/2006/relationships/hyperlink" Target="http://cdr.eionet.europa.eu/dk/eu/msfd_art17/2018reporting/spatialdata/envwzypma/DK_MSFD_4geo.xml/manage_document" TargetMode="External"/><Relationship Id="rId191" Type="http://schemas.openxmlformats.org/officeDocument/2006/relationships/hyperlink" Target="http://cdr.eionet.europa.eu/dk/eu/msfd_art17/2018reporting/spatialdata/envwzypma/DK_MSFD_4geo.xml/manage_document" TargetMode="External"/><Relationship Id="rId192" Type="http://schemas.openxmlformats.org/officeDocument/2006/relationships/hyperlink" Target="http://cdr.eionet.europa.eu/dk/eu/msfd_art17/2018reporting/spatialdata/envwzypma/DK_MSFD_4geo.xml/manage_document" TargetMode="External"/><Relationship Id="rId193" Type="http://schemas.openxmlformats.org/officeDocument/2006/relationships/hyperlink" Target="http://cdr.eionet.europa.eu/dk/eu/msfd_art17/2018reporting/spatialdata/envwzypma/DK_MSFD_4geo.xml/manage_document" TargetMode="External"/><Relationship Id="rId194" Type="http://schemas.openxmlformats.org/officeDocument/2006/relationships/hyperlink" Target="http://cdr.eionet.europa.eu/dk/eu/msfd_art17/2018reporting/spatialdata/envwzypma/DK_MSFD_4geo.xml/manage_document" TargetMode="External"/><Relationship Id="rId195" Type="http://schemas.openxmlformats.org/officeDocument/2006/relationships/hyperlink" Target="http://cdr.eionet.europa.eu/dk/eu/msfd_art17/2018reporting/spatialdata/envwzypma/DK_MSFD_4geo.xml/manage_document" TargetMode="External"/><Relationship Id="rId196" Type="http://schemas.openxmlformats.org/officeDocument/2006/relationships/hyperlink" Target="http://cdr.eionet.europa.eu/dk/eu/msfd_art17/2018reporting/spatialdata/envwzypma/DK_MSFD_4geo.xml/manage_document" TargetMode="External"/><Relationship Id="rId197" Type="http://schemas.openxmlformats.org/officeDocument/2006/relationships/hyperlink" Target="http://cdr.eionet.europa.eu/dk/eu/msfd_art17/2018reporting/spatialdata/envwzypma/DK_MSFD_4geo.xml/manage_document" TargetMode="External"/><Relationship Id="rId198" Type="http://schemas.openxmlformats.org/officeDocument/2006/relationships/hyperlink" Target="http://cdr.eionet.europa.eu/dk/eu/msfd_art17/2018reporting/spatialdata/envwzypma/DK_MSFD_4geo.xml/manage_document" TargetMode="External"/><Relationship Id="rId199" Type="http://schemas.openxmlformats.org/officeDocument/2006/relationships/hyperlink" Target="http://cdr.eionet.europa.eu/dk/eu/msfd_art17/2018reporting/spatialdata/envwzypma/DK_MSFD_4geo.xml/manage_document" TargetMode="External"/><Relationship Id="rId200" Type="http://schemas.openxmlformats.org/officeDocument/2006/relationships/hyperlink" Target="http://cdr.eionet.europa.eu/dk/eu/msfd_art17/2018reporting/spatialdata/envwzypma/DK_MSFD_4geo.xml/manage_document" TargetMode="External"/><Relationship Id="rId201" Type="http://schemas.openxmlformats.org/officeDocument/2006/relationships/hyperlink" Target="http://cdr.eionet.europa.eu/dk/eu/msfd_art17/2018reporting/spatialdata/envwzypma/DK_MSFD_4geo.xml/manage_document" TargetMode="External"/><Relationship Id="rId202" Type="http://schemas.openxmlformats.org/officeDocument/2006/relationships/hyperlink" Target="http://cdr.eionet.europa.eu/dk/eu/msfd_art17/2018reporting/spatialdata/envwzypma/DK_MSFD_4geo.xml/manage_document" TargetMode="External"/><Relationship Id="rId203" Type="http://schemas.openxmlformats.org/officeDocument/2006/relationships/hyperlink" Target="http://cdr.eionet.europa.eu/dk/eu/msfd_art17/2018reporting/spatialdata/envwzypma/DK_MSFD_4geo.xml/manage_document" TargetMode="External"/><Relationship Id="rId204" Type="http://schemas.openxmlformats.org/officeDocument/2006/relationships/hyperlink" Target="http://cdr.eionet.europa.eu/dk/eu/msfd_art17/2018reporting/spatialdata/envwzypma/DK_MSFD_4geo.xml/manage_document" TargetMode="External"/><Relationship Id="rId205" Type="http://schemas.openxmlformats.org/officeDocument/2006/relationships/hyperlink" Target="http://cdr.eionet.europa.eu/dk/eu/msfd_art17/2018reporting/spatialdata/envwzypma/DK_MSFD_4geo.xml/manage_document" TargetMode="External"/><Relationship Id="rId206" Type="http://schemas.openxmlformats.org/officeDocument/2006/relationships/hyperlink" Target="http://cdr.eionet.europa.eu/dk/eu/msfd_art17/2018reporting/spatialdata/envwzypma/DK_MSFD_4geo.xml/manage_document" TargetMode="External"/><Relationship Id="rId207" Type="http://schemas.openxmlformats.org/officeDocument/2006/relationships/hyperlink" Target="http://cdr.eionet.europa.eu/dk/eu/msfd_art17/2018reporting/spatialdata/envwzypma/DK_MSFD_4geo.xml/manage_document" TargetMode="External"/><Relationship Id="rId208" Type="http://schemas.openxmlformats.org/officeDocument/2006/relationships/hyperlink" Target="http://cdr.eionet.europa.eu/dk/eu/msfd_art17/2018reporting/spatialdata/envwzypma/DK_MSFD_4geo.xml/manage_document" TargetMode="External"/><Relationship Id="rId209" Type="http://schemas.openxmlformats.org/officeDocument/2006/relationships/hyperlink" Target="http://cdr.eionet.europa.eu/dk/eu/msfd_art17/2018reporting/spatialdata/envwzypma/DK_MSFD_4geo.xml/manage_document" TargetMode="External"/><Relationship Id="rId210" Type="http://schemas.openxmlformats.org/officeDocument/2006/relationships/hyperlink" Target="http://cdr.eionet.europa.eu/dk/eu/msfd_art17/2018reporting/spatialdata/envwzypma/DK_MSFD_4geo.xml/manage_document" TargetMode="External"/><Relationship Id="rId211" Type="http://schemas.openxmlformats.org/officeDocument/2006/relationships/hyperlink" Target="http://cdr.eionet.europa.eu/dk/eu/msfd_art17/2018reporting/spatialdata/envwzypma/DK_MSFD_4geo.xml/manage_document" TargetMode="External"/><Relationship Id="rId212" Type="http://schemas.openxmlformats.org/officeDocument/2006/relationships/hyperlink" Target="http://cdr.eionet.europa.eu/dk/eu/msfd_art17/2018reporting/spatialdata/envwzypma/DK_MSFD_4geo.xml/manage_document" TargetMode="External"/><Relationship Id="rId213" Type="http://schemas.openxmlformats.org/officeDocument/2006/relationships/hyperlink" Target="http://cdr.eionet.europa.eu/dk/eu/msfd_art17/2018reporting/spatialdata/envwzypma/DK_MSFD_4geo.xml/manage_document" TargetMode="External"/><Relationship Id="rId214" Type="http://schemas.openxmlformats.org/officeDocument/2006/relationships/hyperlink" Target="http://cdr.eionet.europa.eu/dk/eu/msfd_art17/2018reporting/spatialdata/envwzypma/DK_MSFD_4geo.xml/manage_document" TargetMode="External"/><Relationship Id="rId215" Type="http://schemas.openxmlformats.org/officeDocument/2006/relationships/hyperlink" Target="http://cdr.eionet.europa.eu/dk/eu/msfd_art17/2018reporting/spatialdata/envwzypma/DK_MSFD_4geo.xml/manage_document" TargetMode="External"/><Relationship Id="rId216" Type="http://schemas.openxmlformats.org/officeDocument/2006/relationships/hyperlink" Target="http://cdr.eionet.europa.eu/dk/eu/msfd_art17/2018reporting/spatialdata/envwzypma/DK_MSFD_4geo.xml/manage_document" TargetMode="External"/><Relationship Id="rId217" Type="http://schemas.openxmlformats.org/officeDocument/2006/relationships/hyperlink" Target="http://cdr.eionet.europa.eu/dk/eu/msfd_art17/2018reporting/spatialdata/envwzypma/DK_MSFD_4geo.xml/manage_document" TargetMode="External"/><Relationship Id="rId218" Type="http://schemas.openxmlformats.org/officeDocument/2006/relationships/hyperlink" Target="http://cdr.eionet.europa.eu/dk/eu/msfd_art17/2018reporting/spatialdata/envwzypma/DK_MSFD_4geo.xml/manage_document" TargetMode="External"/><Relationship Id="rId219" Type="http://schemas.openxmlformats.org/officeDocument/2006/relationships/hyperlink" Target="http://cdr.eionet.europa.eu/dk/eu/msfd_art17/2018reporting/spatialdata/envwzypma/DK_MSFD_4geo.xml/manage_document" TargetMode="External"/><Relationship Id="rId220" Type="http://schemas.openxmlformats.org/officeDocument/2006/relationships/hyperlink" Target="http://cdr.eionet.europa.eu/dk/eu/msfd_art17/2018reporting/spatialdata/envwzypma/DK_MSFD_4geo.xml/manage_document" TargetMode="External"/><Relationship Id="rId221" Type="http://schemas.openxmlformats.org/officeDocument/2006/relationships/hyperlink" Target="http://cdr.eionet.europa.eu/dk/eu/msfd_art17/2018reporting/spatialdata/envwzypma/DK_MSFD_4geo.xml/manage_document" TargetMode="External"/><Relationship Id="rId222" Type="http://schemas.openxmlformats.org/officeDocument/2006/relationships/hyperlink" Target="http://cdr.eionet.europa.eu/dk/eu/msfd_art17/2018reporting/spatialdata/envwzypma/DK_MSFD_4geo.xml/manage_document" TargetMode="External"/><Relationship Id="rId223" Type="http://schemas.openxmlformats.org/officeDocument/2006/relationships/hyperlink" Target="http://cdr.eionet.europa.eu/dk/eu/msfd_art17/2018reporting/spatialdata/envwzypma/DK_MSFD_4geo.xml/manage_document" TargetMode="External"/><Relationship Id="rId224" Type="http://schemas.openxmlformats.org/officeDocument/2006/relationships/hyperlink" Target="http://cdr.eionet.europa.eu/dk/eu/msfd_art17/2018reporting/spatialdata/envwzypma/DK_MSFD_4geo.xml/manage_document" TargetMode="External"/><Relationship Id="rId225" Type="http://schemas.openxmlformats.org/officeDocument/2006/relationships/hyperlink" Target="http://cdr.eionet.europa.eu/dk/eu/msfd_art17/2018reporting/spatialdata/envwzypma/DK_MSFD_4geo.xml/manage_document" TargetMode="External"/><Relationship Id="rId226" Type="http://schemas.openxmlformats.org/officeDocument/2006/relationships/hyperlink" Target="http://cdr.eionet.europa.eu/dk/eu/msfd_art17/2018reporting/spatialdata/envwzypma/DK_MSFD_4geo.xml/manage_document" TargetMode="External"/><Relationship Id="rId227" Type="http://schemas.openxmlformats.org/officeDocument/2006/relationships/hyperlink" Target="http://cdr.eionet.europa.eu/dk/eu/msfd_art17/2018reporting/spatialdata/envwzypma/DK_MSFD_4geo.xml/manage_document" TargetMode="External"/><Relationship Id="rId228" Type="http://schemas.openxmlformats.org/officeDocument/2006/relationships/hyperlink" Target="http://cdr.eionet.europa.eu/dk/eu/msfd_art17/2018reporting/spatialdata/envwzypma/DK_MSFD_4geo.xml/manage_document" TargetMode="External"/><Relationship Id="rId229" Type="http://schemas.openxmlformats.org/officeDocument/2006/relationships/hyperlink" Target="http://cdr.eionet.europa.eu/dk/eu/msfd_art17/2018reporting/spatialdata/envwzypma/DK_MSFD_4geo.xml/manage_document" TargetMode="External"/><Relationship Id="rId230" Type="http://schemas.openxmlformats.org/officeDocument/2006/relationships/hyperlink" Target="http://cdr.eionet.europa.eu/dk/eu/msfd_art17/2018reporting/spatialdata/envwzypma/DK_MSFD_4geo.xml/manage_document" TargetMode="External"/><Relationship Id="rId231" Type="http://schemas.openxmlformats.org/officeDocument/2006/relationships/hyperlink" Target="http://cdr.eionet.europa.eu/dk/eu/msfd_art17/2018reporting/spatialdata/envwzypma/DK_MSFD_4geo.xml/manage_document" TargetMode="External"/><Relationship Id="rId232" Type="http://schemas.openxmlformats.org/officeDocument/2006/relationships/hyperlink" Target="http://cdr.eionet.europa.eu/dk/eu/msfd_art17/2018reporting/spatialdata/envwzypma/DK_MSFD_4geo.xml/manage_document" TargetMode="External"/><Relationship Id="rId233" Type="http://schemas.openxmlformats.org/officeDocument/2006/relationships/hyperlink" Target="http://cdr.eionet.europa.eu/dk/eu/msfd_art17/2018reporting/spatialdata/envwzypma/DK_MSFD_4geo.xml/manage_document" TargetMode="External"/><Relationship Id="rId234" Type="http://schemas.openxmlformats.org/officeDocument/2006/relationships/hyperlink" Target="http://cdr.eionet.europa.eu/dk/eu/msfd_art17/2018reporting/spatialdata/envwzypma/DK_MSFD_4geo.xml/manage_document" TargetMode="External"/><Relationship Id="rId235" Type="http://schemas.openxmlformats.org/officeDocument/2006/relationships/hyperlink" Target="http://cdr.eionet.europa.eu/dk/eu/msfd_art17/2018reporting/spatialdata/envwzypma/DK_MSFD_4geo.xml/manage_document" TargetMode="External"/><Relationship Id="rId236" Type="http://schemas.openxmlformats.org/officeDocument/2006/relationships/hyperlink" Target="http://cdr.eionet.europa.eu/dk/eu/msfd_art17/2018reporting/spatialdata/envwzypma/DK_MSFD_4geo.xml/manage_document" TargetMode="External"/><Relationship Id="rId237" Type="http://schemas.openxmlformats.org/officeDocument/2006/relationships/hyperlink" Target="http://cdr.eionet.europa.eu/dk/eu/msfd_art17/2018reporting/spatialdata/envwzypma/DK_MSFD_4geo.xml/manage_document" TargetMode="External"/><Relationship Id="rId238" Type="http://schemas.openxmlformats.org/officeDocument/2006/relationships/hyperlink" Target="http://cdr.eionet.europa.eu/dk/eu/msfd_art17/2018reporting/spatialdata/envwzypma/DK_MSFD_4geo.xml/manage_document" TargetMode="External"/><Relationship Id="rId239" Type="http://schemas.openxmlformats.org/officeDocument/2006/relationships/hyperlink" Target="http://cdr.eionet.europa.eu/dk/eu/msfd_art17/2018reporting/spatialdata/envwzypma/DK_MSFD_4geo.xml/manage_document" TargetMode="External"/><Relationship Id="rId240" Type="http://schemas.openxmlformats.org/officeDocument/2006/relationships/hyperlink" Target="http://cdr.eionet.europa.eu/dk/eu/msfd_art17/2018reporting/spatialdata/envwzypma/DK_MSFD_4geo.xml/manage_document" TargetMode="External"/><Relationship Id="rId241" Type="http://schemas.openxmlformats.org/officeDocument/2006/relationships/hyperlink" Target="http://cdr.eionet.europa.eu/dk/eu/msfd_art17/2018reporting/spatialdata/envwzypma/DK_MSFD_4geo.xml/manage_document" TargetMode="External"/><Relationship Id="rId242" Type="http://schemas.openxmlformats.org/officeDocument/2006/relationships/hyperlink" Target="http://cdr.eionet.europa.eu/dk/eu/msfd_art17/2018reporting/spatialdata/envwzypma/DK_MSFD_4geo.xml/manage_document" TargetMode="External"/><Relationship Id="rId243" Type="http://schemas.openxmlformats.org/officeDocument/2006/relationships/hyperlink" Target="http://cdr.eionet.europa.eu/dk/eu/msfd_art17/2018reporting/spatialdata/envwzypma/DK_MSFD_4geo.xml/manage_document" TargetMode="External"/><Relationship Id="rId244" Type="http://schemas.openxmlformats.org/officeDocument/2006/relationships/hyperlink" Target="http://cdr.eionet.europa.eu/dk/eu/msfd_art17/2018reporting/spatialdata/envwzypma/DK_MSFD_4geo.xml/manage_document" TargetMode="External"/><Relationship Id="rId245" Type="http://schemas.openxmlformats.org/officeDocument/2006/relationships/hyperlink" Target="http://cdr.eionet.europa.eu/dk/eu/msfd_art17/2018reporting/spatialdata/envwzypma/DK_MSFD_4geo.xml/manage_document" TargetMode="External"/><Relationship Id="rId246" Type="http://schemas.openxmlformats.org/officeDocument/2006/relationships/hyperlink" Target="http://cdr.eionet.europa.eu/dk/eu/msfd_art17/2018reporting/spatialdata/envwzypma/DK_MSFD_4geo.xml/manage_document" TargetMode="External"/><Relationship Id="rId247" Type="http://schemas.openxmlformats.org/officeDocument/2006/relationships/hyperlink" Target="http://cdr.eionet.europa.eu/dk/eu/msfd_art17/2018reporting/spatialdata/envwzypma/DK_MSFD_4geo.xml/manage_document" TargetMode="External"/><Relationship Id="rId248" Type="http://schemas.openxmlformats.org/officeDocument/2006/relationships/hyperlink" Target="http://cdr.eionet.europa.eu/dk/eu/msfd_art17/2018reporting/spatialdata/envwzypma/DK_MSFD_4geo.xml/manage_document" TargetMode="External"/><Relationship Id="rId249" Type="http://schemas.openxmlformats.org/officeDocument/2006/relationships/hyperlink" Target="http://cdr.eionet.europa.eu/dk/eu/msfd_art17/2018reporting/spatialdata/envwzypma/DK_MSFD_4geo.xml/manage_document" TargetMode="External"/><Relationship Id="rId250" Type="http://schemas.openxmlformats.org/officeDocument/2006/relationships/hyperlink" Target="http://cdr.eionet.europa.eu/dk/eu/msfd_art17/2018reporting/spatialdata/envwzypma/DK_MSFD_4geo.xml/manage_document" TargetMode="External"/><Relationship Id="rId251" Type="http://schemas.openxmlformats.org/officeDocument/2006/relationships/hyperlink" Target="http://cdr.eionet.europa.eu/dk/eu/msfd_art17/2018reporting/spatialdata/envwzypma/DK_MSFD_4geo.xml/manage_document" TargetMode="External"/><Relationship Id="rId252" Type="http://schemas.openxmlformats.org/officeDocument/2006/relationships/hyperlink" Target="http://cdr.eionet.europa.eu/dk/eu/msfd_art17/2018reporting/spatialdata/envwzypma/DK_MSFD_4geo.xml/manage_document" TargetMode="External"/><Relationship Id="rId253" Type="http://schemas.openxmlformats.org/officeDocument/2006/relationships/hyperlink" Target="http://cdr.eionet.europa.eu/dk/eu/msfd_art17/2018reporting/spatialdata/envwzypma/DK_MSFD_4geo.xml/manage_document" TargetMode="External"/><Relationship Id="rId254" Type="http://schemas.openxmlformats.org/officeDocument/2006/relationships/hyperlink" Target="http://cdr.eionet.europa.eu/dk/eu/msfd_art17/2018reporting/spatialdata/envwzypma/DK_MSFD_4geo.xml/manage_document" TargetMode="External"/><Relationship Id="rId255" Type="http://schemas.openxmlformats.org/officeDocument/2006/relationships/hyperlink" Target="http://cdr.eionet.europa.eu/dk/eu/msfd_art17/2018reporting/spatialdata/envwzypma/DK_MSFD_4geo.xml/manage_document" TargetMode="External"/><Relationship Id="rId256" Type="http://schemas.openxmlformats.org/officeDocument/2006/relationships/hyperlink" Target="http://cdr.eionet.europa.eu/dk/eu/msfd_art17/2018reporting/spatialdata/envwzypma/DK_MSFD_4geo.xml/manage_document" TargetMode="External"/><Relationship Id="rId257" Type="http://schemas.openxmlformats.org/officeDocument/2006/relationships/hyperlink" Target="http://cdr.eionet.europa.eu/dk/eu/msfd_art17/2018reporting/spatialdata/envwzypma/DK_MSFD_4geo.xml/manage_document" TargetMode="External"/><Relationship Id="rId258" Type="http://schemas.openxmlformats.org/officeDocument/2006/relationships/hyperlink" Target="http://cdr.eionet.europa.eu/dk/eu/msfd_art17/2018reporting/spatialdata/envwzypma/DK_MSFD_4geo.xml/manage_document" TargetMode="External"/><Relationship Id="rId259" Type="http://schemas.openxmlformats.org/officeDocument/2006/relationships/hyperlink" Target="http://cdr.eionet.europa.eu/dk/eu/msfd_art17/2018reporting/spatialdata/envwzypma/DK_MSFD_4geo.xml/manage_document" TargetMode="External"/><Relationship Id="rId260" Type="http://schemas.openxmlformats.org/officeDocument/2006/relationships/hyperlink" Target="http://cdr.eionet.europa.eu/dk/eu/msfd_art17/2018reporting/spatialdata/envwzypma/DK_MSFD_4geo.xml/manage_document" TargetMode="External"/><Relationship Id="rId261" Type="http://schemas.openxmlformats.org/officeDocument/2006/relationships/hyperlink" Target="http://cdr.eionet.europa.eu/dk/eu/msfd_art17/2018reporting/spatialdata/envwzypma/DK_MSFD_4geo.xml/manage_document" TargetMode="External"/><Relationship Id="rId262" Type="http://schemas.openxmlformats.org/officeDocument/2006/relationships/hyperlink" Target="http://cdr.eionet.europa.eu/dk/eu/msfd_art17/2018reporting/spatialdata/envwzypma/DK_MSFD_4geo.xml/manage_document" TargetMode="External"/><Relationship Id="rId263" Type="http://schemas.openxmlformats.org/officeDocument/2006/relationships/hyperlink" Target="http://cdr.eionet.europa.eu/dk/eu/msfd_art17/2018reporting/spatialdata/envwzypma/DK_MSFD_4geo.xml/manage_document" TargetMode="External"/><Relationship Id="rId264" Type="http://schemas.openxmlformats.org/officeDocument/2006/relationships/hyperlink" Target="http://cdr.eionet.europa.eu/dk/eu/msfd_art17/2018reporting/spatialdata/envwzypma/DK_MSFD_4geo.xml/manage_document" TargetMode="External"/><Relationship Id="rId265" Type="http://schemas.openxmlformats.org/officeDocument/2006/relationships/hyperlink" Target="http://cdr.eionet.europa.eu/dk/eu/msfd_art17/2018reporting/spatialdata/envwzypma/DK_MSFD_4geo.xml/manage_document" TargetMode="External"/><Relationship Id="rId266" Type="http://schemas.openxmlformats.org/officeDocument/2006/relationships/hyperlink" Target="http://cdr.eionet.europa.eu/dk/eu/msfd_art17/2018reporting/spatialdata/envwzypma/DK_MSFD_4geo.xml/manage_document" TargetMode="External"/><Relationship Id="rId267" Type="http://schemas.openxmlformats.org/officeDocument/2006/relationships/hyperlink" Target="http://cdr.eionet.europa.eu/dk/eu/msfd_art17/2018reporting/spatialdata/envwzypma/DK_MSFD_4geo.xml/manage_document" TargetMode="External"/><Relationship Id="rId268" Type="http://schemas.openxmlformats.org/officeDocument/2006/relationships/hyperlink" Target="http://cdr.eionet.europa.eu/dk/eu/msfd_art17/2018reporting/spatialdata/envwzypma/DK_MSFD_4geo.xml/manage_document" TargetMode="External"/><Relationship Id="rId269" Type="http://schemas.openxmlformats.org/officeDocument/2006/relationships/hyperlink" Target="http://cdr.eionet.europa.eu/dk/eu/msfd_art17/2018reporting/spatialdata/envwzypma/DK_MSFD_4geo.xml/manage_document" TargetMode="External"/><Relationship Id="rId270" Type="http://schemas.openxmlformats.org/officeDocument/2006/relationships/hyperlink" Target="http://cdr.eionet.europa.eu/dk/eu/msfd_art17/2018reporting/spatialdata/envwzypma/DK_MSFD_4geo.xml/manage_document" TargetMode="External"/><Relationship Id="rId271" Type="http://schemas.openxmlformats.org/officeDocument/2006/relationships/hyperlink" Target="http://cdr.eionet.europa.eu/dk/eu/msfd_art17/2018reporting/spatialdata/envwzypma/DK_MSFD_4geo.xml/manage_document" TargetMode="External"/><Relationship Id="rId272" Type="http://schemas.openxmlformats.org/officeDocument/2006/relationships/hyperlink" Target="http://cdr.eionet.europa.eu/dk/eu/msfd_art17/2018reporting/spatialdata/envwzypma/DK_MSFD_4geo.xml/manage_document" TargetMode="External"/><Relationship Id="rId273" Type="http://schemas.openxmlformats.org/officeDocument/2006/relationships/hyperlink" Target="http://cdr.eionet.europa.eu/ee/eu/msfd_art17/2018reporting/spatialdata/envwx_jka/4geo_EE.xml%20(v2_updated_with_cooperation_information)/manage_document" TargetMode="External"/><Relationship Id="rId274" Type="http://schemas.openxmlformats.org/officeDocument/2006/relationships/hyperlink" Target="http://cdr.eionet.europa.eu/ee/eu/msfd_art17/2018reporting/spatialdata/envwx_jka/4geo_EE.xml%20(v2_updated_with_cooperation_information)/manage_document" TargetMode="External"/><Relationship Id="rId275" Type="http://schemas.openxmlformats.org/officeDocument/2006/relationships/hyperlink" Target="http://cdr.eionet.europa.eu/ee/eu/msfd_art17/2018reporting/spatialdata/envwx_jka/4geo_EE.xml%20(v2_updated_with_cooperation_information)/manage_document" TargetMode="External"/><Relationship Id="rId276" Type="http://schemas.openxmlformats.org/officeDocument/2006/relationships/hyperlink" Target="http://cdr.eionet.europa.eu/ee/eu/msfd_art17/2018reporting/spatialdata/envwx_jka/4geo_EE.xml%20(v2_updated_with_cooperation_information)/manage_document" TargetMode="External"/><Relationship Id="rId277" Type="http://schemas.openxmlformats.org/officeDocument/2006/relationships/hyperlink" Target="http://cdr.eionet.europa.eu/ee/eu/msfd_art17/2018reporting/spatialdata/envwx_jka/4geo_EE.xml%20(v2_updated_with_cooperation_information)/manage_document" TargetMode="External"/><Relationship Id="rId278" Type="http://schemas.openxmlformats.org/officeDocument/2006/relationships/hyperlink" Target="http://cdr.eionet.europa.eu/ee/eu/msfd_art17/2018reporting/spatialdata/envwx_jka/4geo_EE.xml%20(v2_updated_with_cooperation_information)/manage_document" TargetMode="External"/><Relationship Id="rId279" Type="http://schemas.openxmlformats.org/officeDocument/2006/relationships/hyperlink" Target="http://cdr.eionet.europa.eu/ee/eu/msfd_art17/2018reporting/spatialdata/envwx_jka/4geo_EE.xml%20(v2_updated_with_cooperation_information)/manage_document" TargetMode="External"/><Relationship Id="rId280" Type="http://schemas.openxmlformats.org/officeDocument/2006/relationships/hyperlink" Target="http://cdr.eionet.europa.eu/ee/eu/msfd_art17/2018reporting/spatialdata/envwx_jka/4geo_EE.xml%20(v2_updated_with_cooperation_information)/manage_document" TargetMode="External"/><Relationship Id="rId281" Type="http://schemas.openxmlformats.org/officeDocument/2006/relationships/hyperlink" Target="http://cdr.eionet.europa.eu/ee/eu/msfd_art17/2018reporting/spatialdata/envwx_jka/4geo_EE.xml%20(v2_updated_with_cooperation_information)/manage_document" TargetMode="External"/><Relationship Id="rId282" Type="http://schemas.openxmlformats.org/officeDocument/2006/relationships/hyperlink" Target="http://cdr.eionet.europa.eu/ee/eu/msfd_art17/2018reporting/spatialdata/envwx_jka/4geo_EE.xml%20(v2_updated_with_cooperation_information)/manage_document" TargetMode="External"/><Relationship Id="rId283" Type="http://schemas.openxmlformats.org/officeDocument/2006/relationships/hyperlink" Target="http://cdr.eionet.europa.eu/ee/eu/msfd_art17/2018reporting/spatialdata/envwx_jka/4geo_EE.xml%20(v2_updated_with_cooperation_information)/manage_document" TargetMode="External"/><Relationship Id="rId284" Type="http://schemas.openxmlformats.org/officeDocument/2006/relationships/hyperlink" Target="http://cdr.eionet.europa.eu/ee/eu/msfd_art17/2018reporting/spatialdata/envwx_jka/4geo_EE.xml%20(v2_updated_with_cooperation_information)/manage_document" TargetMode="External"/><Relationship Id="rId285" Type="http://schemas.openxmlformats.org/officeDocument/2006/relationships/hyperlink" Target="http://cdr.eionet.europa.eu/ee/eu/msfd_art17/2018reporting/spatialdata/envwx_jka/4geo_EE.xml%20(v2_updated_with_cooperation_information)/manage_document" TargetMode="External"/><Relationship Id="rId286" Type="http://schemas.openxmlformats.org/officeDocument/2006/relationships/hyperlink" Target="http://cdr.eionet.europa.eu/ee/eu/msfd_art17/2018reporting/spatialdata/envwx_jka/4geo_EE.xml%20(v2_updated_with_cooperation_information)/manage_document" TargetMode="External"/><Relationship Id="rId287" Type="http://schemas.openxmlformats.org/officeDocument/2006/relationships/hyperlink" Target="http://cdr.eionet.europa.eu/ee/eu/msfd_art17/2018reporting/spatialdata/envwx_jka/4geo_EE.xml%20(v2_updated_with_cooperation_information)/manage_document" TargetMode="External"/><Relationship Id="rId288" Type="http://schemas.openxmlformats.org/officeDocument/2006/relationships/hyperlink" Target="http://cdr.eionet.europa.eu/ee/eu/msfd_art17/2018reporting/spatialdata/envwx_jka/4geo_EE.xml%20(v2_updated_with_cooperation_information)/manage_document" TargetMode="External"/><Relationship Id="rId289" Type="http://schemas.openxmlformats.org/officeDocument/2006/relationships/hyperlink" Target="http://cdr.eionet.europa.eu/ee/eu/msfd_art17/2018reporting/spatialdata/envwx_jka/4geo_EE.xml%20(v2_updated_with_cooperation_information)/manage_document" TargetMode="External"/><Relationship Id="rId290" Type="http://schemas.openxmlformats.org/officeDocument/2006/relationships/hyperlink" Target="http://cdr.eionet.europa.eu/ee/eu/msfd_art17/2018reporting/spatialdata/envwx_jka/4geo_EE.xml%20(v2_updated_with_cooperation_information)/manage_document" TargetMode="External"/><Relationship Id="rId291" Type="http://schemas.openxmlformats.org/officeDocument/2006/relationships/hyperlink" Target="http://cdr.eionet.europa.eu/ee/eu/msfd_art17/2018reporting/spatialdata/envwx_jka/4geo_EE.xml%20(v2_updated_with_cooperation_information)/manage_document" TargetMode="External"/><Relationship Id="rId292" Type="http://schemas.openxmlformats.org/officeDocument/2006/relationships/hyperlink" Target="http://cdr.eionet.europa.eu/ee/eu/msfd_art17/2018reporting/spatialdata/envwx_jka/4geo_EE.xml%20(v2_updated_with_cooperation_information)/manage_document" TargetMode="External"/><Relationship Id="rId293" Type="http://schemas.openxmlformats.org/officeDocument/2006/relationships/hyperlink" Target="http://cdr.eionet.europa.eu/ee/eu/msfd_art17/2018reporting/spatialdata/envwx_jka/4geo_EE.xml%20(v2_updated_with_cooperation_information)/manage_document" TargetMode="External"/><Relationship Id="rId294" Type="http://schemas.openxmlformats.org/officeDocument/2006/relationships/hyperlink" Target="http://cdr.eionet.europa.eu/ee/eu/msfd_art17/2018reporting/spatialdata/envwx_jka/4geo_EE.xml%20(v2_updated_with_cooperation_information)/manage_document" TargetMode="External"/><Relationship Id="rId295" Type="http://schemas.openxmlformats.org/officeDocument/2006/relationships/hyperlink" Target="http://cdr.eionet.europa.eu/ee/eu/msfd_art17/2018reporting/spatialdata/envwx_jka/4geo_EE.xml%20(v2_updated_with_cooperation_information)/manage_document" TargetMode="External"/><Relationship Id="rId296" Type="http://schemas.openxmlformats.org/officeDocument/2006/relationships/hyperlink" Target="http://cdr.eionet.europa.eu/ee/eu/msfd_art17/2018reporting/spatialdata/envwx_jka/4geo_EE.xml%20(v2_updated_with_cooperation_information)/manage_document" TargetMode="External"/><Relationship Id="rId297" Type="http://schemas.openxmlformats.org/officeDocument/2006/relationships/hyperlink" Target="http://cdr.eionet.europa.eu/es/eu/msfd_art17/2018reporting/spatialdata/envwznsqw/ES_MSFD_4geo_20180713.xml/manage_document" TargetMode="External"/><Relationship Id="rId298" Type="http://schemas.openxmlformats.org/officeDocument/2006/relationships/hyperlink" Target="http://cdr.eionet.europa.eu/es/eu/msfd_art17/2018reporting/spatialdata/envwznsqw/ES_MSFD_4geo_20180713.xml/manage_document" TargetMode="External"/><Relationship Id="rId299" Type="http://schemas.openxmlformats.org/officeDocument/2006/relationships/hyperlink" Target="http://cdr.eionet.europa.eu/es/eu/msfd_art17/2018reporting/spatialdata/envwznsqw/ES_MSFD_4geo_20180713.xml/manage_document" TargetMode="External"/><Relationship Id="rId300" Type="http://schemas.openxmlformats.org/officeDocument/2006/relationships/hyperlink" Target="http://cdr.eionet.europa.eu/es/eu/msfd_art17/2018reporting/spatialdata/envwznsqw/ES_MSFD_4geo_20180713.xml/manage_document" TargetMode="External"/><Relationship Id="rId301" Type="http://schemas.openxmlformats.org/officeDocument/2006/relationships/hyperlink" Target="http://cdr.eionet.europa.eu/es/eu/msfd_art17/2018reporting/spatialdata/envwznsqw/ES_MSFD_4geo_20180713.xml/manage_document" TargetMode="External"/><Relationship Id="rId302" Type="http://schemas.openxmlformats.org/officeDocument/2006/relationships/hyperlink" Target="http://cdr.eionet.europa.eu/es/eu/msfd_art17/2018reporting/spatialdata/envwznsqw/ES_MSFD_4geo_20180713.xml/manage_document" TargetMode="External"/><Relationship Id="rId303" Type="http://schemas.openxmlformats.org/officeDocument/2006/relationships/hyperlink" Target="http://cdr.eionet.europa.eu/es/eu/msfd_art17/2018reporting/spatialdata/envwznsqw/ES_MSFD_4geo_20180713.xml/manage_document" TargetMode="External"/><Relationship Id="rId304" Type="http://schemas.openxmlformats.org/officeDocument/2006/relationships/hyperlink" Target="http://cdr.eionet.europa.eu/es/eu/msfd_art17/2018reporting/spatialdata/envwznsqw/ES_MSFD_4geo_20180713.xml/manage_document" TargetMode="External"/><Relationship Id="rId305" Type="http://schemas.openxmlformats.org/officeDocument/2006/relationships/hyperlink" Target="http://cdr.eionet.europa.eu/es/eu/msfd_art17/2018reporting/spatialdata/envwznsqw/ES_MSFD_4geo_20180713.xml/manage_document" TargetMode="External"/><Relationship Id="rId306" Type="http://schemas.openxmlformats.org/officeDocument/2006/relationships/hyperlink" Target="http://cdr.eionet.europa.eu/es/eu/msfd_art17/2018reporting/spatialdata/envwznsqw/ES_MSFD_4geo_20180713.xml/manage_document" TargetMode="External"/><Relationship Id="rId307" Type="http://schemas.openxmlformats.org/officeDocument/2006/relationships/hyperlink" Target="http://cdr.eionet.europa.eu/es/eu/msfd_art17/2018reporting/spatialdata/envwznsqw/ES_MSFD_4geo_20180713.xml/manage_document" TargetMode="External"/><Relationship Id="rId308" Type="http://schemas.openxmlformats.org/officeDocument/2006/relationships/hyperlink" Target="http://cdr.eionet.europa.eu/es/eu/msfd_art17/2018reporting/spatialdata/envwznsqw/ES_MSFD_4geo_20180713.xml/manage_document" TargetMode="External"/><Relationship Id="rId309" Type="http://schemas.openxmlformats.org/officeDocument/2006/relationships/hyperlink" Target="http://cdr.eionet.europa.eu/es/eu/msfd_art17/2018reporting/spatialdata/envwznsqw/ES_MSFD_4geo_20180713.xml/manage_document" TargetMode="External"/><Relationship Id="rId310" Type="http://schemas.openxmlformats.org/officeDocument/2006/relationships/hyperlink" Target="http://cdr.eionet.europa.eu/es/eu/msfd_art17/2018reporting/spatialdata/envwznsqw/ES_MSFD_4geo_20180713.xml/manage_document" TargetMode="External"/><Relationship Id="rId311" Type="http://schemas.openxmlformats.org/officeDocument/2006/relationships/hyperlink" Target="http://cdr.eionet.europa.eu/es/eu/msfd_art17/2018reporting/spatialdata/envwznsqw/ES_MSFD_4geo_20180713.xml/manage_document" TargetMode="External"/><Relationship Id="rId312" Type="http://schemas.openxmlformats.org/officeDocument/2006/relationships/hyperlink" Target="http://cdr.eionet.europa.eu/es/eu/msfd_art17/2018reporting/spatialdata/envwznsqw/ES_MSFD_4geo_20180713.xml/manage_document" TargetMode="External"/><Relationship Id="rId313" Type="http://schemas.openxmlformats.org/officeDocument/2006/relationships/hyperlink" Target="http://cdr.eionet.europa.eu/es/eu/msfd_art17/2018reporting/spatialdata/envwznsqw/ES_MSFD_4geo_20180713.xml/manage_document" TargetMode="External"/><Relationship Id="rId314" Type="http://schemas.openxmlformats.org/officeDocument/2006/relationships/hyperlink" Target="http://cdr.eionet.europa.eu/es/eu/msfd_art17/2018reporting/spatialdata/envwznsqw/ES_MSFD_4geo_20180713.xml/manage_document" TargetMode="External"/><Relationship Id="rId315" Type="http://schemas.openxmlformats.org/officeDocument/2006/relationships/hyperlink" Target="http://cdr.eionet.europa.eu/es/eu/msfd_art17/2018reporting/spatialdata/envwznsqw/ES_MSFD_4geo_20180713.xml/manage_document" TargetMode="External"/><Relationship Id="rId316" Type="http://schemas.openxmlformats.org/officeDocument/2006/relationships/hyperlink" Target="http://cdr.eionet.europa.eu/es/eu/msfd_art17/2018reporting/spatialdata/envwznsqw/ES_MSFD_4geo_20180713.xml/manage_document" TargetMode="External"/><Relationship Id="rId317" Type="http://schemas.openxmlformats.org/officeDocument/2006/relationships/hyperlink" Target="http://cdr.eionet.europa.eu/es/eu/msfd_art17/2018reporting/spatialdata/envwznsqw/ES_MSFD_4geo_20180713.xml/manage_document" TargetMode="External"/><Relationship Id="rId318" Type="http://schemas.openxmlformats.org/officeDocument/2006/relationships/hyperlink" Target="http://cdr.eionet.europa.eu/es/eu/msfd_art17/2018reporting/spatialdata/envwznsqw/ES_MSFD_4geo_20180713.xml/manage_document" TargetMode="External"/><Relationship Id="rId319" Type="http://schemas.openxmlformats.org/officeDocument/2006/relationships/hyperlink" Target="http://cdr.eionet.europa.eu/es/eu/msfd_art17/2018reporting/spatialdata/envwznsqw/ES_MSFD_4geo_20180713.xml/manage_document" TargetMode="External"/><Relationship Id="rId320" Type="http://schemas.openxmlformats.org/officeDocument/2006/relationships/hyperlink" Target="http://cdr.eionet.europa.eu/es/eu/msfd_art17/2018reporting/spatialdata/envwznsqw/ES_MSFD_4geo_20180713.xml/manage_document" TargetMode="External"/><Relationship Id="rId321" Type="http://schemas.openxmlformats.org/officeDocument/2006/relationships/hyperlink" Target="http://cdr.eionet.europa.eu/es/eu/msfd_art17/2018reporting/spatialdata/envwznsqw/ES_MSFD_4geo_20180713.xml/manage_document" TargetMode="External"/><Relationship Id="rId322" Type="http://schemas.openxmlformats.org/officeDocument/2006/relationships/hyperlink" Target="http://cdr.eionet.europa.eu/es/eu/msfd_art17/2018reporting/spatialdata/envwznsqw/ES_MSFD_4geo_20180713.xml/manage_document" TargetMode="External"/><Relationship Id="rId323" Type="http://schemas.openxmlformats.org/officeDocument/2006/relationships/hyperlink" Target="http://cdr.eionet.europa.eu/es/eu/msfd_art17/2018reporting/spatialdata/envwznsqw/ES_MSFD_4geo_20180713.xml/manage_document" TargetMode="External"/><Relationship Id="rId324" Type="http://schemas.openxmlformats.org/officeDocument/2006/relationships/hyperlink" Target="http://cdr.eionet.europa.eu/es/eu/msfd_art17/2018reporting/spatialdata/envwznsqw/ES_MSFD_4geo_20180713.xml/manage_document" TargetMode="External"/><Relationship Id="rId325" Type="http://schemas.openxmlformats.org/officeDocument/2006/relationships/hyperlink" Target="http://cdr.eionet.europa.eu/es/eu/msfd_art17/2018reporting/spatialdata/envwznsqw/ES_MSFD_4geo_20180713.xml/manage_document" TargetMode="External"/><Relationship Id="rId326" Type="http://schemas.openxmlformats.org/officeDocument/2006/relationships/hyperlink" Target="http://cdr.eionet.europa.eu/es/eu/msfd_art17/2018reporting/spatialdata/envwznsqw/ES_MSFD_4geo_20180713.xml/manage_document" TargetMode="External"/><Relationship Id="rId327" Type="http://schemas.openxmlformats.org/officeDocument/2006/relationships/hyperlink" Target="http://cdr.eionet.europa.eu/es/eu/msfd_art17/2018reporting/spatialdata/envwznsqw/ES_MSFD_4geo_20180713.xml/manage_document" TargetMode="External"/><Relationship Id="rId328" Type="http://schemas.openxmlformats.org/officeDocument/2006/relationships/hyperlink" Target="http://cdr.eionet.europa.eu/fr/eu/msfd_art17/2018reporting/spatialdata/envwz5t2q" TargetMode="External"/><Relationship Id="rId329" Type="http://schemas.openxmlformats.org/officeDocument/2006/relationships/hyperlink" Target="http://cdr.eionet.europa.eu/fr/eu/msfd_art17/2018reporting/spatialdata/envwz5t2q" TargetMode="External"/><Relationship Id="rId330" Type="http://schemas.openxmlformats.org/officeDocument/2006/relationships/hyperlink" Target="http://cdr.eionet.europa.eu/fr/eu/msfd_art17/2018reporting/spatialdata/envwz5t2q" TargetMode="External"/><Relationship Id="rId331" Type="http://schemas.openxmlformats.org/officeDocument/2006/relationships/hyperlink" Target="http://cdr.eionet.europa.eu/fr/eu/msfd_art17/2018reporting/spatialdata/envwz5t2q" TargetMode="External"/><Relationship Id="rId332" Type="http://schemas.openxmlformats.org/officeDocument/2006/relationships/hyperlink" Target="http://cdr.eionet.europa.eu/fr/eu/msfd_art17/2018reporting/spatialdata/envwz5t2q" TargetMode="External"/><Relationship Id="rId333" Type="http://schemas.openxmlformats.org/officeDocument/2006/relationships/hyperlink" Target="http://cdr.eionet.europa.eu/fr/eu/msfd_art17/2018reporting/spatialdata/envwz5t2q" TargetMode="External"/><Relationship Id="rId334" Type="http://schemas.openxmlformats.org/officeDocument/2006/relationships/hyperlink" Target="http://cdr.eionet.europa.eu/fr/eu/msfd_art17/2018reporting/spatialdata/envwz5t2q" TargetMode="External"/><Relationship Id="rId335" Type="http://schemas.openxmlformats.org/officeDocument/2006/relationships/hyperlink" Target="http://cdr.eionet.europa.eu/fr/eu/msfd_art17/2018reporting/spatialdata/envwz5t2q" TargetMode="External"/><Relationship Id="rId336" Type="http://schemas.openxmlformats.org/officeDocument/2006/relationships/hyperlink" Target="http://cdr.eionet.europa.eu/fr/eu/msfd_art17/2018reporting/spatialdata/envwz5t2q" TargetMode="External"/><Relationship Id="rId337" Type="http://schemas.openxmlformats.org/officeDocument/2006/relationships/hyperlink" Target="http://cdr.eionet.europa.eu/fr/eu/msfd_art17/2018reporting/spatialdata/envwz5t2q" TargetMode="External"/><Relationship Id="rId338" Type="http://schemas.openxmlformats.org/officeDocument/2006/relationships/hyperlink" Target="http://cdr.eionet.europa.eu/fr/eu/msfd_art17/2018reporting/spatialdata/envwz5t2q" TargetMode="External"/><Relationship Id="rId339" Type="http://schemas.openxmlformats.org/officeDocument/2006/relationships/hyperlink" Target="http://cdr.eionet.europa.eu/hr/eu/msfd_art17/2018reporting/spatialdata/envxrnxgw" TargetMode="External"/><Relationship Id="rId340" Type="http://schemas.openxmlformats.org/officeDocument/2006/relationships/hyperlink" Target="http://cdr.eionet.europa.eu/hr/eu/msfd_art17/2018reporting/spatialdata/envxrnxgw" TargetMode="External"/><Relationship Id="rId341" Type="http://schemas.openxmlformats.org/officeDocument/2006/relationships/hyperlink" Target="http://cdr.eionet.europa.eu/hr/eu/msfd_art17/2018reporting/spatialdata/envxrnxgw" TargetMode="External"/><Relationship Id="rId342" Type="http://schemas.openxmlformats.org/officeDocument/2006/relationships/hyperlink" Target="http://cdr.eionet.europa.eu/hr/eu/msfd_art17/2018reporting/spatialdata/envxrnxgw" TargetMode="External"/><Relationship Id="rId343" Type="http://schemas.openxmlformats.org/officeDocument/2006/relationships/hyperlink" Target="http://cdr.eionet.europa.eu/hr/eu/msfd_art17/2018reporting/spatialdata/envxrnxgw" TargetMode="External"/><Relationship Id="rId344" Type="http://schemas.openxmlformats.org/officeDocument/2006/relationships/hyperlink" Target="http://cdr.eionet.europa.eu/hr/eu/msfd_art17/2018reporting/spatialdata/envxrnxgw" TargetMode="External"/><Relationship Id="rId345" Type="http://schemas.openxmlformats.org/officeDocument/2006/relationships/hyperlink" Target="http://cdr.eionet.europa.eu/hr/eu/msfd_art17/2018reporting/spatialdata/envxrnxgw" TargetMode="External"/><Relationship Id="rId346" Type="http://schemas.openxmlformats.org/officeDocument/2006/relationships/hyperlink" Target="http://cdr.eionet.europa.eu/hr/eu/msfd_art17/2018reporting/spatialdata/envxrnxgw" TargetMode="External"/><Relationship Id="rId347" Type="http://schemas.openxmlformats.org/officeDocument/2006/relationships/hyperlink" Target="http://cdr.eionet.europa.eu/hr/eu/msfd_art17/2018reporting/spatialdata/envxrnxgw" TargetMode="External"/><Relationship Id="rId348" Type="http://schemas.openxmlformats.org/officeDocument/2006/relationships/hyperlink" Target="http://cdr.eionet.europa.eu/hr/eu/msfd_art17/2018reporting/spatialdata/envxrnxgw" TargetMode="External"/><Relationship Id="rId349" Type="http://schemas.openxmlformats.org/officeDocument/2006/relationships/hyperlink" Target="http://cdr.eionet.europa.eu/hr/eu/msfd_art17/2018reporting/spatialdata/envxrnxgw" TargetMode="External"/><Relationship Id="rId350" Type="http://schemas.openxmlformats.org/officeDocument/2006/relationships/hyperlink" Target="http://cdr.eionet.europa.eu/hr/eu/msfd_art17/2018reporting/spatialdata/envxrnxgw" TargetMode="External"/><Relationship Id="rId351" Type="http://schemas.openxmlformats.org/officeDocument/2006/relationships/hyperlink" Target="http://cdr.eionet.europa.eu/hr/eu/msfd_art17/2018reporting/spatialdata/envxrnxgw" TargetMode="External"/><Relationship Id="rId352" Type="http://schemas.openxmlformats.org/officeDocument/2006/relationships/hyperlink" Target="http://cdr.eionet.europa.eu/hr/eu/msfd_art17/2018reporting/spatialdata/envxrnxgw" TargetMode="External"/><Relationship Id="rId353" Type="http://schemas.openxmlformats.org/officeDocument/2006/relationships/hyperlink" Target="http://cdr.eionet.europa.eu/hr/eu/msfd_art17/2018reporting/spatialdata/envxrnxgw" TargetMode="External"/><Relationship Id="rId354" Type="http://schemas.openxmlformats.org/officeDocument/2006/relationships/hyperlink" Target="http://cdr.eionet.europa.eu/hr/eu/msfd_art17/2018reporting/spatialdata/envxrnxgw" TargetMode="External"/><Relationship Id="rId355" Type="http://schemas.openxmlformats.org/officeDocument/2006/relationships/hyperlink" Target="http://cdr.eionet.europa.eu/hr/eu/msfd_art17/2018reporting/spatialdata/envxrnxgw" TargetMode="External"/><Relationship Id="rId356" Type="http://schemas.openxmlformats.org/officeDocument/2006/relationships/hyperlink" Target="http://cdr.eionet.europa.eu/hr/eu/msfd_art17/2018reporting/spatialdata/envxrnxgw" TargetMode="External"/><Relationship Id="rId357" Type="http://schemas.openxmlformats.org/officeDocument/2006/relationships/hyperlink" Target="http://cdr.eionet.europa.eu/hr/eu/msfd_art17/2018reporting/spatialdata/envxrnxgw" TargetMode="External"/><Relationship Id="rId358" Type="http://schemas.openxmlformats.org/officeDocument/2006/relationships/hyperlink" Target="http://cdr.eionet.europa.eu/hr/eu/msfd_art17/2018reporting/spatialdata/envxrnxgw" TargetMode="External"/><Relationship Id="rId359" Type="http://schemas.openxmlformats.org/officeDocument/2006/relationships/hyperlink" Target="http://cdr.eionet.europa.eu/hr/eu/msfd_art17/2018reporting/spatialdata/envxrnxgw" TargetMode="External"/><Relationship Id="rId360" Type="http://schemas.openxmlformats.org/officeDocument/2006/relationships/hyperlink" Target="http://cdr.eionet.europa.eu/hr/eu/msfd_art17/2018reporting/spatialdata/envxrnxgw" TargetMode="External"/><Relationship Id="rId361" Type="http://schemas.openxmlformats.org/officeDocument/2006/relationships/hyperlink" Target="http://cdr.eionet.europa.eu/hr/eu/msfd_art17/2018reporting/spatialdata/envxrnxgw" TargetMode="External"/><Relationship Id="rId362" Type="http://schemas.openxmlformats.org/officeDocument/2006/relationships/hyperlink" Target="http://cdr.eionet.europa.eu/hr/eu/msfd_art17/2018reporting/spatialdata/envxrnxgw" TargetMode="External"/><Relationship Id="rId363" Type="http://schemas.openxmlformats.org/officeDocument/2006/relationships/hyperlink" Target="http://cdr.eionet.europa.eu/hr/eu/msfd_art17/2018reporting/spatialdata/envxrnxgw" TargetMode="External"/><Relationship Id="rId364" Type="http://schemas.openxmlformats.org/officeDocument/2006/relationships/hyperlink" Target="http://cdr.eionet.europa.eu/hr/eu/msfd_art17/2018reporting/spatialdata/envxrnxgw" TargetMode="External"/><Relationship Id="rId365" Type="http://schemas.openxmlformats.org/officeDocument/2006/relationships/hyperlink" Target="http://cdr.eionet.europa.eu/hr/eu/msfd_art17/2018reporting/spatialdata/envxrnxgw" TargetMode="External"/><Relationship Id="rId366" Type="http://schemas.openxmlformats.org/officeDocument/2006/relationships/hyperlink" Target="http://cdr.eionet.europa.eu/hr/eu/msfd_art17/2018reporting/spatialdata/envxrnxgw" TargetMode="External"/><Relationship Id="rId367" Type="http://schemas.openxmlformats.org/officeDocument/2006/relationships/hyperlink" Target="http://cdr.eionet.europa.eu/hr/eu/msfd_art17/2018reporting/spatialdata/envxrnxgw" TargetMode="External"/><Relationship Id="rId368" Type="http://schemas.openxmlformats.org/officeDocument/2006/relationships/hyperlink" Target="http://cdr.eionet.europa.eu/hr/eu/msfd_art17/2018reporting/spatialdata/envxrnxgw" TargetMode="External"/><Relationship Id="rId369" Type="http://schemas.openxmlformats.org/officeDocument/2006/relationships/hyperlink" Target="http://cdr.eionet.europa.eu/hr/eu/msfd_art17/2018reporting/spatialdata/envxrnxgw" TargetMode="External"/><Relationship Id="rId370" Type="http://schemas.openxmlformats.org/officeDocument/2006/relationships/hyperlink" Target="http://cdr.eionet.europa.eu/hr/eu/msfd_art17/2018reporting/spatialdata/envxrnxgw" TargetMode="External"/><Relationship Id="rId371" Type="http://schemas.openxmlformats.org/officeDocument/2006/relationships/hyperlink" Target="http://cdr.eionet.europa.eu/hr/eu/msfd_art17/2018reporting/spatialdata/envxrnxgw" TargetMode="External"/><Relationship Id="rId372" Type="http://schemas.openxmlformats.org/officeDocument/2006/relationships/hyperlink" Target="http://cdr.eionet.europa.eu/hr/eu/msfd_art17/2018reporting/spatialdata/envxrnxgw" TargetMode="External"/><Relationship Id="rId373" Type="http://schemas.openxmlformats.org/officeDocument/2006/relationships/hyperlink" Target="http://cdr.eionet.europa.eu/hr/eu/msfd_art17/2018reporting/spatialdata/envxrnxgw" TargetMode="External"/><Relationship Id="rId374" Type="http://schemas.openxmlformats.org/officeDocument/2006/relationships/hyperlink" Target="http://cdr.eionet.europa.eu/hr/eu/msfd_art17/2018reporting/spatialdata/envxrnxgw" TargetMode="External"/><Relationship Id="rId375" Type="http://schemas.openxmlformats.org/officeDocument/2006/relationships/hyperlink" Target="http://cdr.eionet.europa.eu/hr/eu/msfd_art17/2018reporting/spatialdata/envxrnxgw" TargetMode="External"/><Relationship Id="rId376" Type="http://schemas.openxmlformats.org/officeDocument/2006/relationships/hyperlink" Target="http://cdr.eionet.europa.eu/hr/eu/msfd_art17/2018reporting/spatialdata/envxrnxgw" TargetMode="External"/><Relationship Id="rId377" Type="http://schemas.openxmlformats.org/officeDocument/2006/relationships/hyperlink" Target="http://cdr.eionet.europa.eu/hr/eu/msfd_art17/2018reporting/spatialdata/envxrnxgw" TargetMode="External"/><Relationship Id="rId378" Type="http://schemas.openxmlformats.org/officeDocument/2006/relationships/hyperlink" Target="http://cdr.eionet.europa.eu/hr/eu/msfd_art17/2018reporting/spatialdata/envxrnxgw" TargetMode="External"/><Relationship Id="rId379" Type="http://schemas.openxmlformats.org/officeDocument/2006/relationships/hyperlink" Target="http://cdr.eionet.europa.eu/hr/eu/msfd_art17/2018reporting/spatialdata/envxrnxgw" TargetMode="External"/><Relationship Id="rId380" Type="http://schemas.openxmlformats.org/officeDocument/2006/relationships/hyperlink" Target="http://cdr.eionet.europa.eu/hr/eu/msfd_art17/2018reporting/spatialdata/envxrnxgw" TargetMode="External"/><Relationship Id="rId381" Type="http://schemas.openxmlformats.org/officeDocument/2006/relationships/hyperlink" Target="http://cdr.eionet.europa.eu/hr/eu/msfd_art17/2018reporting/spatialdata/envxrnxgw" TargetMode="External"/><Relationship Id="rId382" Type="http://schemas.openxmlformats.org/officeDocument/2006/relationships/hyperlink" Target="http://cdr.eionet.europa.eu/hr/eu/msfd_art17/2018reporting/spatialdata/envxrnxgw" TargetMode="External"/><Relationship Id="rId383" Type="http://schemas.openxmlformats.org/officeDocument/2006/relationships/hyperlink" Target="http://cdr.eionet.europa.eu/hr/eu/msfd_art17/2018reporting/spatialdata/envxrnxgw" TargetMode="External"/><Relationship Id="rId384" Type="http://schemas.openxmlformats.org/officeDocument/2006/relationships/hyperlink" Target="http://cdr.eionet.europa.eu/hr/eu/msfd_art17/2018reporting/spatialdata/envxrnxgw" TargetMode="External"/><Relationship Id="rId385" Type="http://schemas.openxmlformats.org/officeDocument/2006/relationships/hyperlink" Target="http://cdr.eionet.europa.eu/hr/eu/msfd_art17/2018reporting/spatialdata/envxrnxgw" TargetMode="External"/><Relationship Id="rId386" Type="http://schemas.openxmlformats.org/officeDocument/2006/relationships/hyperlink" Target="http://cdr.eionet.europa.eu/hr/eu/msfd_art17/2018reporting/spatialdata/envxrnxgw" TargetMode="External"/><Relationship Id="rId387" Type="http://schemas.openxmlformats.org/officeDocument/2006/relationships/hyperlink" Target="http://cdr.eionet.europa.eu/hr/eu/msfd_art17/2018reporting/spatialdata/envxrnxgw" TargetMode="External"/><Relationship Id="rId388" Type="http://schemas.openxmlformats.org/officeDocument/2006/relationships/hyperlink" Target="http://cdr.eionet.europa.eu/hr/eu/msfd_art17/2018reporting/spatialdata/envxrnxgw" TargetMode="External"/><Relationship Id="rId389" Type="http://schemas.openxmlformats.org/officeDocument/2006/relationships/hyperlink" Target="http://cdr.eionet.europa.eu/it/eu/msfd_art17/2018reporting/spatialdata/envxd9fqa/IT_MSFD4Geo_20181220.xml/manage_document" TargetMode="External"/><Relationship Id="rId390" Type="http://schemas.openxmlformats.org/officeDocument/2006/relationships/hyperlink" Target="http://cdr.eionet.europa.eu/lt/eu/msfd_art17/2018reporting/spatialdata/envxosfwq" TargetMode="External"/><Relationship Id="rId391" Type="http://schemas.openxmlformats.org/officeDocument/2006/relationships/hyperlink" Target="http://cdr.eionet.europa.eu/lv/eu/msfd8910/ballv/envuxvsq/MSFD4Geo_20130430_215405.xml/manage_document" TargetMode="External"/><Relationship Id="rId392" Type="http://schemas.openxmlformats.org/officeDocument/2006/relationships/hyperlink" Target="http://cdr.eionet.europa.eu/lv/eu/msfd8910/ballv/envuxvsq/MSFD4Geo_20130430_215405.xml/manage_document" TargetMode="External"/><Relationship Id="rId393" Type="http://schemas.openxmlformats.org/officeDocument/2006/relationships/hyperlink" Target="http://cdr.eionet.europa.eu/nl/eu/msfd_art17/2018reporting/spatialdata/envw7h_0w/ANSNL_MSFD4Geo_20181001.xml/manage_document" TargetMode="External"/><Relationship Id="rId394" Type="http://schemas.openxmlformats.org/officeDocument/2006/relationships/hyperlink" Target="http://cdr.eionet.europa.eu/nl/eu/msfd_art17/2018reporting/spatialdata/envw7h_0w/ANSNL_MSFD4Geo_20181001.xml/manage_document" TargetMode="External"/><Relationship Id="rId395" Type="http://schemas.openxmlformats.org/officeDocument/2006/relationships/hyperlink" Target="http://cdr.eionet.europa.eu/nl/eu/msfd_art17/2018reporting/spatialdata/envw7h_0w/ANSNL_MSFD4Geo_20181001.xml/manage_document" TargetMode="External"/><Relationship Id="rId396" Type="http://schemas.openxmlformats.org/officeDocument/2006/relationships/hyperlink" Target="http://cdr.eionet.europa.eu/nl/eu/msfd_art17/2018reporting/spatialdata/envw7h_0w/ANSNL_MSFD4Geo_20181001.xml/manage_document" TargetMode="External"/><Relationship Id="rId397" Type="http://schemas.openxmlformats.org/officeDocument/2006/relationships/hyperlink" Target="http://cdr.eionet.europa.eu/nl/eu/msfd_art17/2018reporting/spatialdata/envw7h_0w/ANSNL_MSFD4Geo_20181001.xml/manage_document" TargetMode="External"/><Relationship Id="rId398" Type="http://schemas.openxmlformats.org/officeDocument/2006/relationships/hyperlink" Target="http://cdr.eionet.europa.eu/nl/eu/msfd_art17/2018reporting/spatialdata/envw7h_0w/ANSNL_MSFD4Geo_20181001.xml/manage_document" TargetMode="External"/><Relationship Id="rId399" Type="http://schemas.openxmlformats.org/officeDocument/2006/relationships/hyperlink" Target="http://cdr.eionet.europa.eu/nl/eu/msfd_art17/2018reporting/spatialdata/envw7h_0w/ANSNL_MSFD4Geo_20181001.xml/manage_document" TargetMode="External"/><Relationship Id="rId400" Type="http://schemas.openxmlformats.org/officeDocument/2006/relationships/hyperlink" Target="http://cdr.eionet.europa.eu/nl/eu/msfd_art17/2018reporting/spatialdata/envw7h_0w/ANSNL_MSFD4Geo_20181001.xml/manage_document" TargetMode="External"/><Relationship Id="rId401" Type="http://schemas.openxmlformats.org/officeDocument/2006/relationships/hyperlink" Target="http://cdr.eionet.europa.eu/nl/eu/msfd_art17/2018reporting/spatialdata/envw7h_0w/ANSNL_MSFD4Geo_20181001.xml/manage_document" TargetMode="External"/><Relationship Id="rId402" Type="http://schemas.openxmlformats.org/officeDocument/2006/relationships/hyperlink" Target="http://cdr.eionet.europa.eu/nl/eu/msfd_art17/2018reporting/spatialdata/envw7h_0w/ANSNL_MSFD4Geo_20181001.xml/manage_document" TargetMode="External"/><Relationship Id="rId403" Type="http://schemas.openxmlformats.org/officeDocument/2006/relationships/hyperlink" Target="http://cdr.eionet.europa.eu/nl/eu/msfd_art17/2018reporting/spatialdata/envw7h_0w/ANSNL_MSFD4Geo_20181001.xml/manage_document" TargetMode="External"/><Relationship Id="rId404" Type="http://schemas.openxmlformats.org/officeDocument/2006/relationships/hyperlink" Target="http://cdr.eionet.europa.eu/nl/eu/msfd_art17/2018reporting/spatialdata/envw7h_0w/ANSNL_MSFD4Geo_20181001.xml/manage_document" TargetMode="External"/><Relationship Id="rId405" Type="http://schemas.openxmlformats.org/officeDocument/2006/relationships/hyperlink" Target="http://cdr.eionet.europa.eu/nl/eu/msfd_art17/2018reporting/spatialdata/envw7h_0w/ANSNL_MSFD4Geo_20181001.xml/manage_document" TargetMode="External"/><Relationship Id="rId406" Type="http://schemas.openxmlformats.org/officeDocument/2006/relationships/hyperlink" Target="http://cdr.eionet.europa.eu/pl/eu/msfd_art17/2018reporting/spatialdata/envxo633a/MSFD4Geo_20190530.xml/manage_document" TargetMode="External"/><Relationship Id="rId407" Type="http://schemas.openxmlformats.org/officeDocument/2006/relationships/hyperlink" Target="http://cdr.eionet.europa.eu/pl/eu/msfd_art17/2018reporting/spatialdata/envxo633a/MSFD4Geo_20190530.xml/manage_document" TargetMode="External"/><Relationship Id="rId408" Type="http://schemas.openxmlformats.org/officeDocument/2006/relationships/hyperlink" Target="http://cdr.eionet.europa.eu/pl/eu/msfd_art17/2018reporting/spatialdata/envxo633a/MSFD4Geo_20190530.xml/manage_document" TargetMode="External"/><Relationship Id="rId409" Type="http://schemas.openxmlformats.org/officeDocument/2006/relationships/hyperlink" Target="http://cdr.eionet.europa.eu/pl/eu/msfd_art17/2018reporting/spatialdata/envxo633a/MSFD4Geo_20190530.xml/manage_document" TargetMode="External"/><Relationship Id="rId410" Type="http://schemas.openxmlformats.org/officeDocument/2006/relationships/hyperlink" Target="http://cdr.eionet.europa.eu/pl/eu/msfd_art17/2018reporting/spatialdata/envxo633a/MSFD4Geo_20190530.xml/manage_document" TargetMode="External"/><Relationship Id="rId411" Type="http://schemas.openxmlformats.org/officeDocument/2006/relationships/hyperlink" Target="http://cdr.eionet.europa.eu/pl/eu/msfd_art17/2018reporting/spatialdata/envxo633a/MSFD4Geo_20190530.xml/manage_document" TargetMode="External"/><Relationship Id="rId412" Type="http://schemas.openxmlformats.org/officeDocument/2006/relationships/hyperlink" Target="http://cdr.eionet.europa.eu/pl/eu/msfd_art17/2018reporting/spatialdata/envxo633a/MSFD4Geo_20190530.xml/manage_document" TargetMode="External"/><Relationship Id="rId413" Type="http://schemas.openxmlformats.org/officeDocument/2006/relationships/hyperlink" Target="http://cdr.eionet.europa.eu/pl/eu/msfd_art17/2018reporting/spatialdata/envxo633a/MSFD4Geo_20190530.xml/manage_document" TargetMode="External"/><Relationship Id="rId414" Type="http://schemas.openxmlformats.org/officeDocument/2006/relationships/hyperlink" Target="http://cdr.eionet.europa.eu/pl/eu/msfd_art17/2018reporting/spatialdata/envxo633a/MSFD4Geo_20190530.xml/manage_document" TargetMode="External"/><Relationship Id="rId415" Type="http://schemas.openxmlformats.org/officeDocument/2006/relationships/hyperlink" Target="http://cdr.eionet.europa.eu/pl/eu/msfd_art17/2018reporting/spatialdata/envxo633a/MSFD4Geo_20190530.xml/manage_document" TargetMode="External"/><Relationship Id="rId416" Type="http://schemas.openxmlformats.org/officeDocument/2006/relationships/hyperlink" Target="http://cdr.eionet.europa.eu/pl/eu/msfd_art17/2018reporting/spatialdata/envxo633a/MSFD4Geo_20190530.xml/manage_document" TargetMode="External"/><Relationship Id="rId417" Type="http://schemas.openxmlformats.org/officeDocument/2006/relationships/hyperlink" Target="http://cdr.eionet.europa.eu/pl/eu/msfd_art17/2018reporting/spatialdata/envxo633a/MSFD4Geo_20190530.xml/manage_document" TargetMode="External"/><Relationship Id="rId418" Type="http://schemas.openxmlformats.org/officeDocument/2006/relationships/hyperlink" Target="http://cdr.eionet.europa.eu/pl/eu/msfd_art17/2018reporting/spatialdata/envxo633a/MSFD4Geo_20190530.xml/manage_document" TargetMode="External"/><Relationship Id="rId419" Type="http://schemas.openxmlformats.org/officeDocument/2006/relationships/hyperlink" Target="http://cdr.eionet.europa.eu/pl/eu/msfd_art17/2018reporting/spatialdata/envxo633a/MSFD4Geo_20190530.xml/manage_document" TargetMode="External"/><Relationship Id="rId420" Type="http://schemas.openxmlformats.org/officeDocument/2006/relationships/hyperlink" Target="http://cdr.eionet.europa.eu/pl/eu/msfd_art17/2018reporting/spatialdata/envxo633a/MSFD4Geo_20190530.xml/manage_document" TargetMode="External"/><Relationship Id="rId421" Type="http://schemas.openxmlformats.org/officeDocument/2006/relationships/hyperlink" Target="http://cdr.eionet.europa.eu/pl/eu/msfd_art17/2018reporting/spatialdata/envxo633a/MSFD4Geo_20190530.xml/manage_document" TargetMode="External"/><Relationship Id="rId422" Type="http://schemas.openxmlformats.org/officeDocument/2006/relationships/hyperlink" Target="http://cdr.eionet.europa.eu/pl/eu/msfd_art17/2018reporting/spatialdata/envxo633a/MSFD4Geo_20190530.xml/manage_document" TargetMode="External"/><Relationship Id="rId423" Type="http://schemas.openxmlformats.org/officeDocument/2006/relationships/hyperlink" Target="http://cdr.eionet.europa.eu/pl/eu/msfd_art17/2018reporting/spatialdata/envxo633a/MSFD4Geo_20190530.xml/manage_document" TargetMode="External"/><Relationship Id="rId424" Type="http://schemas.openxmlformats.org/officeDocument/2006/relationships/hyperlink" Target="http://cdr.eionet.europa.eu/pl/eu/msfd_art17/2018reporting/spatialdata/envxo633a/MSFD4Geo_20190530.xml/manage_document" TargetMode="External"/><Relationship Id="rId425" Type="http://schemas.openxmlformats.org/officeDocument/2006/relationships/hyperlink" Target="https://cdr.eionet.europa.eu/pt/eu/msfd_art17/2020reporting/spatialdata/envyrtktg/4Geo_MRU_PT_alt.D5_agosto.2021.xlsx/manage_document" TargetMode="External"/><Relationship Id="rId426" Type="http://schemas.openxmlformats.org/officeDocument/2006/relationships/hyperlink" Target="https://cdr.eionet.europa.eu/pt/eu/msfd_art17/2020reporting/spatialdata/envyrtktg/4Geo_MRU_PT_alt.D5_agosto.2021.xlsx/manage_document" TargetMode="External"/><Relationship Id="rId427" Type="http://schemas.openxmlformats.org/officeDocument/2006/relationships/hyperlink" Target="https://cdr.eionet.europa.eu/pt/eu/msfd_art17/2020reporting/spatialdata/envyrtktg/4Geo_MRU_PT_alt.D5_agosto.2021.xlsx/manage_document" TargetMode="External"/><Relationship Id="rId428" Type="http://schemas.openxmlformats.org/officeDocument/2006/relationships/hyperlink" Target="https://cdr.eionet.europa.eu/pt/eu/msfd_art17/2020reporting/spatialdata/envyrtktg/4Geo_MRU_PT_alt.D5_agosto.2021.xlsx/manage_document" TargetMode="External"/><Relationship Id="rId429" Type="http://schemas.openxmlformats.org/officeDocument/2006/relationships/hyperlink" Target="https://cdr.eionet.europa.eu/pt/eu/msfd_art17/2020reporting/spatialdata/envyrtktg/4Geo_MRU_PT_alt.D5_agosto.2021.xlsx/manage_document" TargetMode="External"/><Relationship Id="rId430" Type="http://schemas.openxmlformats.org/officeDocument/2006/relationships/hyperlink" Target="https://cdr.eionet.europa.eu/pt/eu/msfd_art17/2020reporting/spatialdata/envyrtktg/4Geo_MRU_PT_alt.D5_agosto.2021.xlsx/manage_document" TargetMode="External"/><Relationship Id="rId431" Type="http://schemas.openxmlformats.org/officeDocument/2006/relationships/hyperlink" Target="https://cdr.eionet.europa.eu/pt/eu/msfd_art17/2020reporting/spatialdata/envyrtktg/4Geo_MRU_PT_alt.D5_agosto.2021.xlsx/manage_document" TargetMode="External"/><Relationship Id="rId432" Type="http://schemas.openxmlformats.org/officeDocument/2006/relationships/hyperlink" Target="https://cdr.eionet.europa.eu/pt/eu/msfd_art17/2020reporting/spatialdata/envyrtktg/4Geo_MRU_PT_alt.D5_agosto.2021.xlsx/manage_document" TargetMode="External"/><Relationship Id="rId433" Type="http://schemas.openxmlformats.org/officeDocument/2006/relationships/hyperlink" Target="https://cdr.eionet.europa.eu/pt/eu/msfd_art17/2020reporting/spatialdata/envyrtktg/4Geo_MRU_PT_alt.D5_agosto.2021.xlsx/manage_document" TargetMode="External"/><Relationship Id="rId434" Type="http://schemas.openxmlformats.org/officeDocument/2006/relationships/hyperlink" Target="http://cdr.eionet.europa.eu/pt/eu/msfd_art17/2018reporting/spatialdata/envxuw4ba/PT_MSFD_4GEO_version_2_2019.08.09.xml" TargetMode="External"/><Relationship Id="rId435" Type="http://schemas.openxmlformats.org/officeDocument/2006/relationships/hyperlink" Target="http://cdr.eionet.europa.eu/pt/eu/msfd_art17/2018reporting/spatialdata/envxuw4ba/PT_MSFD_4GEO_version_2_2019.08.09.xml" TargetMode="External"/><Relationship Id="rId436" Type="http://schemas.openxmlformats.org/officeDocument/2006/relationships/hyperlink" Target="https://cdr.eionet.europa.eu/pt/eu/msfd_art17/2020reporting/spatialdata/envyrzsn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H22" activeCellId="0" sqref="H22"/>
    </sheetView>
  </sheetViews>
  <sheetFormatPr defaultColWidth="8.70703125" defaultRowHeight="15" zeroHeight="false" outlineLevelRow="0" outlineLevelCol="0"/>
  <cols>
    <col collapsed="false" customWidth="false" hidden="false" outlineLevel="0" max="1" min="1" style="1" width="8.7"/>
    <col collapsed="false" customWidth="true" hidden="false" outlineLevel="0" max="2" min="2" style="1" width="16"/>
    <col collapsed="false" customWidth="true" hidden="false" outlineLevel="0" max="3" min="3" style="1" width="19.43"/>
    <col collapsed="false" customWidth="true" hidden="false" outlineLevel="0" max="4" min="4" style="2" width="11.57"/>
    <col collapsed="false" customWidth="true" hidden="false" outlineLevel="0" max="5" min="5" style="2" width="12.85"/>
    <col collapsed="false" customWidth="true" hidden="false" outlineLevel="0" max="6" min="6" style="2" width="11.71"/>
    <col collapsed="false" customWidth="true" hidden="false" outlineLevel="0" max="7" min="7" style="2" width="12"/>
    <col collapsed="false" customWidth="true" hidden="false" outlineLevel="0" max="8" min="8" style="2" width="11.57"/>
    <col collapsed="false" customWidth="true" hidden="false" outlineLevel="0" max="9" min="9" style="1" width="21.71"/>
    <col collapsed="false" customWidth="true" hidden="false" outlineLevel="0" max="10" min="10" style="2" width="10.85"/>
    <col collapsed="false" customWidth="true" hidden="false" outlineLevel="0" max="11" min="11" style="1" width="17.28"/>
    <col collapsed="false" customWidth="true" hidden="false" outlineLevel="0" max="12" min="12" style="2" width="12.28"/>
    <col collapsed="false" customWidth="true" hidden="false" outlineLevel="0" max="13" min="13" style="1" width="13.71"/>
    <col collapsed="false" customWidth="true" hidden="false" outlineLevel="0" max="14" min="14" style="1" width="11.71"/>
    <col collapsed="false" customWidth="true" hidden="false" outlineLevel="0" max="15" min="15" style="1" width="14"/>
    <col collapsed="false" customWidth="true" hidden="false" outlineLevel="0" max="16" min="16" style="1" width="11.85"/>
    <col collapsed="false" customWidth="true" hidden="false" outlineLevel="0" max="17" min="17" style="1" width="14.85"/>
    <col collapsed="false" customWidth="true" hidden="false" outlineLevel="0" max="18" min="18" style="1" width="11"/>
    <col collapsed="false" customWidth="true" hidden="false" outlineLevel="0" max="19" min="19" style="1" width="11.71"/>
    <col collapsed="false" customWidth="true" hidden="false" outlineLevel="0" max="20" min="20" style="1" width="10.43"/>
    <col collapsed="false" customWidth="true" hidden="false" outlineLevel="0" max="21" min="21" style="1" width="14.43"/>
    <col collapsed="false" customWidth="true" hidden="false" outlineLevel="0" max="22" min="22" style="1" width="11.43"/>
    <col collapsed="false" customWidth="true" hidden="false" outlineLevel="0" max="23" min="23" style="1" width="14.14"/>
    <col collapsed="false" customWidth="true" hidden="false" outlineLevel="0" max="24" min="24" style="1" width="13"/>
    <col collapsed="false" customWidth="false" hidden="false" outlineLevel="0" max="1024" min="25" style="1" width="8.7"/>
  </cols>
  <sheetData>
    <row r="1" customFormat="false" ht="15.75" hidden="false" customHeight="false" outlineLevel="0" collapsed="false">
      <c r="A1" s="3"/>
      <c r="B1" s="4"/>
      <c r="C1" s="5" t="s">
        <v>0</v>
      </c>
      <c r="D1" s="5"/>
      <c r="E1" s="6" t="s">
        <v>1</v>
      </c>
      <c r="F1" s="6"/>
      <c r="G1" s="6"/>
      <c r="H1" s="6"/>
      <c r="I1" s="7" t="s">
        <v>2</v>
      </c>
      <c r="J1" s="7"/>
      <c r="K1" s="7"/>
      <c r="L1" s="7"/>
      <c r="M1" s="8" t="s">
        <v>3</v>
      </c>
      <c r="N1" s="8"/>
      <c r="O1" s="8"/>
      <c r="P1" s="8"/>
      <c r="Q1" s="9" t="s">
        <v>4</v>
      </c>
      <c r="R1" s="9"/>
      <c r="S1" s="9"/>
      <c r="T1" s="9"/>
      <c r="U1" s="10" t="s">
        <v>5</v>
      </c>
      <c r="V1" s="10"/>
      <c r="W1" s="10"/>
      <c r="X1" s="10"/>
      <c r="Y1" s="11"/>
    </row>
    <row r="2" s="18" customFormat="true" ht="30" hidden="false" customHeight="true" outlineLevel="0" collapsed="false">
      <c r="A2" s="12" t="s">
        <v>6</v>
      </c>
      <c r="B2" s="13" t="s">
        <v>7</v>
      </c>
      <c r="C2" s="14" t="s">
        <v>8</v>
      </c>
      <c r="D2" s="15" t="s">
        <v>9</v>
      </c>
      <c r="E2" s="12" t="s">
        <v>8</v>
      </c>
      <c r="F2" s="16" t="s">
        <v>9</v>
      </c>
      <c r="G2" s="16" t="s">
        <v>10</v>
      </c>
      <c r="H2" s="13" t="s">
        <v>9</v>
      </c>
      <c r="I2" s="12" t="s">
        <v>8</v>
      </c>
      <c r="J2" s="16" t="s">
        <v>9</v>
      </c>
      <c r="K2" s="16" t="s">
        <v>10</v>
      </c>
      <c r="L2" s="13" t="s">
        <v>9</v>
      </c>
      <c r="M2" s="12" t="s">
        <v>8</v>
      </c>
      <c r="N2" s="16" t="s">
        <v>9</v>
      </c>
      <c r="O2" s="16" t="s">
        <v>10</v>
      </c>
      <c r="P2" s="13" t="s">
        <v>9</v>
      </c>
      <c r="Q2" s="12" t="s">
        <v>8</v>
      </c>
      <c r="R2" s="16" t="s">
        <v>9</v>
      </c>
      <c r="S2" s="16" t="s">
        <v>10</v>
      </c>
      <c r="T2" s="13" t="s">
        <v>9</v>
      </c>
      <c r="U2" s="12" t="s">
        <v>8</v>
      </c>
      <c r="V2" s="16" t="s">
        <v>9</v>
      </c>
      <c r="W2" s="16" t="s">
        <v>10</v>
      </c>
      <c r="X2" s="13" t="s">
        <v>9</v>
      </c>
      <c r="Y2" s="17"/>
    </row>
    <row r="3" s="18" customFormat="true" ht="15.75" hidden="false" customHeight="false" outlineLevel="0" collapsed="false">
      <c r="A3" s="19"/>
      <c r="B3" s="20"/>
      <c r="C3" s="21" t="s">
        <v>0</v>
      </c>
      <c r="D3" s="21"/>
      <c r="E3" s="22" t="s">
        <v>11</v>
      </c>
      <c r="F3" s="22"/>
      <c r="G3" s="23" t="s">
        <v>11</v>
      </c>
      <c r="H3" s="23"/>
      <c r="I3" s="22" t="s">
        <v>11</v>
      </c>
      <c r="J3" s="22"/>
      <c r="K3" s="23" t="s">
        <v>11</v>
      </c>
      <c r="L3" s="23"/>
      <c r="M3" s="22" t="s">
        <v>11</v>
      </c>
      <c r="N3" s="22"/>
      <c r="O3" s="23" t="s">
        <v>11</v>
      </c>
      <c r="P3" s="23"/>
      <c r="Q3" s="22" t="s">
        <v>11</v>
      </c>
      <c r="R3" s="22"/>
      <c r="S3" s="23" t="s">
        <v>11</v>
      </c>
      <c r="T3" s="23"/>
      <c r="U3" s="22" t="s">
        <v>11</v>
      </c>
      <c r="V3" s="22"/>
      <c r="W3" s="23" t="s">
        <v>11</v>
      </c>
      <c r="X3" s="23"/>
      <c r="Y3" s="17"/>
    </row>
    <row r="4" customFormat="false" ht="15" hidden="false" customHeight="false" outlineLevel="0" collapsed="false">
      <c r="A4" s="24" t="s">
        <v>12</v>
      </c>
      <c r="B4" s="25" t="s">
        <v>13</v>
      </c>
      <c r="C4" s="26" t="s">
        <v>14</v>
      </c>
      <c r="D4" s="27" t="n">
        <v>43277</v>
      </c>
      <c r="E4" s="28"/>
      <c r="F4" s="29"/>
      <c r="G4" s="29"/>
      <c r="H4" s="30"/>
      <c r="I4" s="31" t="s">
        <v>14</v>
      </c>
      <c r="J4" s="32" t="n">
        <v>43277</v>
      </c>
      <c r="K4" s="33" t="s">
        <v>14</v>
      </c>
      <c r="L4" s="34" t="n">
        <v>43277</v>
      </c>
      <c r="M4" s="35"/>
      <c r="N4" s="36"/>
      <c r="O4" s="36"/>
      <c r="P4" s="37"/>
      <c r="Q4" s="35"/>
      <c r="R4" s="36"/>
      <c r="S4" s="36"/>
      <c r="T4" s="37"/>
      <c r="U4" s="31" t="s">
        <v>15</v>
      </c>
      <c r="V4" s="38" t="n">
        <v>41387</v>
      </c>
      <c r="W4" s="33" t="s">
        <v>16</v>
      </c>
      <c r="X4" s="39" t="n">
        <v>41387</v>
      </c>
      <c r="Y4" s="11"/>
    </row>
    <row r="5" customFormat="false" ht="15" hidden="false" customHeight="false" outlineLevel="0" collapsed="false">
      <c r="A5" s="40" t="s">
        <v>17</v>
      </c>
      <c r="B5" s="41" t="s">
        <v>18</v>
      </c>
      <c r="C5" s="42" t="s">
        <v>19</v>
      </c>
      <c r="D5" s="43" t="n">
        <v>42803</v>
      </c>
      <c r="E5" s="28"/>
      <c r="F5" s="29"/>
      <c r="G5" s="29"/>
      <c r="H5" s="30"/>
      <c r="I5" s="28"/>
      <c r="J5" s="44"/>
      <c r="K5" s="29"/>
      <c r="L5" s="45"/>
      <c r="M5" s="46" t="s">
        <v>19</v>
      </c>
      <c r="N5" s="47" t="n">
        <v>42803</v>
      </c>
      <c r="O5" s="48" t="s">
        <v>20</v>
      </c>
      <c r="P5" s="49" t="n">
        <v>42803</v>
      </c>
      <c r="Q5" s="46" t="s">
        <v>21</v>
      </c>
      <c r="R5" s="47" t="n">
        <v>42031</v>
      </c>
      <c r="S5" s="29"/>
      <c r="T5" s="30"/>
      <c r="U5" s="50" t="s">
        <v>22</v>
      </c>
      <c r="V5" s="51" t="n">
        <v>41591</v>
      </c>
      <c r="W5" s="48" t="s">
        <v>23</v>
      </c>
      <c r="X5" s="52" t="n">
        <v>41743</v>
      </c>
      <c r="Y5" s="11"/>
    </row>
    <row r="6" customFormat="false" ht="15" hidden="false" customHeight="false" outlineLevel="0" collapsed="false">
      <c r="A6" s="40" t="s">
        <v>24</v>
      </c>
      <c r="B6" s="41" t="s">
        <v>25</v>
      </c>
      <c r="C6" s="42" t="s">
        <v>26</v>
      </c>
      <c r="D6" s="43" t="n">
        <v>41731</v>
      </c>
      <c r="E6" s="53"/>
      <c r="F6" s="54"/>
      <c r="G6" s="54"/>
      <c r="H6" s="55"/>
      <c r="I6" s="28"/>
      <c r="J6" s="44"/>
      <c r="K6" s="29"/>
      <c r="L6" s="45"/>
      <c r="M6" s="28"/>
      <c r="N6" s="29"/>
      <c r="O6" s="29"/>
      <c r="P6" s="30"/>
      <c r="Q6" s="28"/>
      <c r="R6" s="29"/>
      <c r="S6" s="29"/>
      <c r="T6" s="30"/>
      <c r="U6" s="46" t="s">
        <v>26</v>
      </c>
      <c r="V6" s="47" t="n">
        <v>41731</v>
      </c>
      <c r="W6" s="48" t="s">
        <v>27</v>
      </c>
      <c r="X6" s="49" t="n">
        <v>41731</v>
      </c>
      <c r="Y6" s="11"/>
    </row>
    <row r="7" customFormat="false" ht="15" hidden="false" customHeight="false" outlineLevel="0" collapsed="false">
      <c r="A7" s="40" t="s">
        <v>28</v>
      </c>
      <c r="B7" s="41" t="s">
        <v>29</v>
      </c>
      <c r="C7" s="56" t="s">
        <v>30</v>
      </c>
      <c r="D7" s="43" t="n">
        <v>43493</v>
      </c>
      <c r="E7" s="53"/>
      <c r="F7" s="54"/>
      <c r="G7" s="54"/>
      <c r="H7" s="55"/>
      <c r="I7" s="50" t="s">
        <v>30</v>
      </c>
      <c r="J7" s="47" t="n">
        <v>43493</v>
      </c>
      <c r="K7" s="57" t="s">
        <v>31</v>
      </c>
      <c r="L7" s="49" t="n">
        <v>43704</v>
      </c>
      <c r="M7" s="28"/>
      <c r="N7" s="29"/>
      <c r="O7" s="29"/>
      <c r="P7" s="30"/>
      <c r="Q7" s="28"/>
      <c r="R7" s="29"/>
      <c r="S7" s="29"/>
      <c r="T7" s="30"/>
      <c r="U7" s="50" t="s">
        <v>32</v>
      </c>
      <c r="V7" s="51" t="n">
        <v>42976</v>
      </c>
      <c r="W7" s="57" t="s">
        <v>33</v>
      </c>
      <c r="X7" s="52" t="n">
        <v>41408</v>
      </c>
      <c r="Y7" s="11"/>
    </row>
    <row r="8" customFormat="false" ht="15" hidden="false" customHeight="false" outlineLevel="0" collapsed="false">
      <c r="A8" s="40" t="s">
        <v>34</v>
      </c>
      <c r="B8" s="41" t="s">
        <v>35</v>
      </c>
      <c r="C8" s="42" t="s">
        <v>36</v>
      </c>
      <c r="D8" s="43" t="n">
        <v>43696</v>
      </c>
      <c r="E8" s="53"/>
      <c r="F8" s="54"/>
      <c r="G8" s="54"/>
      <c r="H8" s="55"/>
      <c r="I8" s="50" t="s">
        <v>37</v>
      </c>
      <c r="J8" s="58" t="n">
        <v>44448</v>
      </c>
      <c r="K8" s="48" t="s">
        <v>38</v>
      </c>
      <c r="L8" s="49" t="n">
        <v>43280</v>
      </c>
      <c r="M8" s="28"/>
      <c r="N8" s="29"/>
      <c r="O8" s="29"/>
      <c r="P8" s="30"/>
      <c r="Q8" s="28"/>
      <c r="R8" s="29"/>
      <c r="S8" s="29"/>
      <c r="T8" s="30"/>
      <c r="U8" s="46" t="s">
        <v>39</v>
      </c>
      <c r="V8" s="51" t="n">
        <v>41388</v>
      </c>
      <c r="W8" s="48" t="s">
        <v>39</v>
      </c>
      <c r="X8" s="52" t="n">
        <v>41388</v>
      </c>
      <c r="Y8" s="11"/>
    </row>
    <row r="9" customFormat="false" ht="15" hidden="false" customHeight="false" outlineLevel="0" collapsed="false">
      <c r="A9" s="40" t="s">
        <v>40</v>
      </c>
      <c r="B9" s="41" t="s">
        <v>41</v>
      </c>
      <c r="C9" s="46" t="s">
        <v>42</v>
      </c>
      <c r="D9" s="43" t="n">
        <v>44146</v>
      </c>
      <c r="E9" s="46" t="s">
        <v>42</v>
      </c>
      <c r="F9" s="47" t="n">
        <v>44146</v>
      </c>
      <c r="G9" s="48" t="s">
        <v>42</v>
      </c>
      <c r="H9" s="49" t="n">
        <v>44146</v>
      </c>
      <c r="I9" s="59" t="s">
        <v>43</v>
      </c>
      <c r="J9" s="47" t="n">
        <v>43553</v>
      </c>
      <c r="K9" s="60" t="s">
        <v>44</v>
      </c>
      <c r="L9" s="49" t="n">
        <v>43482</v>
      </c>
      <c r="M9" s="28"/>
      <c r="N9" s="29"/>
      <c r="O9" s="29"/>
      <c r="P9" s="30"/>
      <c r="Q9" s="28"/>
      <c r="R9" s="29"/>
      <c r="S9" s="29"/>
      <c r="T9" s="30"/>
      <c r="U9" s="46" t="s">
        <v>45</v>
      </c>
      <c r="V9" s="51" t="n">
        <v>41229</v>
      </c>
      <c r="W9" s="48" t="s">
        <v>46</v>
      </c>
      <c r="X9" s="52" t="n">
        <v>41394</v>
      </c>
      <c r="Y9" s="11"/>
    </row>
    <row r="10" customFormat="false" ht="45" hidden="false" customHeight="false" outlineLevel="0" collapsed="false">
      <c r="A10" s="40" t="s">
        <v>47</v>
      </c>
      <c r="B10" s="41" t="s">
        <v>48</v>
      </c>
      <c r="C10" s="42" t="s">
        <v>49</v>
      </c>
      <c r="D10" s="61" t="n">
        <v>41197</v>
      </c>
      <c r="E10" s="53"/>
      <c r="F10" s="54"/>
      <c r="G10" s="54"/>
      <c r="H10" s="55"/>
      <c r="I10" s="28"/>
      <c r="J10" s="29"/>
      <c r="K10" s="29"/>
      <c r="L10" s="30"/>
      <c r="M10" s="28"/>
      <c r="N10" s="29"/>
      <c r="O10" s="29"/>
      <c r="P10" s="30"/>
      <c r="Q10" s="28"/>
      <c r="R10" s="29"/>
      <c r="S10" s="29"/>
      <c r="T10" s="30"/>
      <c r="U10" s="46" t="s">
        <v>49</v>
      </c>
      <c r="V10" s="51" t="n">
        <v>41197</v>
      </c>
      <c r="W10" s="57" t="s">
        <v>50</v>
      </c>
      <c r="X10" s="62" t="s">
        <v>51</v>
      </c>
      <c r="Y10" s="11"/>
    </row>
    <row r="11" customFormat="false" ht="15" hidden="false" customHeight="false" outlineLevel="0" collapsed="false">
      <c r="A11" s="40" t="s">
        <v>52</v>
      </c>
      <c r="B11" s="41" t="s">
        <v>53</v>
      </c>
      <c r="C11" s="42" t="s">
        <v>54</v>
      </c>
      <c r="D11" s="43" t="n">
        <v>43797</v>
      </c>
      <c r="E11" s="53"/>
      <c r="F11" s="54"/>
      <c r="G11" s="54"/>
      <c r="H11" s="55"/>
      <c r="I11" s="46" t="s">
        <v>54</v>
      </c>
      <c r="J11" s="47" t="n">
        <v>43797</v>
      </c>
      <c r="K11" s="48" t="s">
        <v>55</v>
      </c>
      <c r="L11" s="49" t="n">
        <v>43564</v>
      </c>
      <c r="M11" s="28"/>
      <c r="N11" s="29"/>
      <c r="O11" s="29"/>
      <c r="P11" s="30"/>
      <c r="Q11" s="28"/>
      <c r="R11" s="29"/>
      <c r="S11" s="29"/>
      <c r="T11" s="30"/>
      <c r="U11" s="46" t="s">
        <v>56</v>
      </c>
      <c r="V11" s="51" t="n">
        <v>41197</v>
      </c>
      <c r="W11" s="48" t="s">
        <v>57</v>
      </c>
      <c r="X11" s="52" t="n">
        <v>41197</v>
      </c>
      <c r="Y11" s="11"/>
    </row>
    <row r="12" customFormat="false" ht="30" hidden="false" customHeight="false" outlineLevel="0" collapsed="false">
      <c r="A12" s="40" t="s">
        <v>58</v>
      </c>
      <c r="B12" s="41" t="s">
        <v>59</v>
      </c>
      <c r="C12" s="42" t="s">
        <v>60</v>
      </c>
      <c r="D12" s="43" t="n">
        <v>43558</v>
      </c>
      <c r="E12" s="53"/>
      <c r="F12" s="54"/>
      <c r="G12" s="54"/>
      <c r="H12" s="55"/>
      <c r="I12" s="63" t="s">
        <v>61</v>
      </c>
      <c r="J12" s="58" t="s">
        <v>62</v>
      </c>
      <c r="K12" s="48" t="s">
        <v>63</v>
      </c>
      <c r="L12" s="49" t="n">
        <v>43238</v>
      </c>
      <c r="M12" s="28"/>
      <c r="N12" s="29"/>
      <c r="O12" s="29"/>
      <c r="P12" s="30"/>
      <c r="Q12" s="28"/>
      <c r="R12" s="29"/>
      <c r="S12" s="29"/>
      <c r="T12" s="30"/>
      <c r="U12" s="46" t="s">
        <v>64</v>
      </c>
      <c r="V12" s="51" t="n">
        <v>41961</v>
      </c>
      <c r="W12" s="48" t="s">
        <v>65</v>
      </c>
      <c r="X12" s="52" t="n">
        <v>41991</v>
      </c>
      <c r="Y12" s="11"/>
    </row>
    <row r="13" customFormat="false" ht="15" hidden="false" customHeight="false" outlineLevel="0" collapsed="false">
      <c r="A13" s="40" t="s">
        <v>66</v>
      </c>
      <c r="B13" s="41" t="s">
        <v>67</v>
      </c>
      <c r="C13" s="46" t="s">
        <v>68</v>
      </c>
      <c r="D13" s="47" t="n">
        <v>43356</v>
      </c>
      <c r="E13" s="53"/>
      <c r="F13" s="54"/>
      <c r="G13" s="54"/>
      <c r="H13" s="55"/>
      <c r="I13" s="46" t="s">
        <v>68</v>
      </c>
      <c r="J13" s="47" t="n">
        <v>43356</v>
      </c>
      <c r="K13" s="48" t="s">
        <v>69</v>
      </c>
      <c r="L13" s="49" t="n">
        <v>43287</v>
      </c>
      <c r="M13" s="28"/>
      <c r="N13" s="29"/>
      <c r="O13" s="29"/>
      <c r="P13" s="30"/>
      <c r="Q13" s="28"/>
      <c r="R13" s="29"/>
      <c r="S13" s="29"/>
      <c r="T13" s="30"/>
      <c r="U13" s="46" t="s">
        <v>70</v>
      </c>
      <c r="V13" s="51" t="n">
        <v>41432</v>
      </c>
      <c r="W13" s="48" t="s">
        <v>71</v>
      </c>
      <c r="X13" s="52" t="n">
        <v>41379</v>
      </c>
      <c r="Y13" s="11"/>
    </row>
    <row r="14" customFormat="false" ht="15" hidden="false" customHeight="false" outlineLevel="0" collapsed="false">
      <c r="A14" s="40" t="s">
        <v>72</v>
      </c>
      <c r="B14" s="41" t="s">
        <v>73</v>
      </c>
      <c r="C14" s="46" t="s">
        <v>74</v>
      </c>
      <c r="D14" s="47" t="n">
        <v>43553</v>
      </c>
      <c r="E14" s="53"/>
      <c r="F14" s="54"/>
      <c r="G14" s="54"/>
      <c r="H14" s="55"/>
      <c r="I14" s="46" t="s">
        <v>74</v>
      </c>
      <c r="J14" s="47" t="n">
        <v>43553</v>
      </c>
      <c r="K14" s="48" t="s">
        <v>75</v>
      </c>
      <c r="L14" s="49" t="n">
        <v>43642</v>
      </c>
      <c r="M14" s="28"/>
      <c r="N14" s="29"/>
      <c r="O14" s="29"/>
      <c r="P14" s="30"/>
      <c r="Q14" s="46" t="s">
        <v>76</v>
      </c>
      <c r="R14" s="47" t="n">
        <v>41927</v>
      </c>
      <c r="S14" s="29"/>
      <c r="T14" s="30"/>
      <c r="U14" s="28"/>
      <c r="V14" s="29"/>
      <c r="W14" s="48" t="s">
        <v>77</v>
      </c>
      <c r="X14" s="52" t="n">
        <v>41927</v>
      </c>
      <c r="Y14" s="11"/>
    </row>
    <row r="15" customFormat="false" ht="15" hidden="false" customHeight="false" outlineLevel="0" collapsed="false">
      <c r="A15" s="40" t="s">
        <v>78</v>
      </c>
      <c r="B15" s="41" t="s">
        <v>79</v>
      </c>
      <c r="C15" s="42" t="s">
        <v>80</v>
      </c>
      <c r="D15" s="61" t="n">
        <v>41374</v>
      </c>
      <c r="E15" s="53"/>
      <c r="F15" s="54"/>
      <c r="G15" s="54"/>
      <c r="H15" s="55"/>
      <c r="I15" s="28"/>
      <c r="J15" s="44"/>
      <c r="K15" s="29"/>
      <c r="L15" s="45"/>
      <c r="M15" s="28"/>
      <c r="N15" s="29"/>
      <c r="O15" s="29"/>
      <c r="P15" s="30"/>
      <c r="Q15" s="28"/>
      <c r="R15" s="29"/>
      <c r="S15" s="29"/>
      <c r="T15" s="30"/>
      <c r="U15" s="46" t="s">
        <v>80</v>
      </c>
      <c r="V15" s="51" t="n">
        <v>41374</v>
      </c>
      <c r="W15" s="48" t="s">
        <v>81</v>
      </c>
      <c r="X15" s="52" t="n">
        <v>42458</v>
      </c>
      <c r="Y15" s="11"/>
    </row>
    <row r="16" customFormat="false" ht="15" hidden="false" customHeight="false" outlineLevel="0" collapsed="false">
      <c r="A16" s="40" t="s">
        <v>82</v>
      </c>
      <c r="B16" s="41" t="s">
        <v>83</v>
      </c>
      <c r="C16" s="46" t="s">
        <v>84</v>
      </c>
      <c r="D16" s="47" t="n">
        <v>43487</v>
      </c>
      <c r="E16" s="53"/>
      <c r="F16" s="54"/>
      <c r="G16" s="54"/>
      <c r="H16" s="55"/>
      <c r="I16" s="46" t="s">
        <v>84</v>
      </c>
      <c r="J16" s="47" t="n">
        <v>43487</v>
      </c>
      <c r="K16" s="48" t="s">
        <v>84</v>
      </c>
      <c r="L16" s="49" t="n">
        <v>43487</v>
      </c>
      <c r="M16" s="28"/>
      <c r="N16" s="29"/>
      <c r="O16" s="29"/>
      <c r="P16" s="30"/>
      <c r="Q16" s="28"/>
      <c r="R16" s="29"/>
      <c r="S16" s="29"/>
      <c r="T16" s="30"/>
      <c r="U16" s="46" t="s">
        <v>85</v>
      </c>
      <c r="V16" s="51" t="n">
        <v>41421</v>
      </c>
      <c r="W16" s="48" t="s">
        <v>86</v>
      </c>
      <c r="X16" s="52" t="n">
        <v>41400</v>
      </c>
      <c r="Y16" s="11"/>
    </row>
    <row r="17" customFormat="false" ht="15" hidden="false" customHeight="false" outlineLevel="0" collapsed="false">
      <c r="A17" s="40" t="s">
        <v>87</v>
      </c>
      <c r="B17" s="41" t="s">
        <v>88</v>
      </c>
      <c r="C17" s="46" t="s">
        <v>89</v>
      </c>
      <c r="D17" s="47" t="n">
        <v>43916</v>
      </c>
      <c r="E17" s="53"/>
      <c r="F17" s="54"/>
      <c r="G17" s="54"/>
      <c r="H17" s="55"/>
      <c r="I17" s="46" t="s">
        <v>89</v>
      </c>
      <c r="J17" s="47" t="n">
        <v>43916</v>
      </c>
      <c r="K17" s="48" t="s">
        <v>90</v>
      </c>
      <c r="L17" s="49" t="n">
        <v>43923</v>
      </c>
      <c r="M17" s="28"/>
      <c r="N17" s="29"/>
      <c r="O17" s="29"/>
      <c r="P17" s="30"/>
      <c r="Q17" s="28"/>
      <c r="R17" s="29"/>
      <c r="S17" s="29"/>
      <c r="T17" s="30"/>
      <c r="U17" s="46" t="s">
        <v>91</v>
      </c>
      <c r="V17" s="51" t="n">
        <v>41347</v>
      </c>
      <c r="W17" s="48" t="s">
        <v>92</v>
      </c>
      <c r="X17" s="52" t="n">
        <v>41387</v>
      </c>
      <c r="Y17" s="11"/>
    </row>
    <row r="18" customFormat="false" ht="15" hidden="false" customHeight="false" outlineLevel="0" collapsed="false">
      <c r="A18" s="40" t="s">
        <v>93</v>
      </c>
      <c r="B18" s="41" t="s">
        <v>94</v>
      </c>
      <c r="C18" s="42" t="s">
        <v>95</v>
      </c>
      <c r="D18" s="43" t="n">
        <v>41262</v>
      </c>
      <c r="E18" s="53"/>
      <c r="F18" s="54"/>
      <c r="G18" s="54"/>
      <c r="H18" s="55"/>
      <c r="I18" s="46" t="s">
        <v>96</v>
      </c>
      <c r="J18" s="47" t="n">
        <v>43272</v>
      </c>
      <c r="K18" s="48" t="s">
        <v>97</v>
      </c>
      <c r="L18" s="49" t="n">
        <v>43272</v>
      </c>
      <c r="M18" s="28"/>
      <c r="N18" s="29"/>
      <c r="O18" s="29"/>
      <c r="P18" s="30"/>
      <c r="Q18" s="28"/>
      <c r="R18" s="29"/>
      <c r="S18" s="29"/>
      <c r="T18" s="30"/>
      <c r="U18" s="46" t="s">
        <v>95</v>
      </c>
      <c r="V18" s="47" t="n">
        <v>41262</v>
      </c>
      <c r="W18" s="48" t="s">
        <v>98</v>
      </c>
      <c r="X18" s="49" t="n">
        <v>41394</v>
      </c>
      <c r="Y18" s="11"/>
    </row>
    <row r="19" customFormat="false" ht="15" hidden="false" customHeight="false" outlineLevel="0" collapsed="false">
      <c r="A19" s="40" t="s">
        <v>99</v>
      </c>
      <c r="B19" s="41" t="s">
        <v>100</v>
      </c>
      <c r="C19" s="42" t="s">
        <v>101</v>
      </c>
      <c r="D19" s="61" t="n">
        <v>43948</v>
      </c>
      <c r="E19" s="53"/>
      <c r="F19" s="54"/>
      <c r="G19" s="54"/>
      <c r="H19" s="55"/>
      <c r="I19" s="46" t="s">
        <v>101</v>
      </c>
      <c r="J19" s="51" t="n">
        <v>43948</v>
      </c>
      <c r="K19" s="48" t="s">
        <v>102</v>
      </c>
      <c r="L19" s="52" t="n">
        <v>43599</v>
      </c>
      <c r="M19" s="28"/>
      <c r="N19" s="29"/>
      <c r="O19" s="29"/>
      <c r="P19" s="30"/>
      <c r="Q19" s="28"/>
      <c r="R19" s="29"/>
      <c r="S19" s="29"/>
      <c r="T19" s="30"/>
      <c r="U19" s="46" t="s">
        <v>103</v>
      </c>
      <c r="V19" s="51" t="n">
        <v>42335</v>
      </c>
      <c r="W19" s="48" t="s">
        <v>104</v>
      </c>
      <c r="X19" s="52" t="n">
        <v>42335</v>
      </c>
      <c r="Y19" s="11"/>
    </row>
    <row r="20" customFormat="false" ht="15" hidden="false" customHeight="false" outlineLevel="0" collapsed="false">
      <c r="A20" s="40" t="s">
        <v>105</v>
      </c>
      <c r="B20" s="41" t="s">
        <v>106</v>
      </c>
      <c r="C20" s="42" t="s">
        <v>107</v>
      </c>
      <c r="D20" s="43" t="n">
        <v>43374</v>
      </c>
      <c r="E20" s="53"/>
      <c r="F20" s="54"/>
      <c r="G20" s="54"/>
      <c r="H20" s="55"/>
      <c r="I20" s="46" t="s">
        <v>107</v>
      </c>
      <c r="J20" s="47" t="n">
        <v>43374</v>
      </c>
      <c r="K20" s="48" t="s">
        <v>107</v>
      </c>
      <c r="L20" s="49" t="n">
        <v>43374</v>
      </c>
      <c r="M20" s="28"/>
      <c r="N20" s="29"/>
      <c r="O20" s="29"/>
      <c r="P20" s="30"/>
      <c r="Q20" s="28"/>
      <c r="R20" s="29"/>
      <c r="S20" s="29"/>
      <c r="T20" s="30"/>
      <c r="U20" s="46" t="s">
        <v>108</v>
      </c>
      <c r="V20" s="51" t="n">
        <v>41228</v>
      </c>
      <c r="W20" s="48" t="s">
        <v>109</v>
      </c>
      <c r="X20" s="52" t="n">
        <v>41390</v>
      </c>
      <c r="Y20" s="11"/>
    </row>
    <row r="21" customFormat="false" ht="15" hidden="false" customHeight="false" outlineLevel="0" collapsed="false">
      <c r="A21" s="40" t="s">
        <v>110</v>
      </c>
      <c r="B21" s="41" t="s">
        <v>111</v>
      </c>
      <c r="C21" s="46" t="s">
        <v>112</v>
      </c>
      <c r="D21" s="47" t="n">
        <v>43615</v>
      </c>
      <c r="E21" s="53"/>
      <c r="F21" s="54"/>
      <c r="G21" s="54"/>
      <c r="H21" s="55"/>
      <c r="I21" s="46" t="s">
        <v>112</v>
      </c>
      <c r="J21" s="47" t="n">
        <v>43615</v>
      </c>
      <c r="K21" s="48" t="s">
        <v>113</v>
      </c>
      <c r="L21" s="49" t="n">
        <v>43615</v>
      </c>
      <c r="M21" s="28"/>
      <c r="N21" s="29"/>
      <c r="O21" s="29"/>
      <c r="P21" s="30"/>
      <c r="Q21" s="28"/>
      <c r="R21" s="29"/>
      <c r="S21" s="29"/>
      <c r="T21" s="30"/>
      <c r="U21" s="46" t="s">
        <v>114</v>
      </c>
      <c r="V21" s="47" t="n">
        <v>41967</v>
      </c>
      <c r="W21" s="48" t="s">
        <v>115</v>
      </c>
      <c r="X21" s="52" t="n">
        <v>41596</v>
      </c>
      <c r="Y21" s="11"/>
    </row>
    <row r="22" customFormat="false" ht="15" hidden="false" customHeight="false" outlineLevel="0" collapsed="false">
      <c r="A22" s="40" t="s">
        <v>116</v>
      </c>
      <c r="B22" s="41" t="s">
        <v>117</v>
      </c>
      <c r="C22" s="42" t="s">
        <v>118</v>
      </c>
      <c r="D22" s="61" t="n">
        <v>44000</v>
      </c>
      <c r="E22" s="59" t="s">
        <v>119</v>
      </c>
      <c r="F22" s="43" t="n">
        <v>44442</v>
      </c>
      <c r="G22" s="60" t="s">
        <v>119</v>
      </c>
      <c r="H22" s="43" t="n">
        <v>44442</v>
      </c>
      <c r="I22" s="46" t="s">
        <v>118</v>
      </c>
      <c r="J22" s="51" t="n">
        <v>44000</v>
      </c>
      <c r="K22" s="48" t="s">
        <v>120</v>
      </c>
      <c r="L22" s="52" t="n">
        <v>43686</v>
      </c>
      <c r="M22" s="28"/>
      <c r="N22" s="29"/>
      <c r="O22" s="29"/>
      <c r="P22" s="30"/>
      <c r="Q22" s="28"/>
      <c r="R22" s="29"/>
      <c r="S22" s="29"/>
      <c r="T22" s="30"/>
      <c r="U22" s="46" t="s">
        <v>121</v>
      </c>
      <c r="V22" s="51" t="n">
        <v>42013</v>
      </c>
      <c r="W22" s="29"/>
      <c r="X22" s="30"/>
      <c r="Y22" s="11"/>
    </row>
    <row r="23" customFormat="false" ht="30" hidden="false" customHeight="false" outlineLevel="0" collapsed="false">
      <c r="A23" s="40" t="s">
        <v>122</v>
      </c>
      <c r="B23" s="41" t="s">
        <v>123</v>
      </c>
      <c r="C23" s="42" t="s">
        <v>124</v>
      </c>
      <c r="D23" s="43" t="n">
        <v>42976</v>
      </c>
      <c r="E23" s="53"/>
      <c r="F23" s="54"/>
      <c r="G23" s="54"/>
      <c r="H23" s="55"/>
      <c r="I23" s="46" t="s">
        <v>125</v>
      </c>
      <c r="J23" s="47" t="n">
        <v>43493</v>
      </c>
      <c r="K23" s="48" t="s">
        <v>125</v>
      </c>
      <c r="L23" s="49" t="n">
        <v>43493</v>
      </c>
      <c r="M23" s="28"/>
      <c r="N23" s="29"/>
      <c r="O23" s="29"/>
      <c r="P23" s="30"/>
      <c r="Q23" s="28"/>
      <c r="R23" s="29"/>
      <c r="S23" s="29"/>
      <c r="T23" s="30"/>
      <c r="U23" s="50" t="s">
        <v>126</v>
      </c>
      <c r="V23" s="64" t="s">
        <v>127</v>
      </c>
      <c r="W23" s="48" t="s">
        <v>128</v>
      </c>
      <c r="X23" s="52" t="n">
        <v>41312</v>
      </c>
      <c r="Y23" s="11"/>
    </row>
    <row r="24" customFormat="false" ht="15" hidden="false" customHeight="false" outlineLevel="0" collapsed="false">
      <c r="A24" s="40" t="s">
        <v>129</v>
      </c>
      <c r="B24" s="41" t="s">
        <v>130</v>
      </c>
      <c r="C24" s="42" t="s">
        <v>131</v>
      </c>
      <c r="D24" s="43" t="n">
        <v>43461</v>
      </c>
      <c r="E24" s="53"/>
      <c r="F24" s="54"/>
      <c r="G24" s="54"/>
      <c r="H24" s="55"/>
      <c r="I24" s="46" t="s">
        <v>131</v>
      </c>
      <c r="J24" s="47" t="n">
        <v>43461</v>
      </c>
      <c r="K24" s="48" t="s">
        <v>132</v>
      </c>
      <c r="L24" s="49" t="n">
        <v>44440</v>
      </c>
      <c r="M24" s="28"/>
      <c r="N24" s="29"/>
      <c r="O24" s="29"/>
      <c r="P24" s="30"/>
      <c r="Q24" s="28"/>
      <c r="R24" s="29"/>
      <c r="S24" s="29"/>
      <c r="T24" s="30"/>
      <c r="U24" s="46" t="s">
        <v>133</v>
      </c>
      <c r="V24" s="51" t="n">
        <v>41262</v>
      </c>
      <c r="W24" s="48" t="s">
        <v>133</v>
      </c>
      <c r="X24" s="52" t="n">
        <v>41262</v>
      </c>
      <c r="Y24" s="11"/>
    </row>
    <row r="25" customFormat="false" ht="15" hidden="false" customHeight="false" outlineLevel="0" collapsed="false">
      <c r="A25" s="40" t="s">
        <v>134</v>
      </c>
      <c r="B25" s="41" t="s">
        <v>135</v>
      </c>
      <c r="C25" s="46" t="s">
        <v>136</v>
      </c>
      <c r="D25" s="47" t="n">
        <v>43306</v>
      </c>
      <c r="E25" s="53"/>
      <c r="F25" s="54"/>
      <c r="G25" s="54"/>
      <c r="H25" s="55"/>
      <c r="I25" s="46" t="s">
        <v>136</v>
      </c>
      <c r="J25" s="47" t="n">
        <v>43306</v>
      </c>
      <c r="K25" s="48" t="s">
        <v>136</v>
      </c>
      <c r="L25" s="49" t="n">
        <v>43306</v>
      </c>
      <c r="M25" s="28"/>
      <c r="N25" s="29"/>
      <c r="O25" s="29"/>
      <c r="P25" s="30"/>
      <c r="Q25" s="28"/>
      <c r="R25" s="29"/>
      <c r="S25" s="29"/>
      <c r="T25" s="30"/>
      <c r="U25" s="46" t="s">
        <v>137</v>
      </c>
      <c r="V25" s="51" t="n">
        <v>41299</v>
      </c>
      <c r="W25" s="48" t="s">
        <v>138</v>
      </c>
      <c r="X25" s="52" t="n">
        <v>41299</v>
      </c>
      <c r="Y25" s="11"/>
    </row>
    <row r="26" customFormat="false" ht="15.75" hidden="false" customHeight="false" outlineLevel="0" collapsed="false">
      <c r="A26" s="65" t="s">
        <v>139</v>
      </c>
      <c r="B26" s="66" t="s">
        <v>140</v>
      </c>
      <c r="C26" s="67" t="s">
        <v>141</v>
      </c>
      <c r="D26" s="68" t="n">
        <v>41283</v>
      </c>
      <c r="E26" s="69"/>
      <c r="F26" s="70"/>
      <c r="G26" s="70"/>
      <c r="H26" s="71"/>
      <c r="I26" s="72"/>
      <c r="J26" s="73"/>
      <c r="K26" s="74"/>
      <c r="L26" s="75"/>
      <c r="M26" s="72"/>
      <c r="N26" s="74"/>
      <c r="O26" s="74"/>
      <c r="P26" s="76"/>
      <c r="Q26" s="72"/>
      <c r="R26" s="74"/>
      <c r="S26" s="74"/>
      <c r="T26" s="76"/>
      <c r="U26" s="77" t="s">
        <v>141</v>
      </c>
      <c r="V26" s="78" t="n">
        <v>41283</v>
      </c>
      <c r="W26" s="79" t="s">
        <v>141</v>
      </c>
      <c r="X26" s="80" t="n">
        <v>41283</v>
      </c>
      <c r="Y26" s="11"/>
    </row>
    <row r="27" customFormat="false" ht="15" hidden="false" customHeight="false" outlineLevel="0" collapsed="false">
      <c r="A27" s="81"/>
      <c r="B27" s="81"/>
      <c r="C27" s="82"/>
      <c r="D27" s="83"/>
      <c r="E27" s="83"/>
      <c r="F27" s="83"/>
      <c r="G27" s="83"/>
      <c r="H27" s="83"/>
      <c r="I27" s="82"/>
      <c r="J27" s="83"/>
      <c r="K27" s="82"/>
      <c r="L27" s="83"/>
      <c r="M27" s="81"/>
      <c r="N27" s="81"/>
      <c r="O27" s="81"/>
      <c r="P27" s="81"/>
      <c r="Q27" s="81"/>
      <c r="R27" s="81"/>
      <c r="S27" s="81"/>
      <c r="T27" s="81"/>
      <c r="U27" s="81"/>
      <c r="V27" s="81"/>
      <c r="W27" s="81"/>
      <c r="X27" s="81"/>
    </row>
    <row r="28" customFormat="false" ht="15" hidden="false" customHeight="false" outlineLevel="0" collapsed="false">
      <c r="C28" s="84"/>
      <c r="D28" s="85"/>
      <c r="E28" s="85"/>
      <c r="F28" s="85"/>
      <c r="G28" s="85"/>
      <c r="H28" s="85"/>
      <c r="I28" s="84"/>
      <c r="J28" s="85"/>
      <c r="K28" s="84"/>
      <c r="L28" s="85"/>
    </row>
    <row r="29" customFormat="false" ht="15" hidden="false" customHeight="false" outlineLevel="0" collapsed="false">
      <c r="C29" s="86"/>
    </row>
  </sheetData>
  <mergeCells count="17">
    <mergeCell ref="C1:D1"/>
    <mergeCell ref="E1:H1"/>
    <mergeCell ref="I1:L1"/>
    <mergeCell ref="M1:P1"/>
    <mergeCell ref="Q1:T1"/>
    <mergeCell ref="U1:X1"/>
    <mergeCell ref="C3:D3"/>
    <mergeCell ref="E3:F3"/>
    <mergeCell ref="G3:H3"/>
    <mergeCell ref="I3:J3"/>
    <mergeCell ref="K3:L3"/>
    <mergeCell ref="M3:N3"/>
    <mergeCell ref="O3:P3"/>
    <mergeCell ref="Q3:R3"/>
    <mergeCell ref="S3:T3"/>
    <mergeCell ref="U3:V3"/>
    <mergeCell ref="W3:X3"/>
  </mergeCells>
  <hyperlinks>
    <hyperlink ref="U4" r:id="rId1" display="http://cdr.eionet.europa.eu/be/eu/msfd8910/msfd4geo/envuxyrlq"/>
    <hyperlink ref="W4" r:id="rId2" display="http://cdr.eionet.europa.eu/be/eu/msfd8910/ansbe/envuxaoow"/>
    <hyperlink ref="C5" r:id="rId3" display="http://cdr.eionet.europa.eu/bg/eu/msfd_pom/msfd4geo/envwmeewa"/>
    <hyperlink ref="M5" r:id="rId4" display="http://cdr.eionet.europa.eu/bg/eu/msfd_pom/msfd4geo/envwmeewa"/>
    <hyperlink ref="O5" r:id="rId5" display="http://cdr.eionet.europa.eu/bg/eu/msfd_pom/msfd4geo/envwmeewa/MSFD4Geo_20170309_143214.xml/manage_document"/>
    <hyperlink ref="Q5" r:id="rId6" display="http://cdr.eionet.europa.eu/bg/eu/msfd_mp/msfd4geo/envvmztdq"/>
    <hyperlink ref="U5" r:id="rId7" display="Pelagic: http://cdr.eionet.europa.eu/bg/eu/msfd8910/msfd4geo/envuonlpg&#10;&#10;Seabed: http://cdr.eionet.europa.eu/bg/eu/msfd8910/msfd4geo/envuonllg"/>
    <hyperlink ref="W5" r:id="rId8" display="http://cdr.eionet.europa.eu/bg/eu/msfd8910/blkbg/envugzt4a/BGBLK_MSFD4Geo_20130815.xml/manage_document"/>
    <hyperlink ref="C6" r:id="rId9" display="http://cdr.eionet.europa.eu/cy/eu/msfd8910/msfd4geo/envuzvkwq"/>
    <hyperlink ref="U6" r:id="rId10" display="http://cdr.eionet.europa.eu/cy/eu/msfd8910/msfd4geo/envuzvkwq"/>
    <hyperlink ref="W6" r:id="rId11" display="http://cdr.eionet.europa.eu/cy/eu/msfd8910/msfd4geo/envuzvwzq"/>
    <hyperlink ref="C7" r:id="rId12" display="http://cdr.eionet.europa.eu/de/eu/msfd_art17/2018reporting/spatialdata/envxe7zdg&#10;&#10;http://cdr.eionet.europa.eu/de/eu/msfd_art17/2018reporting/spatialdata/envxe7ytg"/>
    <hyperlink ref="I7" r:id="rId13" display="http://cdr.eionet.europa.eu/de/eu/msfd_art17/2018reporting/spatialdata/envxe7zdg&#10;&#10;http://cdr.eionet.europa.eu/de/eu/msfd_art17/2018reporting/spatialdata/envxe7ytg"/>
    <hyperlink ref="U7" r:id="rId14" display="ANS: http://cdr.eionet.europa.eu/de/eu/msfd8910/msfd4geo/envwavigq&#10;&#10;BAL: http://cdr.eionet.europa.eu/de/eu/msfd8910/msfd4geo/envwavijq"/>
    <hyperlink ref="W7" r:id="rId15" display="http://cdr.eionet.europa.eu/de/eu/msfd8910/balde/envuhfzqw&#10;&#10;http://cdr.eionet.europa.eu/de/eu/msfd8910/ansde/envuhfy_w"/>
    <hyperlink ref="U8" r:id="rId16" display="http://cdr.eionet.europa.eu/dk/eu/msfd8910/msfd4geo/envuxeqyg/DK_MSFD4Geo_20130424.xml/manage_document"/>
    <hyperlink ref="W8" r:id="rId17" display="http://cdr.eionet.europa.eu/dk/eu/msfd8910/msfd4geo/envuxeqyg/DK_MSFD4Geo_20130424.xml/manage_document"/>
    <hyperlink ref="C9" r:id="rId18" display="http://cdr.eionet.europa.eu/ee/eu/msfd_art17/2020reporting/spatialdata/envx5fxgg"/>
    <hyperlink ref="E9" r:id="rId19" display="http://cdr.eionet.europa.eu/ee/eu/msfd_art17/2020reporting/spatialdata/envx5fxgg"/>
    <hyperlink ref="G9" r:id="rId20" display="http://cdr.eionet.europa.eu/ee/eu/msfd_art17/2020reporting/spatialdata/envx5fxgg"/>
    <hyperlink ref="I9" r:id="rId21" display="http://cdr.eionet.europa.eu/ee/eu/msfd_art17/2018reporting/spatialdata/envxj4ufq"/>
    <hyperlink ref="K9" r:id="rId22" display="http://cdr.eionet.europa.eu/ee/eu/msfd_art17/2018reporting/spatialdata/envwx_jka/4geo_EE.xml%20(v2_updated_with_cooperation_information)/manage_document"/>
    <hyperlink ref="U9" r:id="rId23" display="http://cdr.eionet.europa.eu/ee/eu/msfd8910/msfd4geo/envuie1sw"/>
    <hyperlink ref="W9" r:id="rId24" display="http://cdr.eionet.europa.eu/ee/eu/msfd8910/balee/envux_rbq/MSFD4Geo_20130430_141716.xml/manage_document"/>
    <hyperlink ref="C10" r:id="rId25" display="http://cdr.eionet.europa.eu/gr/eu/msfd8910/msfd4geo/envuhwe8q"/>
    <hyperlink ref="U10" r:id="rId26" display="http://cdr.eionet.europa.eu/gr/eu/msfd8910/msfd4geo/envuhwe8q"/>
    <hyperlink ref="W10" r:id="rId27" display="MIC: http://cdr.eionet.europa.eu/gr/eu/msfd8910/micgr/envux5aqq/MICGR_MSFD4Geo_20130430.xml/manage_document&#10;MAL: http://cdr.eionet.europa.eu/gr/eu/msfd8910/malgr/envux49rq/MALGR_MSFD4Geo_20130430.xml/manage_document&#10;MAD: http://cdr.eionet.europa.eu/gr/eu/msfd8910/madgr/envuwfciq/MADGR_MSFD4Geo_20130415.xml/manage_document"/>
    <hyperlink ref="U11" r:id="rId28" display="http://cdr.eionet.europa.eu/es/eu/msfd8910/msfd4geo/envuhbqka"/>
    <hyperlink ref="W11" r:id="rId29" display="http://cdr.eionet.europa.eu/es/eu/msfd8910/msfd4geo/envuhbqka/ES_MSFD4Geo_20121015.xml/manage_document"/>
    <hyperlink ref="U12" r:id="rId30" display="http://cdr.eionet.europa.eu/fi/eu/msfd8910/msfd4geo/envu3k8g"/>
    <hyperlink ref="W12" r:id="rId31" display="http://cdr.eionet.europa.eu/fi/eu/msfd8910/msfd4geo/envvgx1ug/BAL_FI_MSFD4Geo_20141119_132304.xml/manage_document"/>
    <hyperlink ref="U13" r:id="rId32" display="http://cdr.eionet.europa.eu/fr/eu/msfd8910/msfd4geo/envubha6w"/>
    <hyperlink ref="W13" r:id="rId33" display="http://cdr.eionet.europa.eu/fr/eu/msfd8910/msfd4geo/envuwulew"/>
    <hyperlink ref="C14" r:id="rId34" display="http://cdr.eionet.europa.eu/hr/eu/msfd_art17/2018reporting/spatialdata/envxj4tsg"/>
    <hyperlink ref="I14" r:id="rId35" display="http://cdr.eionet.europa.eu/hr/eu/msfd_art17/2018reporting/spatialdata/envxj4tsg"/>
    <hyperlink ref="Q14" r:id="rId36" display="http://cdr.eionet.europa.eu/hr/eu/msfd_mp/msfd4geo/envvd6ioa"/>
    <hyperlink ref="W14" r:id="rId37" display="http://cdr.eionet.europa.eu/hr/eu/msfd8910/madhr/envvd570w/MADHR_MSFD4Geo_20141014.xml/manage_document"/>
    <hyperlink ref="C15" r:id="rId38" display="http://cdr.eionet.europa.eu/ie/eu/msfd8910/msfd4geo/envuwvd2w"/>
    <hyperlink ref="U15" r:id="rId39" display="http://cdr.eionet.europa.eu/ie/eu/msfd8910/msfd4geo/envuwvd2w"/>
    <hyperlink ref="W15" r:id="rId40" display="http://cdr.eionet.europa.eu/ie/eu/msfd8910/acsie/envvvqrzw/ACSIE_MSFD4Geo_20140324.xml/manage_document"/>
    <hyperlink ref="C16" r:id="rId41" display="http://cdr.eionet.europa.eu/it/eu/msfd_art17/2018reporting/spatialdata/envxd9fqa"/>
    <hyperlink ref="I16" r:id="rId42" display="http://cdr.eionet.europa.eu/it/eu/msfd_art17/2018reporting/spatialdata/envxd9fqa"/>
    <hyperlink ref="U16" r:id="rId43" display="http://cdr.eionet.europa.eu/it/eu/msfd8910/msfd4geo/envuyflfq"/>
    <hyperlink ref="W16" r:id="rId44" display="http://cdr.eionet.europa.eu/it/eu/msfd8910/mweit/envuxzeg/MSFD4Geo_20130506_164410.xml/manage_document"/>
    <hyperlink ref="C17" r:id="rId45" display="http://cdr.eionet.europa.eu/lt/eu/msfd_art17/2018reporting/spatialdata/envxnyayq"/>
    <hyperlink ref="I17" r:id="rId46" display="http://cdr.eionet.europa.eu/lt/eu/msfd_art17/2018reporting/spatialdata/envxnyayq"/>
    <hyperlink ref="U17" r:id="rId47" display="http://cdr.eionet.europa.eu/lt/eu/msfd8910/msfd4geo/envuuhp7a"/>
    <hyperlink ref="W17" r:id="rId48" display="http://cdr.eionet.europa.eu/lt/eu/msfd8910/ballt/envuxysa/BALLT_MSFD4Geo_20130423.xml/manage_document"/>
    <hyperlink ref="C18" r:id="rId49" display="http://cdr.eionet.europa.eu/lv/eu/msfd8910/ballv/envumsa2g"/>
    <hyperlink ref="K18" r:id="rId50" display="https://cdr.eionet.europa.eu/lv/eu/msfd_art17/2018reporting/xmldata/envwyvnwq/"/>
    <hyperlink ref="U18" r:id="rId51" display="http://cdr.eionet.europa.eu/lv/eu/msfd8910/ballv/envumsa2g"/>
    <hyperlink ref="W18" r:id="rId52" display="http://cdr.eionet.europa.eu/lv/eu/msfd8910/ballv/envuxvsq/MSFD4Geo_20130430_215405.xml/manage_document"/>
    <hyperlink ref="U19" r:id="rId53" display="http://cdr.eionet.europa.eu/mt/eu/msfd8910/micmt/envvlg3cg"/>
    <hyperlink ref="W19" r:id="rId54" display="http://cdr.eionet.europa.eu/mt/eu/msfd8910/micmt/envvlg3cg/MSFD4Geo_20131002_153516.xml/manage_document"/>
    <hyperlink ref="U20" r:id="rId55" display="http://cdr.eionet.europa.eu/nl/eu/msfd8910/msfd4geo/envuhbg5g"/>
    <hyperlink ref="W20" r:id="rId56" display="http://cdr.eionet.europa.eu/nl/eu/msfd8910/ansnl/envuxtx1g/ANSNL_MSFD4Geo_20121011.xml/manage_document"/>
    <hyperlink ref="U21" r:id="rId57" display="http://cdr.eionet.europa.eu/pl/eu/msfd8910/msfd4geo/envvhmrwq"/>
    <hyperlink ref="W21" r:id="rId58" display="http://cdr.eionet.europa.eu/pl/eu/msfd8910/msfd4geo/envuoonsa/MSFD4Geo_PL.xml/manage_document"/>
    <hyperlink ref="C22" r:id="rId59" display="http://cdr.eionet.europa.eu/pt/eu/msfd_art17/2018reporting/spatialdata/envxudpjg"/>
    <hyperlink ref="E22" r:id="rId60" display="https://cdr.eionet.europa.eu/pt/eu/msfd_art17/2020reporting/spatialdata/envyrzsna"/>
    <hyperlink ref="G22" r:id="rId61" display="https://cdr.eionet.europa.eu/pt/eu/msfd_art17/2020reporting/spatialdata/envyrzsna"/>
    <hyperlink ref="K22" r:id="rId62" display="http://cdr.eionet.europa.eu/pt/eu/msfd_art17/2018reporting/spatialdata/envxuw4ba"/>
    <hyperlink ref="U22" r:id="rId63" display="http://cdr.eionet.europa.eu/pt/eu/msfd8910/msfd4geo/envvk__ea"/>
    <hyperlink ref="U23" r:id="rId64" display="WFD: http://cdr.eionet.europa.eu/ro/eu/msfd8910/msfd4geo/envvevf9q&#10;MarineWaters: http://cdr.eionet.europa.eu/ro/eu/msfd8910/msfd4geo/envuhwiog"/>
    <hyperlink ref="W23" r:id="rId65" display="http://cdr.eionet.europa.eu/ro/eu/msfd8910/blkro/envunlyaq/RO_MSFD4Geo_20121015.xml/manage_document"/>
    <hyperlink ref="K24" r:id="rId66" display="https://cdr.eionet.europa.eu/se/eu/msfd_art17/2018reporting/spatialdata/envys9eoa/SE_MSFD4Geo_210831.xml/manage_document"/>
    <hyperlink ref="U24" r:id="rId67" display="http://cdr.eionet.europa.eu/se/eu/msfd8910/msfd4geo/envunbs3a"/>
    <hyperlink ref="W24" r:id="rId68" display="http://cdr.eionet.europa.eu/se/eu/msfd8910/msfd4geo/envunbs3a"/>
    <hyperlink ref="U25" r:id="rId69" display="http://cdr.eionet.europa.eu/si/eu/msfd8910/msfd4geo/envuqjipq"/>
    <hyperlink ref="W25" r:id="rId70" display="http://cdr.eionet.europa.eu/si/eu/msfd8910/madsi/envuqjktq/MADSI_MSFD4Geo_20130124.xml/manage_document"/>
    <hyperlink ref="C26" r:id="rId71" display="http://cdr.eionet.europa.eu/gb/eu/msfd8910/msfd4geo/envuo1uhw"/>
    <hyperlink ref="U26" r:id="rId72" display="http://cdr.eionet.europa.eu/gb/eu/msfd8910/msfd4geo/envuo1uhw"/>
    <hyperlink ref="W26" r:id="rId73" display="http://cdr.eionet.europa.eu/gb/eu/msfd8910/msfd4geo/envuo1uhw"/>
  </hyperlinks>
  <printOptions headings="false" gridLines="false" gridLinesSet="true" horizontalCentered="false" verticalCentered="false"/>
  <pageMargins left="0.511805555555556" right="0.511805555555556" top="0.551388888888889" bottom="0.551388888888889" header="0.315277777777778" footer="0.315277777777778"/>
  <pageSetup paperSize="8" scale="100" fitToWidth="1" fitToHeight="1" pageOrder="downThenOver" orientation="landscape" blackAndWhite="false" draft="false" cellComments="none" horizontalDpi="300" verticalDpi="300" copies="1"/>
  <headerFooter differentFirst="false" differentOddEven="false">
    <oddHeader>&amp;C&amp;"Calibri,Bold"&amp;16MSFD regions, subregions, marine waters and marine reporting units</oddHeader>
    <oddFooter>&amp;L&amp;F  &amp;A&amp;C&amp;P of &amp;N&amp;R&amp;D  &amp;T</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6" activePane="bottomRight" state="frozen"/>
      <selection pane="topLeft" activeCell="A1" activeCellId="0" sqref="A1"/>
      <selection pane="topRight" activeCell="B1" activeCellId="0" sqref="B1"/>
      <selection pane="bottomLeft" activeCell="A6" activeCellId="0" sqref="A6"/>
      <selection pane="bottomRight" activeCell="D4" activeCellId="0" sqref="D4"/>
    </sheetView>
  </sheetViews>
  <sheetFormatPr defaultColWidth="8.70703125" defaultRowHeight="15" zeroHeight="false" outlineLevelRow="0" outlineLevelCol="0"/>
  <cols>
    <col collapsed="false" customWidth="true" hidden="false" outlineLevel="0" max="1" min="1" style="87" width="15"/>
    <col collapsed="false" customWidth="true" hidden="false" outlineLevel="0" max="2" min="2" style="87" width="12.28"/>
    <col collapsed="false" customWidth="true" hidden="false" outlineLevel="0" max="3" min="3" style="87" width="25.57"/>
    <col collapsed="false" customWidth="true" hidden="false" outlineLevel="0" max="4" min="4" style="88" width="13.57"/>
    <col collapsed="false" customWidth="true" hidden="false" outlineLevel="0" max="6" min="5" style="89" width="10.28"/>
    <col collapsed="false" customWidth="true" hidden="false" outlineLevel="0" max="7" min="7" style="89" width="12"/>
    <col collapsed="false" customWidth="true" hidden="false" outlineLevel="0" max="8" min="8" style="89" width="9"/>
    <col collapsed="false" customWidth="true" hidden="false" outlineLevel="0" max="9" min="9" style="89" width="10.85"/>
    <col collapsed="false" customWidth="true" hidden="false" outlineLevel="0" max="10" min="10" style="89" width="10.43"/>
    <col collapsed="false" customWidth="true" hidden="false" outlineLevel="0" max="11" min="11" style="89" width="11.28"/>
    <col collapsed="false" customWidth="true" hidden="false" outlineLevel="0" max="12" min="12" style="89" width="10"/>
    <col collapsed="false" customWidth="true" hidden="false" outlineLevel="0" max="13" min="13" style="89" width="11.28"/>
    <col collapsed="false" customWidth="true" hidden="false" outlineLevel="0" max="14" min="14" style="89" width="11.14"/>
    <col collapsed="false" customWidth="true" hidden="false" outlineLevel="0" max="15" min="15" style="89" width="10.71"/>
    <col collapsed="false" customWidth="true" hidden="false" outlineLevel="0" max="16" min="16" style="89" width="12.28"/>
    <col collapsed="false" customWidth="true" hidden="false" outlineLevel="0" max="17" min="17" style="89" width="11.14"/>
    <col collapsed="false" customWidth="true" hidden="false" outlineLevel="0" max="18" min="18" style="89" width="11.28"/>
    <col collapsed="false" customWidth="true" hidden="false" outlineLevel="0" max="19" min="19" style="89" width="12.28"/>
    <col collapsed="false" customWidth="true" hidden="false" outlineLevel="0" max="20" min="20" style="89" width="10.71"/>
    <col collapsed="false" customWidth="true" hidden="false" outlineLevel="0" max="21" min="21" style="89" width="11.28"/>
    <col collapsed="false" customWidth="true" hidden="false" outlineLevel="0" max="22" min="22" style="89" width="11.43"/>
    <col collapsed="false" customWidth="true" hidden="false" outlineLevel="0" max="23" min="23" style="89" width="11.57"/>
    <col collapsed="false" customWidth="true" hidden="false" outlineLevel="0" max="24" min="24" style="89" width="11.85"/>
    <col collapsed="false" customWidth="true" hidden="false" outlineLevel="0" max="25" min="25" style="89" width="16.85"/>
    <col collapsed="false" customWidth="true" hidden="false" outlineLevel="0" max="26" min="26" style="89" width="15.28"/>
    <col collapsed="false" customWidth="true" hidden="false" outlineLevel="0" max="27" min="27" style="89" width="11.43"/>
    <col collapsed="false" customWidth="true" hidden="false" outlineLevel="0" max="28" min="28" style="89" width="12"/>
    <col collapsed="false" customWidth="false" hidden="false" outlineLevel="0" max="1024" min="29" style="89" width="8.7"/>
  </cols>
  <sheetData>
    <row r="1" s="94" customFormat="true" ht="15" hidden="false" customHeight="true" outlineLevel="0" collapsed="false">
      <c r="A1" s="90"/>
      <c r="B1" s="90"/>
      <c r="C1" s="90"/>
      <c r="D1" s="90"/>
      <c r="E1" s="91" t="s">
        <v>142</v>
      </c>
      <c r="F1" s="91"/>
      <c r="G1" s="91" t="s">
        <v>143</v>
      </c>
      <c r="H1" s="91"/>
      <c r="I1" s="91" t="s">
        <v>144</v>
      </c>
      <c r="J1" s="91"/>
      <c r="K1" s="91" t="s">
        <v>145</v>
      </c>
      <c r="L1" s="91"/>
      <c r="M1" s="92" t="s">
        <v>146</v>
      </c>
      <c r="N1" s="92"/>
      <c r="O1" s="92" t="s">
        <v>147</v>
      </c>
      <c r="P1" s="92"/>
      <c r="Q1" s="92" t="s">
        <v>148</v>
      </c>
      <c r="R1" s="92"/>
      <c r="S1" s="92" t="s">
        <v>149</v>
      </c>
      <c r="T1" s="92"/>
      <c r="U1" s="93" t="s">
        <v>150</v>
      </c>
      <c r="V1" s="93"/>
      <c r="W1" s="93" t="s">
        <v>151</v>
      </c>
      <c r="X1" s="93"/>
      <c r="Y1" s="93" t="s">
        <v>152</v>
      </c>
      <c r="Z1" s="93"/>
      <c r="AA1" s="93" t="s">
        <v>153</v>
      </c>
      <c r="AB1" s="93"/>
    </row>
    <row r="2" customFormat="false" ht="37.5" hidden="false" customHeight="true" outlineLevel="0" collapsed="false">
      <c r="A2" s="90" t="s">
        <v>6</v>
      </c>
      <c r="B2" s="90" t="s">
        <v>7</v>
      </c>
      <c r="C2" s="90" t="s">
        <v>154</v>
      </c>
      <c r="D2" s="95" t="s">
        <v>0</v>
      </c>
      <c r="E2" s="91" t="s">
        <v>155</v>
      </c>
      <c r="F2" s="91"/>
      <c r="G2" s="91" t="s">
        <v>156</v>
      </c>
      <c r="H2" s="91"/>
      <c r="I2" s="91" t="s">
        <v>157</v>
      </c>
      <c r="J2" s="91"/>
      <c r="K2" s="91" t="s">
        <v>158</v>
      </c>
      <c r="L2" s="91"/>
      <c r="M2" s="92" t="s">
        <v>159</v>
      </c>
      <c r="N2" s="92"/>
      <c r="O2" s="92" t="s">
        <v>160</v>
      </c>
      <c r="P2" s="92"/>
      <c r="Q2" s="92" t="s">
        <v>161</v>
      </c>
      <c r="R2" s="92"/>
      <c r="S2" s="92" t="s">
        <v>162</v>
      </c>
      <c r="T2" s="92"/>
      <c r="U2" s="93" t="s">
        <v>163</v>
      </c>
      <c r="V2" s="93"/>
      <c r="W2" s="93" t="s">
        <v>164</v>
      </c>
      <c r="X2" s="93"/>
      <c r="Y2" s="93" t="s">
        <v>165</v>
      </c>
      <c r="Z2" s="93"/>
      <c r="AA2" s="93" t="s">
        <v>166</v>
      </c>
      <c r="AB2" s="93"/>
    </row>
    <row r="3" s="87" customFormat="true" ht="54" hidden="false" customHeight="true" outlineLevel="0" collapsed="false">
      <c r="A3" s="96"/>
      <c r="B3" s="96"/>
      <c r="C3" s="96"/>
      <c r="D3" s="96" t="s">
        <v>167</v>
      </c>
      <c r="E3" s="97" t="s">
        <v>168</v>
      </c>
      <c r="F3" s="97" t="s">
        <v>169</v>
      </c>
      <c r="G3" s="97" t="s">
        <v>168</v>
      </c>
      <c r="H3" s="97" t="s">
        <v>169</v>
      </c>
      <c r="I3" s="97" t="s">
        <v>168</v>
      </c>
      <c r="J3" s="97" t="s">
        <v>169</v>
      </c>
      <c r="K3" s="97" t="s">
        <v>168</v>
      </c>
      <c r="L3" s="97" t="s">
        <v>169</v>
      </c>
      <c r="M3" s="98" t="s">
        <v>170</v>
      </c>
      <c r="N3" s="98" t="s">
        <v>171</v>
      </c>
      <c r="O3" s="98" t="s">
        <v>170</v>
      </c>
      <c r="P3" s="98" t="s">
        <v>171</v>
      </c>
      <c r="Q3" s="98" t="s">
        <v>170</v>
      </c>
      <c r="R3" s="98" t="s">
        <v>171</v>
      </c>
      <c r="S3" s="98" t="s">
        <v>170</v>
      </c>
      <c r="T3" s="98" t="s">
        <v>171</v>
      </c>
      <c r="U3" s="99" t="s">
        <v>170</v>
      </c>
      <c r="V3" s="99" t="s">
        <v>171</v>
      </c>
      <c r="W3" s="99" t="s">
        <v>170</v>
      </c>
      <c r="X3" s="99" t="s">
        <v>171</v>
      </c>
      <c r="Y3" s="99" t="s">
        <v>170</v>
      </c>
      <c r="Z3" s="99" t="s">
        <v>171</v>
      </c>
      <c r="AA3" s="99" t="s">
        <v>170</v>
      </c>
      <c r="AB3" s="99" t="s">
        <v>171</v>
      </c>
    </row>
    <row r="4" customFormat="false" ht="15" hidden="false" customHeight="false" outlineLevel="0" collapsed="false">
      <c r="A4" s="87" t="s">
        <v>12</v>
      </c>
      <c r="B4" s="87" t="s">
        <v>13</v>
      </c>
      <c r="C4" s="88" t="s">
        <v>172</v>
      </c>
      <c r="D4" s="100" t="n">
        <v>3456.585205</v>
      </c>
      <c r="E4" s="101"/>
      <c r="F4" s="102"/>
      <c r="G4" s="100" t="n">
        <f aca="false">M4</f>
        <v>3456.585205</v>
      </c>
      <c r="H4" s="103" t="n">
        <f aca="false">G4/$G$41*100</f>
        <v>0.022355285544626</v>
      </c>
      <c r="I4" s="102"/>
      <c r="J4" s="102"/>
      <c r="K4" s="102"/>
      <c r="L4" s="102"/>
      <c r="M4" s="100" t="n">
        <v>3456.585205</v>
      </c>
      <c r="N4" s="104" t="n">
        <f aca="false">M4/$M$41*100</f>
        <v>0.528385361026166</v>
      </c>
      <c r="O4" s="105"/>
      <c r="P4" s="105"/>
      <c r="Q4" s="105"/>
      <c r="R4" s="105"/>
      <c r="S4" s="105"/>
      <c r="T4" s="105"/>
      <c r="U4" s="106"/>
      <c r="V4" s="106"/>
      <c r="W4" s="106"/>
      <c r="X4" s="106"/>
      <c r="Y4" s="106"/>
      <c r="Z4" s="106"/>
      <c r="AA4" s="106"/>
      <c r="AB4" s="106"/>
    </row>
    <row r="5" customFormat="false" ht="15" hidden="false" customHeight="false" outlineLevel="0" collapsed="false">
      <c r="A5" s="87" t="s">
        <v>17</v>
      </c>
      <c r="B5" s="87" t="s">
        <v>18</v>
      </c>
      <c r="C5" s="88" t="s">
        <v>172</v>
      </c>
      <c r="D5" s="107" t="n">
        <v>34524.622896</v>
      </c>
      <c r="E5" s="101"/>
      <c r="F5" s="102"/>
      <c r="G5" s="102"/>
      <c r="H5" s="102"/>
      <c r="I5" s="102"/>
      <c r="J5" s="102"/>
      <c r="K5" s="108" t="n">
        <v>34524.622896</v>
      </c>
      <c r="L5" s="102" t="n">
        <f aca="false">K5/$K$41*100</f>
        <v>6.57008366543289</v>
      </c>
      <c r="M5" s="105"/>
      <c r="N5" s="105"/>
      <c r="O5" s="105"/>
      <c r="P5" s="105"/>
      <c r="Q5" s="105"/>
      <c r="R5" s="105"/>
      <c r="S5" s="105"/>
      <c r="T5" s="105"/>
      <c r="U5" s="106"/>
      <c r="V5" s="106"/>
      <c r="W5" s="106"/>
      <c r="X5" s="106"/>
      <c r="Y5" s="106"/>
      <c r="Z5" s="106"/>
      <c r="AA5" s="106"/>
      <c r="AB5" s="106"/>
    </row>
    <row r="6" customFormat="false" ht="15" hidden="false" customHeight="false" outlineLevel="0" collapsed="false">
      <c r="A6" s="87" t="s">
        <v>24</v>
      </c>
      <c r="B6" s="87" t="s">
        <v>25</v>
      </c>
      <c r="C6" s="88" t="s">
        <v>172</v>
      </c>
      <c r="D6" s="100" t="n">
        <v>98040.117188</v>
      </c>
      <c r="E6" s="101"/>
      <c r="F6" s="102"/>
      <c r="G6" s="102"/>
      <c r="H6" s="102"/>
      <c r="I6" s="109" t="n">
        <f aca="false">AA6</f>
        <v>98040.117188</v>
      </c>
      <c r="J6" s="102" t="n">
        <f aca="false">I6/$I$41*100</f>
        <v>3.89565690039302</v>
      </c>
      <c r="K6" s="102"/>
      <c r="L6" s="102"/>
      <c r="M6" s="105"/>
      <c r="N6" s="105"/>
      <c r="O6" s="105"/>
      <c r="P6" s="105"/>
      <c r="Q6" s="105"/>
      <c r="R6" s="105"/>
      <c r="S6" s="105"/>
      <c r="T6" s="105"/>
      <c r="U6" s="106"/>
      <c r="V6" s="106"/>
      <c r="W6" s="106"/>
      <c r="X6" s="106"/>
      <c r="Y6" s="106"/>
      <c r="Z6" s="106"/>
      <c r="AA6" s="109" t="n">
        <v>98040.117188</v>
      </c>
      <c r="AB6" s="110" t="n">
        <f aca="false">AA6/$AA$41*100</f>
        <v>12.9368966799756</v>
      </c>
    </row>
    <row r="7" customFormat="false" ht="15" hidden="false" customHeight="false" outlineLevel="0" collapsed="false">
      <c r="A7" s="87" t="s">
        <v>28</v>
      </c>
      <c r="B7" s="87" t="s">
        <v>29</v>
      </c>
      <c r="C7" s="88" t="s">
        <v>172</v>
      </c>
      <c r="D7" s="111" t="n">
        <v>55969.994141</v>
      </c>
      <c r="E7" s="112" t="n">
        <v>15505.283203</v>
      </c>
      <c r="F7" s="102" t="n">
        <f aca="false">E7/$E$41*100</f>
        <v>3.95326563055908</v>
      </c>
      <c r="G7" s="112" t="n">
        <f aca="false">M7</f>
        <v>40464.710938</v>
      </c>
      <c r="H7" s="103" t="n">
        <f aca="false">G7/$G$41*100</f>
        <v>0.261703419372166</v>
      </c>
      <c r="I7" s="102"/>
      <c r="J7" s="102"/>
      <c r="K7" s="102"/>
      <c r="L7" s="102"/>
      <c r="M7" s="113" t="n">
        <v>40464.710938</v>
      </c>
      <c r="N7" s="104" t="n">
        <f aca="false">M7/$M$41*100</f>
        <v>6.18557322610382</v>
      </c>
      <c r="O7" s="105"/>
      <c r="P7" s="105"/>
      <c r="Q7" s="105"/>
      <c r="R7" s="105"/>
      <c r="S7" s="105"/>
      <c r="T7" s="105"/>
      <c r="U7" s="106"/>
      <c r="V7" s="106"/>
      <c r="W7" s="106"/>
      <c r="X7" s="106"/>
      <c r="Y7" s="106"/>
      <c r="Z7" s="106"/>
      <c r="AA7" s="106"/>
      <c r="AB7" s="106"/>
    </row>
    <row r="8" customFormat="false" ht="15" hidden="false" customHeight="false" outlineLevel="0" collapsed="false">
      <c r="A8" s="87" t="s">
        <v>34</v>
      </c>
      <c r="B8" s="87" t="s">
        <v>35</v>
      </c>
      <c r="C8" s="88" t="s">
        <v>172</v>
      </c>
      <c r="D8" s="114" t="n">
        <v>104636.531343</v>
      </c>
      <c r="E8" s="115" t="n">
        <v>28116.07137</v>
      </c>
      <c r="F8" s="102" t="n">
        <f aca="false">E8/$E$41*100</f>
        <v>7.16854359627959</v>
      </c>
      <c r="G8" s="115" t="n">
        <v>76520.459973</v>
      </c>
      <c r="H8" s="103" t="n">
        <f aca="false">G8/$G$41*100</f>
        <v>0.494892106298458</v>
      </c>
      <c r="I8" s="102"/>
      <c r="J8" s="102"/>
      <c r="K8" s="102"/>
      <c r="L8" s="102"/>
      <c r="M8" s="115" t="n">
        <v>76520.459973</v>
      </c>
      <c r="N8" s="104" t="n">
        <f aca="false">M8/$M$41*100</f>
        <v>11.6971775526424</v>
      </c>
      <c r="O8" s="105"/>
      <c r="P8" s="105"/>
      <c r="Q8" s="105"/>
      <c r="R8" s="105"/>
      <c r="S8" s="105"/>
      <c r="T8" s="105"/>
      <c r="U8" s="106"/>
      <c r="V8" s="106"/>
      <c r="W8" s="106"/>
      <c r="X8" s="106"/>
      <c r="Y8" s="106"/>
      <c r="Z8" s="106"/>
      <c r="AA8" s="106"/>
      <c r="AB8" s="106"/>
    </row>
    <row r="9" customFormat="false" ht="15" hidden="false" customHeight="false" outlineLevel="0" collapsed="false">
      <c r="A9" s="87" t="s">
        <v>40</v>
      </c>
      <c r="B9" s="87" t="s">
        <v>41</v>
      </c>
      <c r="C9" s="88" t="s">
        <v>172</v>
      </c>
      <c r="D9" s="100" t="n">
        <v>36481.429688</v>
      </c>
      <c r="E9" s="100" t="n">
        <v>36481.429688</v>
      </c>
      <c r="F9" s="102" t="n">
        <f aca="false">E9/$E$41*100</f>
        <v>9.30139619193307</v>
      </c>
      <c r="G9" s="102"/>
      <c r="H9" s="102"/>
      <c r="I9" s="102"/>
      <c r="J9" s="102"/>
      <c r="K9" s="102"/>
      <c r="L9" s="102"/>
      <c r="M9" s="105"/>
      <c r="N9" s="105"/>
      <c r="O9" s="105"/>
      <c r="P9" s="105"/>
      <c r="Q9" s="105"/>
      <c r="R9" s="105"/>
      <c r="S9" s="105"/>
      <c r="T9" s="105"/>
      <c r="U9" s="106"/>
      <c r="V9" s="106"/>
      <c r="W9" s="106"/>
      <c r="X9" s="106"/>
      <c r="Y9" s="106"/>
      <c r="Z9" s="106"/>
      <c r="AA9" s="106"/>
      <c r="AB9" s="106"/>
    </row>
    <row r="10" customFormat="false" ht="15" hidden="false" customHeight="true" outlineLevel="0" collapsed="false">
      <c r="A10" s="87" t="s">
        <v>47</v>
      </c>
      <c r="B10" s="87" t="s">
        <v>48</v>
      </c>
      <c r="C10" s="88" t="s">
        <v>173</v>
      </c>
      <c r="D10" s="116" t="n">
        <v>114524.080966</v>
      </c>
      <c r="E10" s="101"/>
      <c r="F10" s="102"/>
      <c r="G10" s="102"/>
      <c r="H10" s="102"/>
      <c r="I10" s="101" t="n">
        <f aca="false">SUM(W10+Y10+AA10)</f>
        <v>114520.823246823</v>
      </c>
      <c r="J10" s="102" t="n">
        <f aca="false">I10/$I$41*100</f>
        <v>4.55052327675901</v>
      </c>
      <c r="K10" s="102"/>
      <c r="L10" s="102"/>
      <c r="M10" s="105"/>
      <c r="N10" s="105"/>
      <c r="O10" s="105"/>
      <c r="P10" s="105"/>
      <c r="Q10" s="105"/>
      <c r="R10" s="105"/>
      <c r="S10" s="105"/>
      <c r="T10" s="105"/>
      <c r="U10" s="106"/>
      <c r="V10" s="106"/>
      <c r="W10" s="106" t="n">
        <v>1087.12232740356</v>
      </c>
      <c r="X10" s="110" t="n">
        <f aca="false">W10/$W$41*100</f>
        <v>0.777717027602695</v>
      </c>
      <c r="Y10" s="106" t="n">
        <v>21429.5585525861</v>
      </c>
      <c r="Z10" s="110" t="n">
        <f aca="false">Y10/$Y$41*100</f>
        <v>2.77214359795267</v>
      </c>
      <c r="AA10" s="106" t="n">
        <v>92004.1423668332</v>
      </c>
      <c r="AB10" s="110" t="n">
        <f aca="false">AA10/$AA$41*100</f>
        <v>12.1404188210739</v>
      </c>
    </row>
    <row r="11" customFormat="false" ht="15" hidden="false" customHeight="false" outlineLevel="0" collapsed="false">
      <c r="C11" s="88" t="s">
        <v>174</v>
      </c>
      <c r="D11" s="116" t="n">
        <f aca="false">488522.63785-D10</f>
        <v>373998.556884</v>
      </c>
      <c r="E11" s="101"/>
      <c r="F11" s="102"/>
      <c r="G11" s="102"/>
      <c r="H11" s="102"/>
      <c r="I11" s="101" t="n">
        <f aca="false">SUM(W11+Y11+AA11)</f>
        <v>373998.61</v>
      </c>
      <c r="J11" s="102" t="n">
        <f aca="false">I11/$I$41*100</f>
        <v>14.8609600597482</v>
      </c>
      <c r="K11" s="102"/>
      <c r="L11" s="102"/>
      <c r="M11" s="105"/>
      <c r="N11" s="105"/>
      <c r="O11" s="105"/>
      <c r="P11" s="105"/>
      <c r="Q11" s="105"/>
      <c r="R11" s="105"/>
      <c r="S11" s="105"/>
      <c r="T11" s="105"/>
      <c r="U11" s="106"/>
      <c r="V11" s="106"/>
      <c r="W11" s="106" t="n">
        <v>1165.61</v>
      </c>
      <c r="X11" s="110" t="n">
        <f aca="false">W11/$W$41*100</f>
        <v>0.833866365994948</v>
      </c>
      <c r="Y11" s="106" t="n">
        <v>160639</v>
      </c>
      <c r="Z11" s="110" t="n">
        <f aca="false">Y11/$Y$41*100</f>
        <v>20.7803802555597</v>
      </c>
      <c r="AA11" s="106" t="n">
        <v>212194</v>
      </c>
      <c r="AB11" s="110" t="n">
        <f aca="false">AA11/$AA$41*100</f>
        <v>28.0000874422328</v>
      </c>
    </row>
    <row r="12" customFormat="false" ht="15" hidden="false" customHeight="false" outlineLevel="0" collapsed="false">
      <c r="C12" s="88" t="s">
        <v>172</v>
      </c>
      <c r="D12" s="111" t="n">
        <v>488519.306741</v>
      </c>
      <c r="E12" s="101"/>
      <c r="F12" s="102"/>
      <c r="G12" s="102"/>
      <c r="H12" s="102"/>
      <c r="I12" s="101" t="n">
        <f aca="false">SUM(W12+Y12+AA12)</f>
        <v>488519.306741</v>
      </c>
      <c r="J12" s="102" t="n">
        <f aca="false">I12/$I$41*100</f>
        <v>19.4114783097559</v>
      </c>
      <c r="K12" s="102"/>
      <c r="L12" s="102"/>
      <c r="M12" s="105"/>
      <c r="N12" s="105"/>
      <c r="O12" s="105"/>
      <c r="P12" s="105"/>
      <c r="Q12" s="105"/>
      <c r="R12" s="105"/>
      <c r="S12" s="105"/>
      <c r="T12" s="105"/>
      <c r="U12" s="106"/>
      <c r="V12" s="106"/>
      <c r="W12" s="117" t="n">
        <v>2252.710282</v>
      </c>
      <c r="X12" s="110" t="n">
        <f aca="false">W12/$W$41*100</f>
        <v>1.61156762252451</v>
      </c>
      <c r="Y12" s="117" t="n">
        <v>182068.644672</v>
      </c>
      <c r="Z12" s="110" t="n">
        <f aca="false">Y12/$Y$41*100</f>
        <v>23.5525349939836</v>
      </c>
      <c r="AA12" s="117" t="n">
        <v>304197.951787</v>
      </c>
      <c r="AB12" s="110" t="n">
        <f aca="false">AA12/$AA$41*100</f>
        <v>40.1404811153195</v>
      </c>
    </row>
    <row r="13" customFormat="false" ht="15" hidden="false" customHeight="false" outlineLevel="0" collapsed="false">
      <c r="A13" s="87" t="s">
        <v>52</v>
      </c>
      <c r="B13" s="87" t="s">
        <v>53</v>
      </c>
      <c r="C13" s="88" t="s">
        <v>172</v>
      </c>
      <c r="D13" s="118" t="n">
        <v>1068463.972656</v>
      </c>
      <c r="E13" s="101"/>
      <c r="F13" s="102"/>
      <c r="G13" s="101" t="n">
        <f aca="false">Q13+S13</f>
        <v>811909.128906</v>
      </c>
      <c r="H13" s="103" t="n">
        <f aca="false">G13/$G$41*100</f>
        <v>5.25098018319562</v>
      </c>
      <c r="I13" s="101" t="n">
        <f aca="false">U13</f>
        <v>256554.84375</v>
      </c>
      <c r="J13" s="102" t="n">
        <f aca="false">I13/$I$41*100</f>
        <v>10.1942926635575</v>
      </c>
      <c r="K13" s="102"/>
      <c r="L13" s="102"/>
      <c r="M13" s="105"/>
      <c r="N13" s="105"/>
      <c r="O13" s="105"/>
      <c r="P13" s="105"/>
      <c r="Q13" s="113" t="n">
        <f aca="false">312820.46875+14040.816406</f>
        <v>326861.285156</v>
      </c>
      <c r="R13" s="104" t="n">
        <f aca="false">Q13/$Q$41*100</f>
        <v>40.6873203311942</v>
      </c>
      <c r="S13" s="113" t="n">
        <v>485047.84375</v>
      </c>
      <c r="T13" s="104" t="n">
        <f aca="false">S13/$S$41*100</f>
        <v>12.2256022660949</v>
      </c>
      <c r="U13" s="106" t="n">
        <f aca="false">25003.671875+231551.171875</f>
        <v>256554.84375</v>
      </c>
      <c r="V13" s="110" t="n">
        <f aca="false">U13/$U$41*100</f>
        <v>30.3255401843827</v>
      </c>
      <c r="W13" s="106"/>
      <c r="X13" s="106"/>
      <c r="Y13" s="106"/>
      <c r="Z13" s="106"/>
      <c r="AA13" s="106"/>
      <c r="AB13" s="106"/>
    </row>
    <row r="14" customFormat="false" ht="15" hidden="false" customHeight="false" outlineLevel="0" collapsed="false">
      <c r="A14" s="87" t="s">
        <v>58</v>
      </c>
      <c r="B14" s="87" t="s">
        <v>59</v>
      </c>
      <c r="C14" s="88" t="s">
        <v>172</v>
      </c>
      <c r="D14" s="119" t="n">
        <v>80936.132813</v>
      </c>
      <c r="E14" s="112" t="n">
        <v>80936.132813</v>
      </c>
      <c r="F14" s="102" t="n">
        <f aca="false">E14/$E$41*100</f>
        <v>20.6356780415395</v>
      </c>
      <c r="G14" s="102"/>
      <c r="H14" s="102"/>
      <c r="I14" s="102"/>
      <c r="J14" s="102"/>
      <c r="K14" s="102"/>
      <c r="L14" s="102"/>
      <c r="M14" s="105"/>
      <c r="N14" s="105"/>
      <c r="O14" s="105"/>
      <c r="P14" s="105"/>
      <c r="Q14" s="105"/>
      <c r="R14" s="105"/>
      <c r="S14" s="105"/>
      <c r="T14" s="105"/>
      <c r="U14" s="106"/>
      <c r="V14" s="106"/>
      <c r="W14" s="106"/>
      <c r="X14" s="106"/>
      <c r="Y14" s="106"/>
      <c r="Z14" s="106"/>
      <c r="AA14" s="106"/>
      <c r="AB14" s="106"/>
    </row>
    <row r="15" customFormat="false" ht="15" hidden="false" customHeight="false" outlineLevel="0" collapsed="false">
      <c r="A15" s="87" t="s">
        <v>66</v>
      </c>
      <c r="B15" s="87" t="s">
        <v>67</v>
      </c>
      <c r="C15" s="88" t="s">
        <v>172</v>
      </c>
      <c r="D15" s="118" t="n">
        <v>370965.542969</v>
      </c>
      <c r="E15" s="101"/>
      <c r="F15" s="102"/>
      <c r="G15" s="101" t="n">
        <f aca="false">M15+O15+Q15</f>
        <v>260310.042969</v>
      </c>
      <c r="H15" s="103" t="n">
        <f aca="false">G15/$G$41*100</f>
        <v>1.68354170245482</v>
      </c>
      <c r="I15" s="101" t="n">
        <f aca="false">U15</f>
        <v>110655.5</v>
      </c>
      <c r="J15" s="102" t="n">
        <f aca="false">I15/$I$41*100</f>
        <v>4.39693336264396</v>
      </c>
      <c r="K15" s="102"/>
      <c r="L15" s="102"/>
      <c r="M15" s="100" t="n">
        <v>28281.425781</v>
      </c>
      <c r="N15" s="104" t="n">
        <f aca="false">M15/$M$41*100</f>
        <v>4.32319485427769</v>
      </c>
      <c r="O15" s="100" t="n">
        <v>43807.085938</v>
      </c>
      <c r="P15" s="104" t="n">
        <f aca="false">O15/$O$41*100</f>
        <v>3.89957958702956</v>
      </c>
      <c r="Q15" s="100" t="n">
        <v>188221.53125</v>
      </c>
      <c r="R15" s="104" t="n">
        <f aca="false">Q15/$Q$41*100</f>
        <v>23.4296017392871</v>
      </c>
      <c r="S15" s="105"/>
      <c r="T15" s="105"/>
      <c r="U15" s="100" t="n">
        <v>110655.5</v>
      </c>
      <c r="V15" s="110" t="n">
        <f aca="false">U15/$U$41*100</f>
        <v>13.0798068858248</v>
      </c>
      <c r="W15" s="106"/>
      <c r="X15" s="106"/>
      <c r="Y15" s="106"/>
      <c r="Z15" s="106"/>
      <c r="AA15" s="106"/>
      <c r="AB15" s="106"/>
    </row>
    <row r="16" customFormat="false" ht="15" hidden="false" customHeight="false" outlineLevel="0" collapsed="false">
      <c r="A16" s="87" t="s">
        <v>72</v>
      </c>
      <c r="B16" s="87" t="s">
        <v>73</v>
      </c>
      <c r="C16" s="88" t="s">
        <v>172</v>
      </c>
      <c r="D16" s="100" t="n">
        <v>55492.324219</v>
      </c>
      <c r="E16" s="101"/>
      <c r="F16" s="102"/>
      <c r="G16" s="102"/>
      <c r="H16" s="102"/>
      <c r="I16" s="120" t="n">
        <f aca="false">W16</f>
        <v>55492.324219</v>
      </c>
      <c r="J16" s="102" t="n">
        <f aca="false">I16/$I$41*100</f>
        <v>2.20500609304713</v>
      </c>
      <c r="K16" s="102"/>
      <c r="L16" s="102"/>
      <c r="M16" s="105"/>
      <c r="N16" s="105"/>
      <c r="O16" s="105"/>
      <c r="P16" s="105"/>
      <c r="Q16" s="105"/>
      <c r="R16" s="105"/>
      <c r="S16" s="105"/>
      <c r="T16" s="105"/>
      <c r="U16" s="106"/>
      <c r="V16" s="106"/>
      <c r="W16" s="100" t="n">
        <v>55492.324219</v>
      </c>
      <c r="X16" s="110" t="n">
        <f aca="false">W16/$W$41*100</f>
        <v>39.6986837253549</v>
      </c>
      <c r="Y16" s="106"/>
      <c r="Z16" s="106"/>
      <c r="AA16" s="106"/>
      <c r="AB16" s="106"/>
    </row>
    <row r="17" customFormat="false" ht="15" hidden="false" customHeight="true" outlineLevel="0" collapsed="false">
      <c r="A17" s="87" t="s">
        <v>78</v>
      </c>
      <c r="B17" s="87" t="s">
        <v>79</v>
      </c>
      <c r="C17" s="88" t="s">
        <v>173</v>
      </c>
      <c r="D17" s="116" t="n">
        <v>449247.922382671</v>
      </c>
      <c r="E17" s="101"/>
      <c r="F17" s="102"/>
      <c r="G17" s="101" t="n">
        <f aca="false">O17</f>
        <v>449247.922382671</v>
      </c>
      <c r="H17" s="102"/>
      <c r="I17" s="102"/>
      <c r="J17" s="102"/>
      <c r="K17" s="102"/>
      <c r="L17" s="102"/>
      <c r="M17" s="105"/>
      <c r="N17" s="105"/>
      <c r="O17" s="105" t="n">
        <v>449247.922382671</v>
      </c>
      <c r="P17" s="104" t="n">
        <f aca="false">O17/$O$41*100</f>
        <v>39.9907455638188</v>
      </c>
      <c r="Q17" s="105"/>
      <c r="R17" s="105"/>
      <c r="S17" s="105"/>
      <c r="T17" s="105"/>
      <c r="U17" s="106"/>
      <c r="V17" s="106"/>
      <c r="W17" s="106"/>
      <c r="X17" s="106"/>
      <c r="Y17" s="106"/>
      <c r="Z17" s="106"/>
      <c r="AA17" s="106"/>
      <c r="AB17" s="106"/>
    </row>
    <row r="18" customFormat="false" ht="15" hidden="false" customHeight="false" outlineLevel="0" collapsed="false">
      <c r="C18" s="88" t="s">
        <v>174</v>
      </c>
      <c r="D18" s="116" t="n">
        <v>39523.0959178964</v>
      </c>
      <c r="E18" s="101"/>
      <c r="F18" s="102"/>
      <c r="G18" s="101" t="n">
        <f aca="false">O18</f>
        <v>39523.0959178964</v>
      </c>
      <c r="H18" s="102"/>
      <c r="I18" s="102"/>
      <c r="J18" s="102"/>
      <c r="K18" s="102"/>
      <c r="L18" s="102"/>
      <c r="M18" s="105"/>
      <c r="N18" s="105"/>
      <c r="O18" s="105" t="n">
        <v>39523.0959178964</v>
      </c>
      <c r="P18" s="104" t="n">
        <f aca="false">O18/$O$41*100</f>
        <v>3.51823123491415</v>
      </c>
      <c r="Q18" s="105"/>
      <c r="R18" s="105"/>
      <c r="S18" s="105"/>
      <c r="T18" s="105"/>
      <c r="U18" s="106"/>
      <c r="V18" s="106"/>
      <c r="W18" s="106"/>
      <c r="X18" s="106"/>
      <c r="Y18" s="106"/>
      <c r="Z18" s="106"/>
      <c r="AA18" s="106"/>
      <c r="AB18" s="106"/>
    </row>
    <row r="19" customFormat="false" ht="15" hidden="false" customHeight="false" outlineLevel="0" collapsed="false">
      <c r="C19" s="88" t="s">
        <v>172</v>
      </c>
      <c r="D19" s="100" t="n">
        <v>488762.875</v>
      </c>
      <c r="E19" s="101"/>
      <c r="F19" s="102"/>
      <c r="G19" s="101" t="n">
        <f aca="false">O19</f>
        <v>488762.875</v>
      </c>
      <c r="H19" s="103" t="n">
        <f aca="false">G19/$G$41*100</f>
        <v>3.16104854537712</v>
      </c>
      <c r="I19" s="102"/>
      <c r="J19" s="102"/>
      <c r="K19" s="102"/>
      <c r="L19" s="102"/>
      <c r="M19" s="105"/>
      <c r="N19" s="105"/>
      <c r="O19" s="100" t="n">
        <v>488762.875</v>
      </c>
      <c r="P19" s="104" t="n">
        <f aca="false">O19/$O$41*100</f>
        <v>43.5082519057623</v>
      </c>
      <c r="Q19" s="105"/>
      <c r="R19" s="105"/>
      <c r="S19" s="105"/>
      <c r="T19" s="105"/>
      <c r="U19" s="106"/>
      <c r="V19" s="106"/>
      <c r="W19" s="106"/>
      <c r="X19" s="106"/>
      <c r="Y19" s="106"/>
      <c r="Z19" s="106"/>
      <c r="AA19" s="106"/>
      <c r="AB19" s="106"/>
    </row>
    <row r="20" customFormat="false" ht="15" hidden="false" customHeight="false" outlineLevel="0" collapsed="false">
      <c r="A20" s="87" t="s">
        <v>82</v>
      </c>
      <c r="B20" s="87" t="s">
        <v>83</v>
      </c>
      <c r="C20" s="88" t="s">
        <v>172</v>
      </c>
      <c r="D20" s="107" t="n">
        <v>587152.410156</v>
      </c>
      <c r="E20" s="101"/>
      <c r="F20" s="102"/>
      <c r="G20" s="102"/>
      <c r="H20" s="102"/>
      <c r="I20" s="101" t="n">
        <f aca="false">U20+W20+Y20</f>
        <v>587152.410156</v>
      </c>
      <c r="J20" s="102" t="n">
        <f aca="false">I20/$I$41*100</f>
        <v>23.3306977165322</v>
      </c>
      <c r="K20" s="102"/>
      <c r="L20" s="102"/>
      <c r="M20" s="105"/>
      <c r="N20" s="105"/>
      <c r="O20" s="105"/>
      <c r="P20" s="105"/>
      <c r="Q20" s="105"/>
      <c r="R20" s="105"/>
      <c r="S20" s="105"/>
      <c r="T20" s="105"/>
      <c r="U20" s="121" t="n">
        <v>310537.375</v>
      </c>
      <c r="V20" s="110" t="n">
        <f aca="false">U20/$U$41*100</f>
        <v>36.7064347983694</v>
      </c>
      <c r="W20" s="121" t="n">
        <v>62141.238281</v>
      </c>
      <c r="X20" s="110" t="n">
        <f aca="false">W20/$W$41*100</f>
        <v>44.4552539389707</v>
      </c>
      <c r="Y20" s="121" t="n">
        <v>214473.796875</v>
      </c>
      <c r="Z20" s="110" t="n">
        <f aca="false">Y20/$Y$41*100</f>
        <v>27.744489531908</v>
      </c>
      <c r="AA20" s="106"/>
      <c r="AB20" s="106"/>
    </row>
    <row r="21" customFormat="false" ht="15" hidden="false" customHeight="false" outlineLevel="0" collapsed="false">
      <c r="A21" s="87" t="s">
        <v>87</v>
      </c>
      <c r="B21" s="87" t="s">
        <v>88</v>
      </c>
      <c r="C21" s="88" t="s">
        <v>172</v>
      </c>
      <c r="D21" s="119" t="n">
        <v>6437.205078</v>
      </c>
      <c r="E21" s="112" t="n">
        <v>6437.205078</v>
      </c>
      <c r="F21" s="102" t="n">
        <f aca="false">E21/$E$41*100</f>
        <v>1.64124584237159</v>
      </c>
      <c r="G21" s="102"/>
      <c r="H21" s="102"/>
      <c r="I21" s="102"/>
      <c r="J21" s="102"/>
      <c r="K21" s="102"/>
      <c r="L21" s="102"/>
      <c r="M21" s="105"/>
      <c r="N21" s="105"/>
      <c r="O21" s="105"/>
      <c r="P21" s="105"/>
      <c r="Q21" s="105"/>
      <c r="R21" s="105"/>
      <c r="S21" s="105"/>
      <c r="T21" s="105"/>
      <c r="U21" s="106"/>
      <c r="V21" s="106"/>
      <c r="W21" s="106"/>
      <c r="X21" s="106"/>
      <c r="Y21" s="106"/>
      <c r="Z21" s="106"/>
      <c r="AA21" s="106"/>
      <c r="AB21" s="106"/>
    </row>
    <row r="22" customFormat="false" ht="15" hidden="false" customHeight="false" outlineLevel="0" collapsed="false">
      <c r="A22" s="87" t="s">
        <v>93</v>
      </c>
      <c r="B22" s="87" t="s">
        <v>94</v>
      </c>
      <c r="C22" s="88" t="s">
        <v>172</v>
      </c>
      <c r="D22" s="119" t="n">
        <v>28348.294922</v>
      </c>
      <c r="E22" s="112" t="n">
        <v>28348.294922</v>
      </c>
      <c r="F22" s="102" t="n">
        <f aca="false">E22/$E$41*100</f>
        <v>7.22775189158827</v>
      </c>
      <c r="G22" s="102"/>
      <c r="H22" s="102"/>
      <c r="I22" s="102"/>
      <c r="J22" s="102"/>
      <c r="K22" s="102"/>
      <c r="L22" s="102"/>
      <c r="M22" s="105"/>
      <c r="N22" s="105"/>
      <c r="O22" s="105"/>
      <c r="P22" s="105"/>
      <c r="Q22" s="105"/>
      <c r="R22" s="105"/>
      <c r="S22" s="105"/>
      <c r="T22" s="105"/>
      <c r="U22" s="106"/>
      <c r="V22" s="106"/>
      <c r="W22" s="106"/>
      <c r="X22" s="106"/>
      <c r="Y22" s="106"/>
      <c r="Z22" s="106"/>
      <c r="AA22" s="106"/>
      <c r="AB22" s="106"/>
    </row>
    <row r="23" customFormat="false" ht="15" hidden="false" customHeight="true" outlineLevel="0" collapsed="false">
      <c r="A23" s="87" t="s">
        <v>99</v>
      </c>
      <c r="B23" s="87" t="s">
        <v>100</v>
      </c>
      <c r="C23" s="88" t="s">
        <v>173</v>
      </c>
      <c r="D23" s="122" t="n">
        <f aca="false">11479.400390625+199</f>
        <v>11678.400390625</v>
      </c>
      <c r="E23" s="123"/>
      <c r="F23" s="124"/>
      <c r="G23" s="124"/>
      <c r="H23" s="124"/>
      <c r="I23" s="120" t="n">
        <f aca="false">Y23</f>
        <v>11678.400391</v>
      </c>
      <c r="J23" s="102" t="n">
        <f aca="false">I23/$I$41*100</f>
        <v>0.464045151858716</v>
      </c>
      <c r="K23" s="124"/>
      <c r="L23" s="124"/>
      <c r="M23" s="105"/>
      <c r="N23" s="105"/>
      <c r="O23" s="105"/>
      <c r="P23" s="105"/>
      <c r="Q23" s="105"/>
      <c r="R23" s="105"/>
      <c r="S23" s="105"/>
      <c r="T23" s="105"/>
      <c r="U23" s="106"/>
      <c r="V23" s="106"/>
      <c r="W23" s="106"/>
      <c r="X23" s="106"/>
      <c r="Y23" s="125" t="n">
        <f aca="false">11479.400391+199</f>
        <v>11678.400391</v>
      </c>
      <c r="Z23" s="110" t="n">
        <f aca="false">Y23/$Y$41*100</f>
        <v>1.5107265415102</v>
      </c>
      <c r="AA23" s="106"/>
      <c r="AB23" s="106"/>
    </row>
    <row r="24" customFormat="false" ht="15" hidden="false" customHeight="false" outlineLevel="0" collapsed="false">
      <c r="C24" s="88" t="s">
        <v>174</v>
      </c>
      <c r="D24" s="122" t="n">
        <f aca="false">75475.6015625-D23</f>
        <v>63797.201171875</v>
      </c>
      <c r="E24" s="123"/>
      <c r="F24" s="124"/>
      <c r="G24" s="124"/>
      <c r="H24" s="124"/>
      <c r="I24" s="120" t="n">
        <f aca="false">Y24</f>
        <v>63797.2011715</v>
      </c>
      <c r="J24" s="102" t="n">
        <f aca="false">I24/$I$41*100</f>
        <v>2.53500316092988</v>
      </c>
      <c r="K24" s="124"/>
      <c r="L24" s="124"/>
      <c r="M24" s="105"/>
      <c r="N24" s="105"/>
      <c r="O24" s="105"/>
      <c r="P24" s="105"/>
      <c r="Q24" s="105"/>
      <c r="R24" s="105"/>
      <c r="S24" s="105"/>
      <c r="T24" s="105"/>
      <c r="U24" s="106"/>
      <c r="V24" s="106"/>
      <c r="W24" s="106"/>
      <c r="X24" s="106"/>
      <c r="Y24" s="125" t="n">
        <f aca="false">75475.6015625-Y23</f>
        <v>63797.2011715</v>
      </c>
      <c r="Z24" s="110" t="n">
        <f aca="false">Y24/$Y$41*100</f>
        <v>8.25285328957604</v>
      </c>
      <c r="AA24" s="106"/>
      <c r="AB24" s="106"/>
    </row>
    <row r="25" customFormat="false" ht="15" hidden="false" customHeight="false" outlineLevel="0" collapsed="false">
      <c r="C25" s="88" t="s">
        <v>172</v>
      </c>
      <c r="D25" s="118" t="n">
        <f aca="false">75475.6015625</f>
        <v>75475.6015625</v>
      </c>
      <c r="E25" s="123"/>
      <c r="F25" s="124"/>
      <c r="G25" s="124"/>
      <c r="H25" s="124"/>
      <c r="I25" s="122" t="n">
        <f aca="false">SUM(I23:I24)</f>
        <v>75475.6015625</v>
      </c>
      <c r="J25" s="102" t="n">
        <f aca="false">I25/$I$41*100</f>
        <v>2.9990483127886</v>
      </c>
      <c r="K25" s="124"/>
      <c r="L25" s="124"/>
      <c r="M25" s="105"/>
      <c r="N25" s="105"/>
      <c r="O25" s="105"/>
      <c r="P25" s="105"/>
      <c r="Q25" s="105"/>
      <c r="R25" s="105"/>
      <c r="S25" s="105"/>
      <c r="T25" s="105"/>
      <c r="U25" s="106"/>
      <c r="V25" s="106"/>
      <c r="W25" s="106"/>
      <c r="X25" s="106"/>
      <c r="Y25" s="120" t="n">
        <f aca="false">Y23+Y24</f>
        <v>75475.6015625</v>
      </c>
      <c r="Z25" s="110" t="n">
        <f aca="false">Y25/$Y$41*100</f>
        <v>9.76357983108624</v>
      </c>
      <c r="AA25" s="106"/>
      <c r="AB25" s="106"/>
    </row>
    <row r="26" customFormat="false" ht="15" hidden="false" customHeight="false" outlineLevel="0" collapsed="false">
      <c r="A26" s="87" t="s">
        <v>105</v>
      </c>
      <c r="B26" s="87" t="s">
        <v>106</v>
      </c>
      <c r="C26" s="88" t="s">
        <v>172</v>
      </c>
      <c r="D26" s="119" t="n">
        <v>58846.921875</v>
      </c>
      <c r="E26" s="101"/>
      <c r="F26" s="102"/>
      <c r="G26" s="101" t="n">
        <f aca="false">M26</f>
        <v>58846.921875</v>
      </c>
      <c r="H26" s="103" t="n">
        <f aca="false">G26/$G$41*100</f>
        <v>0.380589415251496</v>
      </c>
      <c r="I26" s="102"/>
      <c r="J26" s="102"/>
      <c r="K26" s="102"/>
      <c r="L26" s="102"/>
      <c r="M26" s="113" t="n">
        <v>58846.921875</v>
      </c>
      <c r="N26" s="104" t="n">
        <f aca="false">M26/$M$41*100</f>
        <v>8.99554045860717</v>
      </c>
      <c r="O26" s="105"/>
      <c r="P26" s="105"/>
      <c r="Q26" s="105"/>
      <c r="R26" s="105"/>
      <c r="S26" s="105"/>
      <c r="T26" s="105"/>
      <c r="U26" s="106"/>
      <c r="V26" s="106"/>
      <c r="W26" s="106"/>
      <c r="X26" s="106"/>
      <c r="Y26" s="106"/>
      <c r="Z26" s="106"/>
      <c r="AA26" s="106"/>
      <c r="AB26" s="106"/>
    </row>
    <row r="27" customFormat="false" ht="15" hidden="false" customHeight="false" outlineLevel="0" collapsed="false">
      <c r="A27" s="87" t="s">
        <v>110</v>
      </c>
      <c r="B27" s="87" t="s">
        <v>111</v>
      </c>
      <c r="C27" s="88" t="s">
        <v>172</v>
      </c>
      <c r="D27" s="100" t="n">
        <v>33137.917969</v>
      </c>
      <c r="E27" s="100" t="n">
        <v>33137.917969</v>
      </c>
      <c r="F27" s="102" t="n">
        <f aca="false">E27/$E$41*100</f>
        <v>8.44892611505394</v>
      </c>
      <c r="G27" s="102"/>
      <c r="H27" s="102"/>
      <c r="I27" s="102"/>
      <c r="J27" s="102"/>
      <c r="K27" s="102"/>
      <c r="L27" s="102"/>
      <c r="M27" s="105"/>
      <c r="N27" s="105"/>
      <c r="O27" s="105"/>
      <c r="P27" s="105"/>
      <c r="Q27" s="105"/>
      <c r="R27" s="105"/>
      <c r="S27" s="105"/>
      <c r="T27" s="105"/>
      <c r="U27" s="106"/>
      <c r="V27" s="106"/>
      <c r="W27" s="106"/>
      <c r="X27" s="106"/>
      <c r="Y27" s="106"/>
      <c r="Z27" s="106"/>
      <c r="AA27" s="106"/>
      <c r="AB27" s="106"/>
    </row>
    <row r="28" customFormat="false" ht="15" hidden="false" customHeight="true" outlineLevel="0" collapsed="false">
      <c r="A28" s="87" t="s">
        <v>116</v>
      </c>
      <c r="B28" s="87" t="s">
        <v>117</v>
      </c>
      <c r="C28" s="88" t="s">
        <v>173</v>
      </c>
      <c r="D28" s="122" t="n">
        <f aca="false">D30-D29</f>
        <v>1730575.664108</v>
      </c>
      <c r="E28" s="101"/>
      <c r="F28" s="102"/>
      <c r="G28" s="120" t="n">
        <f aca="false">Q28+S28</f>
        <v>1730575.664108</v>
      </c>
      <c r="H28" s="102"/>
      <c r="I28" s="102"/>
      <c r="J28" s="102"/>
      <c r="K28" s="102"/>
      <c r="L28" s="102"/>
      <c r="M28" s="105"/>
      <c r="N28" s="105"/>
      <c r="O28" s="105"/>
      <c r="P28" s="105"/>
      <c r="Q28" s="115" t="n">
        <v>315235.273252999</v>
      </c>
      <c r="R28" s="104" t="n">
        <f aca="false">Q28/$Q$41*100</f>
        <v>39.2401276168723</v>
      </c>
      <c r="S28" s="100" t="n">
        <f aca="false">961477.891272+453862.499583</f>
        <v>1415340.390855</v>
      </c>
      <c r="T28" s="104" t="n">
        <f aca="false">S28/$S$41*100</f>
        <v>35.6735709944746</v>
      </c>
      <c r="U28" s="106"/>
      <c r="V28" s="106"/>
      <c r="W28" s="106"/>
      <c r="X28" s="106"/>
      <c r="Y28" s="106"/>
      <c r="Z28" s="106"/>
      <c r="AA28" s="106"/>
      <c r="AB28" s="106"/>
    </row>
    <row r="29" customFormat="false" ht="15" hidden="false" customHeight="false" outlineLevel="0" collapsed="false">
      <c r="C29" s="88" t="s">
        <v>174</v>
      </c>
      <c r="D29" s="100" t="n">
        <v>2349473.263257</v>
      </c>
      <c r="E29" s="101"/>
      <c r="F29" s="102"/>
      <c r="G29" s="120" t="n">
        <f aca="false">S29</f>
        <v>2349473.263257</v>
      </c>
      <c r="H29" s="102"/>
      <c r="I29" s="102"/>
      <c r="J29" s="102"/>
      <c r="K29" s="102"/>
      <c r="L29" s="102"/>
      <c r="M29" s="105"/>
      <c r="N29" s="105"/>
      <c r="O29" s="105"/>
      <c r="P29" s="105"/>
      <c r="Q29" s="105"/>
      <c r="R29" s="104"/>
      <c r="S29" s="100" t="n">
        <v>2349473.263257</v>
      </c>
      <c r="T29" s="104" t="n">
        <f aca="false">S29/$S$41*100</f>
        <v>59.2183348952452</v>
      </c>
      <c r="U29" s="106"/>
      <c r="V29" s="106"/>
      <c r="W29" s="106"/>
      <c r="X29" s="106"/>
      <c r="Y29" s="106"/>
      <c r="Z29" s="106"/>
      <c r="AA29" s="106"/>
      <c r="AB29" s="106"/>
    </row>
    <row r="30" customFormat="false" ht="15" hidden="false" customHeight="false" outlineLevel="0" collapsed="false">
      <c r="C30" s="88" t="s">
        <v>172</v>
      </c>
      <c r="D30" s="118" t="n">
        <v>4080048.927365</v>
      </c>
      <c r="E30" s="101"/>
      <c r="F30" s="102"/>
      <c r="G30" s="120" t="n">
        <f aca="false">SUM(G28:G29)</f>
        <v>4080048.927365</v>
      </c>
      <c r="H30" s="103" t="n">
        <f aca="false">G30/$G$41*100</f>
        <v>26.3875048343527</v>
      </c>
      <c r="I30" s="102"/>
      <c r="J30" s="102"/>
      <c r="K30" s="102"/>
      <c r="L30" s="102"/>
      <c r="M30" s="105"/>
      <c r="N30" s="105"/>
      <c r="O30" s="105"/>
      <c r="P30" s="105"/>
      <c r="Q30" s="105"/>
      <c r="R30" s="104"/>
      <c r="S30" s="120" t="n">
        <f aca="false">S28+S29</f>
        <v>3764813.654112</v>
      </c>
      <c r="T30" s="104" t="n">
        <f aca="false">S30/$S$41*100</f>
        <v>94.8919058897198</v>
      </c>
      <c r="U30" s="106"/>
      <c r="V30" s="106"/>
      <c r="W30" s="106"/>
      <c r="X30" s="106"/>
      <c r="Y30" s="106"/>
      <c r="Z30" s="106"/>
      <c r="AA30" s="106"/>
      <c r="AB30" s="106"/>
    </row>
    <row r="31" customFormat="false" ht="15" hidden="false" customHeight="false" outlineLevel="0" collapsed="false">
      <c r="A31" s="87" t="s">
        <v>122</v>
      </c>
      <c r="C31" s="88" t="s">
        <v>172</v>
      </c>
      <c r="D31" s="111" t="n">
        <v>29560.435181</v>
      </c>
      <c r="E31" s="101"/>
      <c r="F31" s="102"/>
      <c r="G31" s="102"/>
      <c r="H31" s="102"/>
      <c r="I31" s="102"/>
      <c r="J31" s="102"/>
      <c r="K31" s="126" t="n">
        <v>29560.435181</v>
      </c>
      <c r="L31" s="102" t="n">
        <f aca="false">K31/$K$41*100</f>
        <v>5.62539185180434</v>
      </c>
      <c r="M31" s="105"/>
      <c r="N31" s="105"/>
      <c r="O31" s="105"/>
      <c r="P31" s="105"/>
      <c r="Q31" s="105"/>
      <c r="R31" s="105"/>
      <c r="S31" s="105"/>
      <c r="T31" s="105"/>
      <c r="U31" s="106"/>
      <c r="V31" s="106"/>
      <c r="W31" s="106"/>
      <c r="X31" s="106"/>
      <c r="Y31" s="106"/>
      <c r="Z31" s="106"/>
      <c r="AA31" s="106"/>
      <c r="AB31" s="106"/>
    </row>
    <row r="32" customFormat="false" ht="15" hidden="false" customHeight="false" outlineLevel="0" collapsed="false">
      <c r="A32" s="87" t="s">
        <v>129</v>
      </c>
      <c r="B32" s="87" t="s">
        <v>130</v>
      </c>
      <c r="C32" s="88" t="s">
        <v>172</v>
      </c>
      <c r="D32" s="111" t="n">
        <v>155624.791992</v>
      </c>
      <c r="E32" s="112" t="n">
        <v>141422.1875</v>
      </c>
      <c r="F32" s="102" t="n">
        <f aca="false">E32/$E$41*100</f>
        <v>36.0573532210015</v>
      </c>
      <c r="G32" s="101" t="n">
        <f aca="false">M32</f>
        <v>14202.604492</v>
      </c>
      <c r="H32" s="103" t="n">
        <f aca="false">G32/$G$41*100</f>
        <v>0.0918546079630192</v>
      </c>
      <c r="I32" s="102"/>
      <c r="J32" s="102"/>
      <c r="K32" s="102"/>
      <c r="L32" s="102"/>
      <c r="M32" s="113" t="n">
        <v>14202.604492</v>
      </c>
      <c r="N32" s="104" t="n">
        <f aca="false">M32/$M$41*100</f>
        <v>2.17105838767173</v>
      </c>
      <c r="O32" s="105"/>
      <c r="P32" s="105"/>
      <c r="Q32" s="105"/>
      <c r="R32" s="105"/>
      <c r="S32" s="105"/>
      <c r="T32" s="105"/>
      <c r="U32" s="106"/>
      <c r="V32" s="106"/>
      <c r="W32" s="106"/>
      <c r="X32" s="106"/>
      <c r="Y32" s="106"/>
      <c r="Z32" s="106"/>
      <c r="AA32" s="106"/>
      <c r="AB32" s="106"/>
    </row>
    <row r="33" customFormat="false" ht="15" hidden="false" customHeight="false" outlineLevel="0" collapsed="false">
      <c r="A33" s="87" t="s">
        <v>134</v>
      </c>
      <c r="B33" s="87" t="s">
        <v>135</v>
      </c>
      <c r="C33" s="88" t="s">
        <v>172</v>
      </c>
      <c r="D33" s="119" t="n">
        <v>214.09581</v>
      </c>
      <c r="E33" s="101"/>
      <c r="F33" s="102"/>
      <c r="G33" s="102"/>
      <c r="H33" s="102"/>
      <c r="I33" s="101" t="n">
        <f aca="false">W33</f>
        <v>214.09581</v>
      </c>
      <c r="J33" s="102" t="n">
        <f aca="false">I33/$I$41*100</f>
        <v>0.0085071687335133</v>
      </c>
      <c r="K33" s="102"/>
      <c r="L33" s="102"/>
      <c r="M33" s="105"/>
      <c r="N33" s="105"/>
      <c r="O33" s="105"/>
      <c r="P33" s="105"/>
      <c r="Q33" s="105"/>
      <c r="R33" s="105"/>
      <c r="S33" s="105"/>
      <c r="T33" s="105"/>
      <c r="U33" s="106"/>
      <c r="V33" s="106"/>
      <c r="W33" s="121" t="n">
        <v>214.09581</v>
      </c>
      <c r="X33" s="110" t="n">
        <f aca="false">W33/$W$41*100</f>
        <v>0.153162116882529</v>
      </c>
      <c r="Y33" s="106"/>
      <c r="Z33" s="106"/>
      <c r="AA33" s="106"/>
      <c r="AB33" s="106"/>
    </row>
    <row r="34" customFormat="false" ht="15" hidden="false" customHeight="true" outlineLevel="0" collapsed="false">
      <c r="A34" s="87" t="s">
        <v>139</v>
      </c>
      <c r="B34" s="87" t="s">
        <v>140</v>
      </c>
      <c r="C34" s="88" t="s">
        <v>173</v>
      </c>
      <c r="D34" s="116" t="n">
        <f aca="false">D36-D35</f>
        <v>721228.671918535</v>
      </c>
      <c r="E34" s="101"/>
      <c r="F34" s="102"/>
      <c r="G34" s="101" t="n">
        <f aca="false">M34+O34</f>
        <v>721213.521612</v>
      </c>
      <c r="H34" s="102"/>
      <c r="I34" s="126" t="n">
        <f aca="false">U34</f>
        <v>27.8963695345386</v>
      </c>
      <c r="J34" s="102" t="n">
        <f aca="false">I34/$I$41*100</f>
        <v>0.00110847158887771</v>
      </c>
      <c r="K34" s="102"/>
      <c r="L34" s="102"/>
      <c r="M34" s="127" t="n">
        <v>263802.346732</v>
      </c>
      <c r="N34" s="104" t="n">
        <f aca="false">M34/$M$41*100</f>
        <v>40.3257232067964</v>
      </c>
      <c r="O34" s="127" t="n">
        <f aca="false">606405.392324-O35</f>
        <v>457411.17488</v>
      </c>
      <c r="P34" s="104" t="n">
        <f aca="false">O34/$O$41*100</f>
        <v>40.7174145973949</v>
      </c>
      <c r="Q34" s="105"/>
      <c r="R34" s="105"/>
      <c r="S34" s="105"/>
      <c r="T34" s="105"/>
      <c r="U34" s="117" t="n">
        <v>27.8963695345386</v>
      </c>
      <c r="V34" s="110" t="n">
        <f aca="false">U34/$U$41*100</f>
        <v>0.00329743326203733</v>
      </c>
      <c r="W34" s="106"/>
      <c r="X34" s="106"/>
      <c r="Y34" s="106"/>
      <c r="Z34" s="106"/>
      <c r="AA34" s="106"/>
      <c r="AB34" s="106"/>
    </row>
    <row r="35" customFormat="false" ht="15" hidden="false" customHeight="false" outlineLevel="0" collapsed="false">
      <c r="C35" s="88" t="s">
        <v>174</v>
      </c>
      <c r="D35" s="111" t="n">
        <v>148994.217444</v>
      </c>
      <c r="E35" s="101"/>
      <c r="F35" s="102"/>
      <c r="G35" s="101" t="n">
        <f aca="false">O35</f>
        <v>148994.217444</v>
      </c>
      <c r="H35" s="102"/>
      <c r="I35" s="101" t="n">
        <v>0</v>
      </c>
      <c r="J35" s="102" t="n">
        <f aca="false">I35/$I$41*100</f>
        <v>0</v>
      </c>
      <c r="K35" s="102"/>
      <c r="L35" s="102"/>
      <c r="M35" s="105"/>
      <c r="N35" s="104"/>
      <c r="O35" s="127" t="n">
        <v>148994.217444</v>
      </c>
      <c r="P35" s="104" t="n">
        <f aca="false">O35/$O$41*100</f>
        <v>13.2630326005335</v>
      </c>
      <c r="Q35" s="105"/>
      <c r="R35" s="105"/>
      <c r="S35" s="105"/>
      <c r="T35" s="105"/>
      <c r="U35" s="106"/>
      <c r="V35" s="110"/>
      <c r="W35" s="106"/>
      <c r="X35" s="106"/>
      <c r="Y35" s="106"/>
      <c r="Z35" s="106"/>
      <c r="AA35" s="106"/>
      <c r="AB35" s="106"/>
    </row>
    <row r="36" customFormat="false" ht="15" hidden="false" customHeight="false" outlineLevel="0" collapsed="false">
      <c r="C36" s="88"/>
      <c r="D36" s="118" t="n">
        <v>870222.889362534</v>
      </c>
      <c r="E36" s="101"/>
      <c r="F36" s="102"/>
      <c r="G36" s="101" t="n">
        <f aca="false">SUM(G34:G35)</f>
        <v>870207.739056</v>
      </c>
      <c r="H36" s="103" t="n">
        <f aca="false">G36/$G$41*100</f>
        <v>5.62802342080274</v>
      </c>
      <c r="I36" s="101" t="n">
        <f aca="false">SUM(I34:I35)</f>
        <v>27.8963695345386</v>
      </c>
      <c r="J36" s="102" t="n">
        <f aca="false">I36/$I$41*100</f>
        <v>0.00110847158887771</v>
      </c>
      <c r="K36" s="102"/>
      <c r="L36" s="102"/>
      <c r="M36" s="105"/>
      <c r="N36" s="104"/>
      <c r="O36" s="105" t="n">
        <f aca="false">O34+O35</f>
        <v>606405.392324</v>
      </c>
      <c r="P36" s="104" t="n">
        <f aca="false">O36/$O$41*100</f>
        <v>53.9804471979284</v>
      </c>
      <c r="Q36" s="105"/>
      <c r="R36" s="105"/>
      <c r="S36" s="105"/>
      <c r="T36" s="105"/>
      <c r="U36" s="106"/>
      <c r="V36" s="110"/>
      <c r="W36" s="106"/>
      <c r="X36" s="106"/>
      <c r="Y36" s="106"/>
      <c r="Z36" s="106"/>
      <c r="AA36" s="106"/>
      <c r="AB36" s="106"/>
    </row>
    <row r="37" customFormat="false" ht="29.1" hidden="false" customHeight="true" outlineLevel="0" collapsed="false">
      <c r="A37" s="94" t="s">
        <v>175</v>
      </c>
      <c r="B37" s="94" t="s">
        <v>176</v>
      </c>
      <c r="C37" s="128" t="s">
        <v>173</v>
      </c>
      <c r="D37" s="129" t="n">
        <f aca="false">SUM(D4+D5+D6+D7+D8+D9+D10+D13+D14+D15+D16+D17+D20+D21+D22+D23+D26+D27+D28+D31+D32+D33+D34)</f>
        <v>5835544.06586683</v>
      </c>
      <c r="E37" s="101" t="n">
        <f aca="false">SUM(E4:E36)</f>
        <v>370384.522543</v>
      </c>
      <c r="F37" s="102" t="n">
        <f aca="false">E37/$E$41*100</f>
        <v>94.4341605303265</v>
      </c>
      <c r="G37" s="101" t="n">
        <f aca="false">SUM(G4:G36)-G18-G19-G29-G30-G35-G36</f>
        <v>4166747.56246067</v>
      </c>
      <c r="H37" s="103" t="n">
        <f aca="false">G37/$G$41*100</f>
        <v>26.9482237603868</v>
      </c>
      <c r="I37" s="101" t="n">
        <f aca="false">SUM(I6+I10+I13+I15+I16+I20+I23+I33+I34)</f>
        <v>1234336.41113036</v>
      </c>
      <c r="J37" s="102" t="n">
        <f aca="false">I37/$I$41*100</f>
        <v>49.0467708051138</v>
      </c>
      <c r="K37" s="101" t="n">
        <f aca="false">SUM(K4:K36)</f>
        <v>64085.058077</v>
      </c>
      <c r="L37" s="102" t="n">
        <f aca="false">K37/$K$41*100</f>
        <v>12.1954755172372</v>
      </c>
      <c r="M37" s="105" t="n">
        <f aca="false">SUM(M4:M36)</f>
        <v>485575.054996</v>
      </c>
      <c r="N37" s="104" t="n">
        <f aca="false">M37/$M$41*100</f>
        <v>74.2266530471254</v>
      </c>
      <c r="O37" s="105" t="n">
        <f aca="false">O15+O17+O34</f>
        <v>950466.183200671</v>
      </c>
      <c r="P37" s="104" t="n">
        <f aca="false">O37/$O$41*100</f>
        <v>84.6077397482433</v>
      </c>
      <c r="Q37" s="105" t="n">
        <f aca="false">Q13+Q15+Q28</f>
        <v>830318.089658999</v>
      </c>
      <c r="R37" s="104" t="n">
        <f aca="false">Q37/$Q$41*100</f>
        <v>103.357049687354</v>
      </c>
      <c r="S37" s="105" t="n">
        <f aca="false">S13+S28</f>
        <v>1900388.234605</v>
      </c>
      <c r="T37" s="104" t="n">
        <f aca="false">S37/$S$41*100</f>
        <v>47.8991732605695</v>
      </c>
      <c r="U37" s="106" t="n">
        <f aca="false">U13+U15+U20+U34</f>
        <v>677775.615119535</v>
      </c>
      <c r="V37" s="110" t="n">
        <f aca="false">U37/$U$41*100</f>
        <v>80.1150793018389</v>
      </c>
      <c r="W37" s="106" t="n">
        <f aca="false">W10+W16+W20+W33</f>
        <v>118934.780637404</v>
      </c>
      <c r="X37" s="110" t="n">
        <f aca="false">W37/$W$41*100</f>
        <v>85.0848168088109</v>
      </c>
      <c r="Y37" s="106" t="n">
        <f aca="false">Y10+Y20+Y23</f>
        <v>247581.755818586</v>
      </c>
      <c r="Z37" s="110" t="n">
        <f aca="false">Y37/$Y$41*100</f>
        <v>32.0273596713708</v>
      </c>
      <c r="AA37" s="106" t="n">
        <f aca="false">AA6+AA10</f>
        <v>190044.259554833</v>
      </c>
      <c r="AB37" s="110" t="n">
        <f aca="false">AA37/$AA$41*100</f>
        <v>25.0773155010496</v>
      </c>
    </row>
    <row r="38" customFormat="false" ht="15" hidden="false" customHeight="false" outlineLevel="0" collapsed="false">
      <c r="A38" s="94"/>
      <c r="B38" s="94"/>
      <c r="C38" s="128" t="s">
        <v>174</v>
      </c>
      <c r="D38" s="129" t="n">
        <f aca="false">SUM(D11+D18+D24+D29+D35)</f>
        <v>2975786.33467477</v>
      </c>
      <c r="E38" s="101" t="n">
        <v>0</v>
      </c>
      <c r="F38" s="102" t="n">
        <f aca="false">E38/$E$41*100</f>
        <v>0</v>
      </c>
      <c r="G38" s="101" t="n">
        <f aca="false">G18+G29+G35</f>
        <v>2537990.5766189</v>
      </c>
      <c r="H38" s="103" t="n">
        <f aca="false">G38/$G$41*100</f>
        <v>16.4143224266</v>
      </c>
      <c r="I38" s="101" t="n">
        <f aca="false">I11+I24</f>
        <v>437795.8111715</v>
      </c>
      <c r="J38" s="102" t="n">
        <f aca="false">I38/$I$41*100</f>
        <v>17.3959632206781</v>
      </c>
      <c r="K38" s="101" t="n">
        <v>0</v>
      </c>
      <c r="L38" s="102" t="n">
        <f aca="false">K38/$K$41*100</f>
        <v>0</v>
      </c>
      <c r="M38" s="105" t="n">
        <v>0</v>
      </c>
      <c r="N38" s="104" t="n">
        <f aca="false">M38/$M$41*100</f>
        <v>0</v>
      </c>
      <c r="O38" s="105" t="n">
        <f aca="false">O35+O18</f>
        <v>188517.313361896</v>
      </c>
      <c r="P38" s="104" t="n">
        <f aca="false">O38/$O$41*100</f>
        <v>16.7812638354476</v>
      </c>
      <c r="Q38" s="105" t="n">
        <v>0</v>
      </c>
      <c r="R38" s="104" t="n">
        <f aca="false">Q38/$Q$41*100</f>
        <v>0</v>
      </c>
      <c r="S38" s="105" t="n">
        <f aca="false">S29</f>
        <v>2349473.263257</v>
      </c>
      <c r="T38" s="104" t="n">
        <f aca="false">S38/$S$41*100</f>
        <v>59.2183348952452</v>
      </c>
      <c r="U38" s="106" t="n">
        <v>0</v>
      </c>
      <c r="V38" s="110" t="n">
        <f aca="false">U38/$U$41*100</f>
        <v>0</v>
      </c>
      <c r="W38" s="106" t="n">
        <f aca="false">W11</f>
        <v>1165.61</v>
      </c>
      <c r="X38" s="110" t="n">
        <f aca="false">W38/$W$41*100</f>
        <v>0.833866365994948</v>
      </c>
      <c r="Y38" s="106" t="n">
        <f aca="false">Y11+Y24</f>
        <v>224436.2011715</v>
      </c>
      <c r="Z38" s="110" t="n">
        <f aca="false">Y38/$Y$41*100</f>
        <v>29.0332335451357</v>
      </c>
      <c r="AA38" s="106" t="n">
        <f aca="false">AA11</f>
        <v>212194</v>
      </c>
      <c r="AB38" s="110" t="n">
        <f aca="false">AA38/$AA$41*100</f>
        <v>28.0000874422328</v>
      </c>
    </row>
    <row r="39" customFormat="false" ht="15" hidden="false" customHeight="false" outlineLevel="0" collapsed="false">
      <c r="A39" s="94"/>
      <c r="B39" s="94"/>
      <c r="C39" s="128" t="s">
        <v>177</v>
      </c>
      <c r="D39" s="130" t="n">
        <f aca="false">E39+G39+I39+K39</f>
        <v>-131519.810627666</v>
      </c>
      <c r="E39" s="131" t="n">
        <v>-3607.57909052275</v>
      </c>
      <c r="F39" s="131"/>
      <c r="G39" s="131" t="n">
        <f aca="false">M39+O39+Q39+S39</f>
        <v>-92483.6061502013</v>
      </c>
      <c r="H39" s="131"/>
      <c r="I39" s="131" t="n">
        <f aca="false">U39+W39+Y39+AA39</f>
        <v>-34570.8167012293</v>
      </c>
      <c r="J39" s="131"/>
      <c r="K39" s="131" t="n">
        <v>-857.80868571242</v>
      </c>
      <c r="L39" s="131"/>
      <c r="M39" s="132" t="n">
        <v>-159.866535133967</v>
      </c>
      <c r="N39" s="132"/>
      <c r="O39" s="132" t="n">
        <v>-23318.1704073109</v>
      </c>
      <c r="P39" s="132"/>
      <c r="Q39" s="133" t="n">
        <v>-28173.022265865</v>
      </c>
      <c r="R39" s="132"/>
      <c r="S39" s="132" t="n">
        <v>-40832.5469418914</v>
      </c>
      <c r="T39" s="132"/>
      <c r="U39" s="134" t="n">
        <v>-26882.5390675746</v>
      </c>
      <c r="V39" s="134"/>
      <c r="W39" s="134" t="n">
        <v>-38.2573189164501</v>
      </c>
      <c r="X39" s="134"/>
      <c r="Y39" s="134" t="n">
        <v>-7650.02031473825</v>
      </c>
      <c r="Z39" s="134"/>
      <c r="AA39" s="134" t="n">
        <v>0</v>
      </c>
      <c r="AB39" s="134"/>
    </row>
    <row r="40" customFormat="false" ht="29.1" hidden="false" customHeight="true" outlineLevel="0" collapsed="false">
      <c r="A40" s="94"/>
      <c r="B40" s="94"/>
      <c r="C40" s="128" t="s">
        <v>172</v>
      </c>
      <c r="D40" s="128" t="n">
        <f aca="false">SUM(D37:D39)</f>
        <v>8679810.58991394</v>
      </c>
      <c r="E40" s="101" t="n">
        <f aca="false">SUM(E37:E39)</f>
        <v>366776.943452477</v>
      </c>
      <c r="F40" s="102" t="n">
        <f aca="false">E40/$E$41*100</f>
        <v>93.5143631785872</v>
      </c>
      <c r="G40" s="101" t="n">
        <f aca="false">SUM(G37:G39)</f>
        <v>6612254.53292937</v>
      </c>
      <c r="H40" s="103" t="n">
        <f aca="false">G40/$G$41*100</f>
        <v>42.7644132606832</v>
      </c>
      <c r="I40" s="101" t="n">
        <f aca="false">SUM(I37:I39)</f>
        <v>1637561.40560063</v>
      </c>
      <c r="J40" s="102" t="n">
        <f aca="false">I40/$I$41*100</f>
        <v>65.0690510427727</v>
      </c>
      <c r="K40" s="101" t="n">
        <f aca="false">SUM(K37:K39)</f>
        <v>63227.2493912876</v>
      </c>
      <c r="L40" s="102" t="n">
        <f aca="false">K40/$K$41*100</f>
        <v>12.0322333335053</v>
      </c>
      <c r="M40" s="105" t="n">
        <f aca="false">SUM(M37:M39)</f>
        <v>485415.188460866</v>
      </c>
      <c r="N40" s="104" t="n">
        <f aca="false">M40/$M$41*100</f>
        <v>74.2022153052868</v>
      </c>
      <c r="O40" s="105" t="n">
        <f aca="false">SUM(O37:O39)</f>
        <v>1115665.32615526</v>
      </c>
      <c r="P40" s="104" t="n">
        <f aca="false">O40/$O$41*100</f>
        <v>99.3132877632887</v>
      </c>
      <c r="Q40" s="105" t="n">
        <f aca="false">SUM(Q37:Q39)</f>
        <v>802145.067393134</v>
      </c>
      <c r="R40" s="104" t="n">
        <f aca="false">Q40/$Q$41*100</f>
        <v>99.8501039777018</v>
      </c>
      <c r="S40" s="105" t="n">
        <f aca="false">SUM(S37:S39)</f>
        <v>4209028.95092011</v>
      </c>
      <c r="T40" s="104" t="n">
        <f aca="false">S40/$S$41*100</f>
        <v>106.088326220763</v>
      </c>
      <c r="U40" s="106" t="n">
        <f aca="false">SUM(U37:U39)</f>
        <v>650893.07605196</v>
      </c>
      <c r="V40" s="110" t="n">
        <f aca="false">U40/$U$41*100</f>
        <v>76.9374837950226</v>
      </c>
      <c r="W40" s="106" t="n">
        <f aca="false">SUM(W37:W39)</f>
        <v>120062.133318487</v>
      </c>
      <c r="X40" s="110" t="n">
        <f aca="false">W40/$W$41*100</f>
        <v>85.891314250811</v>
      </c>
      <c r="Y40" s="106" t="n">
        <f aca="false">SUM(Y37:Y39)</f>
        <v>464367.936675348</v>
      </c>
      <c r="Z40" s="110" t="n">
        <f aca="false">Y40/$Y$41*100</f>
        <v>60.0709809112568</v>
      </c>
      <c r="AA40" s="106" t="n">
        <f aca="false">SUM(AA37:AA39)</f>
        <v>402238.259554833</v>
      </c>
      <c r="AB40" s="110" t="n">
        <f aca="false">AA40/$AA$41*100</f>
        <v>53.0774029432824</v>
      </c>
    </row>
    <row r="41" customFormat="false" ht="35.25" hidden="false" customHeight="true" outlineLevel="0" collapsed="false">
      <c r="A41" s="135" t="s">
        <v>178</v>
      </c>
      <c r="B41" s="135"/>
      <c r="C41" s="136" t="s">
        <v>179</v>
      </c>
      <c r="D41" s="136"/>
      <c r="E41" s="137" t="n">
        <v>392214.555054</v>
      </c>
      <c r="F41" s="123"/>
      <c r="G41" s="122" t="n">
        <f aca="false">M41+O41+Q41+S41+8913665.13047007</f>
        <v>15462049.0000001</v>
      </c>
      <c r="H41" s="123"/>
      <c r="I41" s="138" t="n">
        <f aca="false">U41+W41+Y41+AA41</f>
        <v>2516651.740509</v>
      </c>
      <c r="J41" s="123"/>
      <c r="K41" s="138" t="n">
        <v>525482.241233</v>
      </c>
      <c r="L41" s="139"/>
      <c r="M41" s="137" t="n">
        <v>654178.836122</v>
      </c>
      <c r="N41" s="140" t="n">
        <f aca="false">M41/$G$41*100</f>
        <v>4.23086769497365</v>
      </c>
      <c r="O41" s="137" t="n">
        <v>1123379.712103</v>
      </c>
      <c r="P41" s="140" t="n">
        <f aca="false">O41/$G$41*100</f>
        <v>7.2654000262384</v>
      </c>
      <c r="Q41" s="137" t="n">
        <v>803349.255973</v>
      </c>
      <c r="R41" s="140" t="n">
        <f aca="false">Q41/$G$41*100</f>
        <v>5.19561964894172</v>
      </c>
      <c r="S41" s="137" t="n">
        <v>3967476.065332</v>
      </c>
      <c r="T41" s="140" t="n">
        <f aca="false">S41/$G$41*100</f>
        <v>25.6594456875152</v>
      </c>
      <c r="U41" s="137" t="n">
        <v>846002.551612</v>
      </c>
      <c r="V41" s="140" t="n">
        <f aca="false">U41/$I$41*100</f>
        <v>33.6161948033737</v>
      </c>
      <c r="W41" s="137" t="n">
        <v>139783.78881</v>
      </c>
      <c r="X41" s="140" t="n">
        <f aca="false">W41/$I$41*100</f>
        <v>5.55435567663122</v>
      </c>
      <c r="Y41" s="137" t="n">
        <v>773032.052467</v>
      </c>
      <c r="Z41" s="140" t="n">
        <f aca="false">Y41/$I$41*100</f>
        <v>30.7166875743662</v>
      </c>
      <c r="AA41" s="137" t="n">
        <v>757833.34762</v>
      </c>
      <c r="AB41" s="140" t="n">
        <f aca="false">AA41/$I$41*100</f>
        <v>30.1127619456288</v>
      </c>
    </row>
    <row r="42" customFormat="false" ht="14.45" hidden="false" customHeight="true" outlineLevel="0" collapsed="false">
      <c r="A42" s="141"/>
      <c r="B42" s="141"/>
      <c r="C42" s="141"/>
      <c r="D42" s="142"/>
      <c r="E42" s="143"/>
      <c r="F42" s="143"/>
      <c r="G42" s="144"/>
      <c r="H42" s="143"/>
      <c r="I42" s="143"/>
      <c r="J42" s="143"/>
      <c r="K42" s="143"/>
      <c r="L42" s="143"/>
      <c r="M42" s="143"/>
      <c r="N42" s="143"/>
      <c r="O42" s="143"/>
      <c r="P42" s="143"/>
      <c r="Q42" s="143"/>
      <c r="R42" s="143"/>
      <c r="S42" s="143"/>
      <c r="T42" s="143"/>
      <c r="U42" s="143"/>
      <c r="V42" s="143"/>
      <c r="W42" s="143"/>
      <c r="X42" s="143"/>
      <c r="Y42" s="143"/>
      <c r="Z42" s="143"/>
      <c r="AA42" s="143"/>
      <c r="AB42" s="143"/>
    </row>
    <row r="43" customFormat="false" ht="30" hidden="false" customHeight="false" outlineLevel="0" collapsed="false">
      <c r="A43" s="145" t="s">
        <v>180</v>
      </c>
    </row>
  </sheetData>
  <mergeCells count="38">
    <mergeCell ref="E1:F1"/>
    <mergeCell ref="G1:H1"/>
    <mergeCell ref="I1:J1"/>
    <mergeCell ref="K1:L1"/>
    <mergeCell ref="M1:N1"/>
    <mergeCell ref="O1:P1"/>
    <mergeCell ref="Q1:R1"/>
    <mergeCell ref="S1:T1"/>
    <mergeCell ref="U1:V1"/>
    <mergeCell ref="W1:X1"/>
    <mergeCell ref="Y1:Z1"/>
    <mergeCell ref="AA1:AB1"/>
    <mergeCell ref="E2:F2"/>
    <mergeCell ref="G2:H2"/>
    <mergeCell ref="I2:J2"/>
    <mergeCell ref="K2:L2"/>
    <mergeCell ref="M2:N2"/>
    <mergeCell ref="O2:P2"/>
    <mergeCell ref="Q2:R2"/>
    <mergeCell ref="S2:T2"/>
    <mergeCell ref="U2:V2"/>
    <mergeCell ref="W2:X2"/>
    <mergeCell ref="Y2:Z2"/>
    <mergeCell ref="AA2:AB2"/>
    <mergeCell ref="A10:A12"/>
    <mergeCell ref="B10:B12"/>
    <mergeCell ref="A17:A19"/>
    <mergeCell ref="B17:B19"/>
    <mergeCell ref="A23:A25"/>
    <mergeCell ref="B23:B25"/>
    <mergeCell ref="A28:A30"/>
    <mergeCell ref="B28:B30"/>
    <mergeCell ref="A34:A36"/>
    <mergeCell ref="B34:B36"/>
    <mergeCell ref="A37:A40"/>
    <mergeCell ref="B37:B40"/>
    <mergeCell ref="A41:B41"/>
    <mergeCell ref="C41:D41"/>
  </mergeCells>
  <printOptions headings="false" gridLines="false" gridLinesSet="true" horizontalCentered="false" verticalCentered="false"/>
  <pageMargins left="0.511805555555556" right="0.511805555555556" top="0.551388888888889" bottom="0.551388888888889" header="0.315277777777778" footer="0.315277777777778"/>
  <pageSetup paperSize="8" scale="100" fitToWidth="1" fitToHeight="1" pageOrder="downThenOver" orientation="landscape" blackAndWhite="false" draft="false" cellComments="none" horizontalDpi="300" verticalDpi="300" copies="1"/>
  <headerFooter differentFirst="false" differentOddEven="false">
    <oddHeader>&amp;C&amp;"Calibri,Bold"&amp;16MSFD regions, subregions, marine waters and marine reporting units</oddHeader>
    <oddFooter>&amp;L&amp;F  &amp;A&amp;C&amp;P of &amp;N&amp;R&amp;D  &amp;T</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72265625" defaultRowHeight="15" zeroHeight="false" outlineLevelRow="0" outlineLevelCol="0"/>
  <cols>
    <col collapsed="false" customWidth="true" hidden="false" outlineLevel="0" max="1" min="1" style="0" width="8.14"/>
    <col collapsed="false" customWidth="true" hidden="false" outlineLevel="0" max="2" min="2" style="0" width="43.85"/>
    <col collapsed="false" customWidth="true" hidden="false" outlineLevel="0" max="3" min="3" style="146" width="12.71"/>
    <col collapsed="false" customWidth="true" hidden="false" outlineLevel="0" max="4" min="4" style="0" width="24.28"/>
    <col collapsed="false" customWidth="true" hidden="false" outlineLevel="0" max="5" min="5" style="0" width="30.29"/>
    <col collapsed="false" customWidth="true" hidden="false" outlineLevel="0" max="6" min="6" style="0" width="7.7"/>
    <col collapsed="false" customWidth="true" hidden="false" outlineLevel="0" max="7" min="7" style="0" width="11.14"/>
  </cols>
  <sheetData>
    <row r="1" s="147" customFormat="true" ht="15.75" hidden="false" customHeight="false" outlineLevel="0" collapsed="false">
      <c r="A1" s="147" t="s">
        <v>181</v>
      </c>
      <c r="B1" s="147" t="s">
        <v>182</v>
      </c>
      <c r="C1" s="148" t="s">
        <v>183</v>
      </c>
    </row>
    <row r="2" customFormat="false" ht="15.75" hidden="false" customHeight="false" outlineLevel="0" collapsed="false">
      <c r="A2" s="149" t="s">
        <v>142</v>
      </c>
      <c r="B2" s="150" t="s">
        <v>155</v>
      </c>
      <c r="C2" s="151" t="n">
        <v>392214.555054</v>
      </c>
      <c r="E2" s="152"/>
    </row>
    <row r="3" customFormat="false" ht="15.75" hidden="false" customHeight="false" outlineLevel="0" collapsed="false">
      <c r="A3" s="153" t="s">
        <v>143</v>
      </c>
      <c r="B3" s="154" t="s">
        <v>184</v>
      </c>
      <c r="C3" s="155" t="n">
        <v>15462049</v>
      </c>
      <c r="D3" s="156"/>
      <c r="E3" s="152"/>
    </row>
    <row r="4" customFormat="false" ht="15" hidden="false" customHeight="false" outlineLevel="0" collapsed="false">
      <c r="A4" s="157" t="s">
        <v>146</v>
      </c>
      <c r="B4" s="157" t="s">
        <v>159</v>
      </c>
      <c r="C4" s="158" t="n">
        <v>654178.836122</v>
      </c>
      <c r="E4" s="152"/>
    </row>
    <row r="5" customFormat="false" ht="15" hidden="false" customHeight="false" outlineLevel="0" collapsed="false">
      <c r="A5" s="157" t="s">
        <v>147</v>
      </c>
      <c r="B5" s="157" t="s">
        <v>160</v>
      </c>
      <c r="C5" s="158" t="n">
        <v>1123379.712103</v>
      </c>
      <c r="E5" s="152"/>
    </row>
    <row r="6" customFormat="false" ht="15" hidden="false" customHeight="false" outlineLevel="0" collapsed="false">
      <c r="A6" s="157" t="s">
        <v>148</v>
      </c>
      <c r="B6" s="157" t="s">
        <v>185</v>
      </c>
      <c r="C6" s="158" t="n">
        <v>803349.255973</v>
      </c>
      <c r="E6" s="152"/>
    </row>
    <row r="7" customFormat="false" ht="15" hidden="false" customHeight="false" outlineLevel="0" collapsed="false">
      <c r="A7" s="157" t="s">
        <v>149</v>
      </c>
      <c r="B7" s="157" t="s">
        <v>162</v>
      </c>
      <c r="C7" s="158" t="n">
        <v>3967476.065332</v>
      </c>
      <c r="E7" s="152"/>
    </row>
    <row r="8" customFormat="false" ht="15.75" hidden="false" customHeight="false" outlineLevel="0" collapsed="false">
      <c r="A8" s="157" t="s">
        <v>186</v>
      </c>
      <c r="B8" s="157" t="s">
        <v>187</v>
      </c>
      <c r="C8" s="159" t="n">
        <f aca="false">C3-SUM(C4:C7)</f>
        <v>8913665.13047</v>
      </c>
      <c r="D8" s="160" t="s">
        <v>188</v>
      </c>
      <c r="E8" s="161" t="s">
        <v>189</v>
      </c>
    </row>
    <row r="9" customFormat="false" ht="15.75" hidden="false" customHeight="false" outlineLevel="0" collapsed="false">
      <c r="A9" s="162" t="s">
        <v>144</v>
      </c>
      <c r="B9" s="163" t="s">
        <v>157</v>
      </c>
      <c r="C9" s="164" t="n">
        <f aca="false">SUM(C10:C13)</f>
        <v>2516651.740509</v>
      </c>
      <c r="D9" s="161" t="n">
        <v>2516651.740364</v>
      </c>
      <c r="E9" s="161" t="n">
        <f aca="false">C9-D9</f>
        <v>0.00014499993994832</v>
      </c>
    </row>
    <row r="10" customFormat="false" ht="15" hidden="false" customHeight="false" outlineLevel="0" collapsed="false">
      <c r="A10" s="165" t="s">
        <v>150</v>
      </c>
      <c r="B10" s="165" t="s">
        <v>163</v>
      </c>
      <c r="C10" s="166" t="n">
        <v>846002.551612</v>
      </c>
      <c r="E10" s="152"/>
    </row>
    <row r="11" customFormat="false" ht="15" hidden="false" customHeight="false" outlineLevel="0" collapsed="false">
      <c r="A11" s="165" t="s">
        <v>151</v>
      </c>
      <c r="B11" s="165" t="s">
        <v>164</v>
      </c>
      <c r="C11" s="167" t="n">
        <v>139783.78881</v>
      </c>
      <c r="E11" s="152"/>
    </row>
    <row r="12" customFormat="false" ht="15" hidden="false" customHeight="false" outlineLevel="0" collapsed="false">
      <c r="A12" s="165" t="s">
        <v>152</v>
      </c>
      <c r="B12" s="165" t="s">
        <v>165</v>
      </c>
      <c r="C12" s="167" t="n">
        <v>773032.052467</v>
      </c>
      <c r="E12" s="152"/>
    </row>
    <row r="13" customFormat="false" ht="15.75" hidden="false" customHeight="false" outlineLevel="0" collapsed="false">
      <c r="A13" s="165" t="s">
        <v>153</v>
      </c>
      <c r="B13" s="165" t="s">
        <v>166</v>
      </c>
      <c r="C13" s="167" t="n">
        <v>757833.34762</v>
      </c>
      <c r="D13" s="156"/>
      <c r="E13" s="152"/>
    </row>
    <row r="14" customFormat="false" ht="15.75" hidden="false" customHeight="false" outlineLevel="0" collapsed="false">
      <c r="A14" s="168" t="s">
        <v>186</v>
      </c>
      <c r="B14" s="169" t="s">
        <v>158</v>
      </c>
      <c r="C14" s="170" t="n">
        <f aca="false">SUM(C15:C17)</f>
        <v>525482.241233</v>
      </c>
      <c r="D14" s="156"/>
      <c r="E14" s="152"/>
    </row>
    <row r="15" customFormat="false" ht="15" hidden="false" customHeight="false" outlineLevel="0" collapsed="false">
      <c r="A15" s="171" t="s">
        <v>145</v>
      </c>
      <c r="B15" s="171" t="s">
        <v>190</v>
      </c>
      <c r="C15" s="172" t="n">
        <v>473894.338348</v>
      </c>
      <c r="E15" s="152"/>
    </row>
    <row r="16" customFormat="false" ht="15" hidden="false" customHeight="false" outlineLevel="0" collapsed="false">
      <c r="A16" s="173" t="s">
        <v>191</v>
      </c>
      <c r="B16" s="173" t="s">
        <v>192</v>
      </c>
      <c r="C16" s="172" t="n">
        <v>11736.621558</v>
      </c>
      <c r="E16" s="152"/>
    </row>
    <row r="17" customFormat="false" ht="15" hidden="false" customHeight="false" outlineLevel="0" collapsed="false">
      <c r="A17" s="173" t="s">
        <v>193</v>
      </c>
      <c r="B17" s="173" t="s">
        <v>194</v>
      </c>
      <c r="C17" s="172" t="n">
        <v>39851.281327</v>
      </c>
      <c r="E17" s="152"/>
    </row>
    <row r="19" customFormat="false" ht="66.75" hidden="false" customHeight="true" outlineLevel="0" collapsed="false">
      <c r="B19" s="174" t="s">
        <v>195</v>
      </c>
    </row>
    <row r="22" customFormat="false" ht="15" hidden="false" customHeight="false" outlineLevel="0" collapsed="false">
      <c r="F22" s="175"/>
      <c r="G22" s="175"/>
    </row>
    <row r="23" customFormat="false" ht="15" hidden="false" customHeight="false" outlineLevel="0" collapsed="false">
      <c r="F23" s="175"/>
      <c r="G23" s="175"/>
    </row>
    <row r="37" customFormat="false" ht="15" hidden="false" customHeight="true" outlineLevel="0" collapsed="false"/>
  </sheetData>
  <printOptions headings="false" gridLines="false" gridLinesSet="true" horizontalCentered="false" verticalCentered="false"/>
  <pageMargins left="0.511805555555556" right="0.511805555555556" top="0.551388888888889" bottom="0.551388888888889" header="0.315277777777778" footer="0.315277777777778"/>
  <pageSetup paperSize="9" scale="100" fitToWidth="1" fitToHeight="1" pageOrder="downThenOver" orientation="landscape" blackAndWhite="false" draft="false" cellComments="none" horizontalDpi="300" verticalDpi="300" copies="1"/>
  <headerFooter differentFirst="false" differentOddEven="false">
    <oddHeader>&amp;C&amp;"Calibri,Bold"&amp;16MSFD regions, subregions, marine waters and marine reporting units</oddHeader>
    <oddFooter>&amp;L&amp;F  &amp;A&amp;C&amp;P of &amp;N&amp;R&amp;D  &amp;T</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F28" activeCellId="0" sqref="F28"/>
    </sheetView>
  </sheetViews>
  <sheetFormatPr defaultColWidth="8.70703125" defaultRowHeight="15" zeroHeight="false" outlineLevelRow="0" outlineLevelCol="0"/>
  <cols>
    <col collapsed="false" customWidth="false" hidden="false" outlineLevel="0" max="1" min="1" style="176" width="8.7"/>
    <col collapsed="false" customWidth="true" hidden="false" outlineLevel="0" max="2" min="2" style="176" width="13"/>
    <col collapsed="false" customWidth="true" hidden="false" outlineLevel="0" max="3" min="3" style="176" width="24.15"/>
    <col collapsed="false" customWidth="true" hidden="false" outlineLevel="0" max="4" min="4" style="176" width="26.72"/>
    <col collapsed="false" customWidth="true" hidden="false" outlineLevel="0" max="5" min="5" style="176" width="18.43"/>
    <col collapsed="false" customWidth="true" hidden="false" outlineLevel="0" max="6" min="6" style="177" width="13.14"/>
    <col collapsed="false" customWidth="true" hidden="false" outlineLevel="0" max="7" min="7" style="178" width="12.43"/>
    <col collapsed="false" customWidth="false" hidden="false" outlineLevel="0" max="1024" min="8" style="176" width="8.7"/>
  </cols>
  <sheetData>
    <row r="1" customFormat="false" ht="25.5" hidden="false" customHeight="true" outlineLevel="0" collapsed="false">
      <c r="A1" s="179" t="s">
        <v>6</v>
      </c>
      <c r="B1" s="179" t="s">
        <v>7</v>
      </c>
      <c r="C1" s="180" t="s">
        <v>0</v>
      </c>
      <c r="D1" s="180"/>
      <c r="E1" s="180" t="s">
        <v>196</v>
      </c>
      <c r="F1" s="180" t="s">
        <v>167</v>
      </c>
      <c r="G1" s="181"/>
    </row>
    <row r="2" customFormat="false" ht="30" hidden="false" customHeight="false" outlineLevel="0" collapsed="false">
      <c r="A2" s="182"/>
      <c r="B2" s="182"/>
      <c r="C2" s="182" t="s">
        <v>197</v>
      </c>
      <c r="D2" s="182" t="s">
        <v>198</v>
      </c>
      <c r="E2" s="182" t="s">
        <v>199</v>
      </c>
      <c r="F2" s="182" t="s">
        <v>200</v>
      </c>
      <c r="G2" s="183" t="s">
        <v>201</v>
      </c>
    </row>
    <row r="3" customFormat="false" ht="15" hidden="false" customHeight="false" outlineLevel="0" collapsed="false">
      <c r="A3" s="184" t="s">
        <v>12</v>
      </c>
      <c r="B3" s="184" t="s">
        <v>13</v>
      </c>
      <c r="C3" s="185" t="s">
        <v>172</v>
      </c>
      <c r="D3" s="186" t="s">
        <v>202</v>
      </c>
      <c r="E3" s="185" t="s">
        <v>203</v>
      </c>
      <c r="F3" s="187" t="n">
        <v>3456.585205</v>
      </c>
      <c r="G3" s="188" t="n">
        <v>100</v>
      </c>
    </row>
    <row r="4" customFormat="false" ht="15" hidden="false" customHeight="false" outlineLevel="0" collapsed="false">
      <c r="A4" s="184" t="s">
        <v>17</v>
      </c>
      <c r="B4" s="184" t="s">
        <v>18</v>
      </c>
      <c r="C4" s="185" t="s">
        <v>172</v>
      </c>
      <c r="D4" s="189"/>
      <c r="E4" s="190" t="s">
        <v>204</v>
      </c>
      <c r="F4" s="191" t="n">
        <v>34524.622896</v>
      </c>
      <c r="G4" s="188" t="n">
        <v>100</v>
      </c>
    </row>
    <row r="5" customFormat="false" ht="15" hidden="false" customHeight="false" outlineLevel="0" collapsed="false">
      <c r="A5" s="184" t="s">
        <v>24</v>
      </c>
      <c r="B5" s="184" t="s">
        <v>25</v>
      </c>
      <c r="C5" s="185" t="s">
        <v>172</v>
      </c>
      <c r="D5" s="186" t="s">
        <v>202</v>
      </c>
      <c r="E5" s="185" t="s">
        <v>205</v>
      </c>
      <c r="F5" s="187" t="n">
        <v>98040.117188</v>
      </c>
      <c r="G5" s="188" t="n">
        <v>100</v>
      </c>
    </row>
    <row r="6" customFormat="false" ht="15" hidden="false" customHeight="false" outlineLevel="0" collapsed="false">
      <c r="A6" s="184" t="s">
        <v>28</v>
      </c>
      <c r="B6" s="184" t="s">
        <v>29</v>
      </c>
      <c r="C6" s="185" t="s">
        <v>172</v>
      </c>
      <c r="D6" s="186" t="s">
        <v>202</v>
      </c>
      <c r="E6" s="185" t="s">
        <v>206</v>
      </c>
      <c r="F6" s="192" t="n">
        <v>55969.994141</v>
      </c>
      <c r="G6" s="188" t="n">
        <v>100</v>
      </c>
    </row>
    <row r="7" customFormat="false" ht="25.5" hidden="false" customHeight="false" outlineLevel="0" collapsed="false">
      <c r="A7" s="184" t="s">
        <v>34</v>
      </c>
      <c r="B7" s="184" t="s">
        <v>35</v>
      </c>
      <c r="C7" s="185" t="s">
        <v>172</v>
      </c>
      <c r="D7" s="186" t="s">
        <v>202</v>
      </c>
      <c r="E7" s="185" t="s">
        <v>207</v>
      </c>
      <c r="F7" s="193" t="n">
        <v>104636.531343</v>
      </c>
      <c r="G7" s="188" t="n">
        <v>100</v>
      </c>
    </row>
    <row r="8" customFormat="false" ht="15" hidden="false" customHeight="false" outlineLevel="0" collapsed="false">
      <c r="A8" s="184" t="s">
        <v>40</v>
      </c>
      <c r="B8" s="184" t="s">
        <v>41</v>
      </c>
      <c r="C8" s="185" t="s">
        <v>172</v>
      </c>
      <c r="D8" s="186" t="s">
        <v>202</v>
      </c>
      <c r="E8" s="185" t="s">
        <v>208</v>
      </c>
      <c r="F8" s="187" t="n">
        <v>36481.429688</v>
      </c>
      <c r="G8" s="188" t="n">
        <v>100</v>
      </c>
    </row>
    <row r="9" customFormat="false" ht="15" hidden="false" customHeight="true" outlineLevel="0" collapsed="false">
      <c r="A9" s="184" t="s">
        <v>47</v>
      </c>
      <c r="B9" s="184" t="s">
        <v>48</v>
      </c>
      <c r="C9" s="185" t="s">
        <v>173</v>
      </c>
      <c r="D9" s="186" t="s">
        <v>209</v>
      </c>
      <c r="E9" s="185"/>
      <c r="F9" s="194" t="n">
        <v>114524.080966</v>
      </c>
      <c r="G9" s="195" t="n">
        <f aca="false">F9/F11*100</f>
        <v>23.4431023269092</v>
      </c>
    </row>
    <row r="10" customFormat="false" ht="15" hidden="false" customHeight="false" outlineLevel="0" collapsed="false">
      <c r="A10" s="184"/>
      <c r="B10" s="184"/>
      <c r="C10" s="185" t="s">
        <v>174</v>
      </c>
      <c r="D10" s="186" t="s">
        <v>210</v>
      </c>
      <c r="F10" s="194" t="n">
        <f aca="false">488522.63785-F9</f>
        <v>373998.556884</v>
      </c>
      <c r="G10" s="195" t="n">
        <f aca="false">F10/F11*100</f>
        <v>76.5575795517708</v>
      </c>
    </row>
    <row r="11" customFormat="false" ht="38.25" hidden="false" customHeight="false" outlineLevel="0" collapsed="false">
      <c r="A11" s="184"/>
      <c r="B11" s="184"/>
      <c r="C11" s="185" t="s">
        <v>172</v>
      </c>
      <c r="D11" s="186"/>
      <c r="E11" s="185" t="s">
        <v>211</v>
      </c>
      <c r="F11" s="192" t="n">
        <v>488519.306741</v>
      </c>
      <c r="G11" s="188" t="n">
        <f aca="false">SUM(G9:G10)</f>
        <v>100.00068187868</v>
      </c>
    </row>
    <row r="12" customFormat="false" ht="51" hidden="false" customHeight="false" outlineLevel="0" collapsed="false">
      <c r="A12" s="184" t="s">
        <v>52</v>
      </c>
      <c r="B12" s="184" t="s">
        <v>53</v>
      </c>
      <c r="C12" s="185" t="s">
        <v>172</v>
      </c>
      <c r="D12" s="186" t="s">
        <v>202</v>
      </c>
      <c r="E12" s="185" t="s">
        <v>212</v>
      </c>
      <c r="F12" s="196" t="n">
        <v>1068463.972656</v>
      </c>
      <c r="G12" s="188" t="n">
        <v>100</v>
      </c>
    </row>
    <row r="13" customFormat="false" ht="15" hidden="false" customHeight="false" outlineLevel="0" collapsed="false">
      <c r="A13" s="184" t="s">
        <v>58</v>
      </c>
      <c r="B13" s="184" t="s">
        <v>59</v>
      </c>
      <c r="C13" s="185" t="s">
        <v>172</v>
      </c>
      <c r="D13" s="186" t="s">
        <v>202</v>
      </c>
      <c r="E13" s="185" t="s">
        <v>213</v>
      </c>
      <c r="F13" s="197" t="n">
        <v>80936.132813</v>
      </c>
      <c r="G13" s="188" t="n">
        <v>100</v>
      </c>
    </row>
    <row r="14" customFormat="false" ht="51" hidden="false" customHeight="false" outlineLevel="0" collapsed="false">
      <c r="A14" s="184" t="s">
        <v>66</v>
      </c>
      <c r="B14" s="184" t="s">
        <v>67</v>
      </c>
      <c r="C14" s="185" t="s">
        <v>172</v>
      </c>
      <c r="D14" s="189"/>
      <c r="E14" s="185" t="s">
        <v>214</v>
      </c>
      <c r="F14" s="196" t="n">
        <v>370965.542969</v>
      </c>
      <c r="G14" s="188" t="n">
        <v>100</v>
      </c>
    </row>
    <row r="15" customFormat="false" ht="15" hidden="false" customHeight="false" outlineLevel="0" collapsed="false">
      <c r="A15" s="184" t="s">
        <v>72</v>
      </c>
      <c r="B15" s="184" t="s">
        <v>73</v>
      </c>
      <c r="C15" s="185" t="s">
        <v>172</v>
      </c>
      <c r="D15" s="189"/>
      <c r="E15" s="185" t="s">
        <v>215</v>
      </c>
      <c r="F15" s="187" t="n">
        <v>55492.324219</v>
      </c>
      <c r="G15" s="188" t="n">
        <v>100</v>
      </c>
    </row>
    <row r="16" customFormat="false" ht="15" hidden="false" customHeight="true" outlineLevel="0" collapsed="false">
      <c r="A16" s="184" t="s">
        <v>78</v>
      </c>
      <c r="B16" s="184" t="s">
        <v>79</v>
      </c>
      <c r="C16" s="185" t="s">
        <v>173</v>
      </c>
      <c r="D16" s="186" t="s">
        <v>202</v>
      </c>
      <c r="E16" s="185"/>
      <c r="F16" s="194" t="n">
        <v>449247.922382671</v>
      </c>
      <c r="G16" s="195" t="n">
        <f aca="false">F16/F18*100</f>
        <v>91.9153121813254</v>
      </c>
    </row>
    <row r="17" customFormat="false" ht="15" hidden="false" customHeight="false" outlineLevel="0" collapsed="false">
      <c r="A17" s="184"/>
      <c r="B17" s="184"/>
      <c r="C17" s="185" t="s">
        <v>174</v>
      </c>
      <c r="D17" s="186" t="s">
        <v>216</v>
      </c>
      <c r="E17" s="185"/>
      <c r="F17" s="194" t="n">
        <v>39523.0959178964</v>
      </c>
      <c r="G17" s="195" t="n">
        <f aca="false">F17/F18*100</f>
        <v>8.08635392323862</v>
      </c>
    </row>
    <row r="18" customFormat="false" ht="15" hidden="false" customHeight="false" outlineLevel="0" collapsed="false">
      <c r="A18" s="184"/>
      <c r="B18" s="184"/>
      <c r="C18" s="185" t="s">
        <v>172</v>
      </c>
      <c r="D18" s="184" t="s">
        <v>172</v>
      </c>
      <c r="E18" s="185" t="s">
        <v>217</v>
      </c>
      <c r="F18" s="187" t="n">
        <v>488762.875</v>
      </c>
      <c r="G18" s="188" t="n">
        <f aca="false">SUM(G16:G17)</f>
        <v>100.001666104564</v>
      </c>
    </row>
    <row r="19" customFormat="false" ht="25.5" hidden="false" customHeight="false" outlineLevel="0" collapsed="false">
      <c r="A19" s="184" t="s">
        <v>82</v>
      </c>
      <c r="B19" s="184" t="s">
        <v>83</v>
      </c>
      <c r="C19" s="185" t="s">
        <v>172</v>
      </c>
      <c r="D19" s="189"/>
      <c r="E19" s="185" t="s">
        <v>218</v>
      </c>
      <c r="F19" s="191" t="n">
        <v>587152.410156</v>
      </c>
      <c r="G19" s="188" t="n">
        <v>100</v>
      </c>
    </row>
    <row r="20" customFormat="false" ht="15" hidden="false" customHeight="false" outlineLevel="0" collapsed="false">
      <c r="A20" s="184" t="s">
        <v>87</v>
      </c>
      <c r="B20" s="184" t="s">
        <v>88</v>
      </c>
      <c r="C20" s="185" t="s">
        <v>172</v>
      </c>
      <c r="D20" s="186" t="s">
        <v>202</v>
      </c>
      <c r="E20" s="185" t="s">
        <v>219</v>
      </c>
      <c r="F20" s="197" t="n">
        <v>6437.205078</v>
      </c>
      <c r="G20" s="188" t="n">
        <v>100</v>
      </c>
    </row>
    <row r="21" customFormat="false" ht="15" hidden="false" customHeight="false" outlineLevel="0" collapsed="false">
      <c r="A21" s="184" t="s">
        <v>93</v>
      </c>
      <c r="B21" s="184" t="s">
        <v>94</v>
      </c>
      <c r="C21" s="185" t="s">
        <v>172</v>
      </c>
      <c r="D21" s="186" t="s">
        <v>202</v>
      </c>
      <c r="E21" s="185" t="s">
        <v>220</v>
      </c>
      <c r="F21" s="197" t="n">
        <v>28348.294922</v>
      </c>
      <c r="G21" s="188" t="n">
        <v>100</v>
      </c>
    </row>
    <row r="22" customFormat="false" ht="25.5" hidden="false" customHeight="true" outlineLevel="0" collapsed="false">
      <c r="A22" s="184" t="s">
        <v>99</v>
      </c>
      <c r="B22" s="184" t="s">
        <v>100</v>
      </c>
      <c r="C22" s="185" t="s">
        <v>173</v>
      </c>
      <c r="D22" s="184" t="s">
        <v>221</v>
      </c>
      <c r="E22" s="185"/>
      <c r="F22" s="198" t="n">
        <f aca="false">11479.400390625+199</f>
        <v>11678.400390625</v>
      </c>
      <c r="G22" s="195" t="n">
        <f aca="false">F22/F24*100</f>
        <v>15.4730802389887</v>
      </c>
    </row>
    <row r="23" customFormat="false" ht="38.25" hidden="false" customHeight="false" outlineLevel="0" collapsed="false">
      <c r="A23" s="184"/>
      <c r="B23" s="184"/>
      <c r="C23" s="185" t="s">
        <v>174</v>
      </c>
      <c r="D23" s="186" t="s">
        <v>222</v>
      </c>
      <c r="E23" s="199"/>
      <c r="F23" s="198" t="n">
        <f aca="false">75475.6015625-F22</f>
        <v>63797.201171875</v>
      </c>
      <c r="G23" s="195" t="n">
        <f aca="false">F23/F24*100</f>
        <v>84.5269197610113</v>
      </c>
    </row>
    <row r="24" customFormat="false" ht="15" hidden="false" customHeight="false" outlineLevel="0" collapsed="false">
      <c r="A24" s="184"/>
      <c r="B24" s="184"/>
      <c r="C24" s="185" t="s">
        <v>172</v>
      </c>
      <c r="D24" s="184" t="s">
        <v>172</v>
      </c>
      <c r="E24" s="185" t="s">
        <v>223</v>
      </c>
      <c r="F24" s="196" t="n">
        <f aca="false">75475.6015625</f>
        <v>75475.6015625</v>
      </c>
      <c r="G24" s="188" t="n">
        <f aca="false">SUM(G22:G23)</f>
        <v>100</v>
      </c>
    </row>
    <row r="25" customFormat="false" ht="15" hidden="false" customHeight="false" outlineLevel="0" collapsed="false">
      <c r="A25" s="184" t="s">
        <v>105</v>
      </c>
      <c r="B25" s="184" t="s">
        <v>106</v>
      </c>
      <c r="C25" s="185" t="s">
        <v>172</v>
      </c>
      <c r="D25" s="186" t="s">
        <v>202</v>
      </c>
      <c r="E25" s="185" t="s">
        <v>224</v>
      </c>
      <c r="F25" s="197" t="n">
        <v>58846.921875</v>
      </c>
      <c r="G25" s="188" t="n">
        <v>100</v>
      </c>
    </row>
    <row r="26" customFormat="false" ht="15" hidden="false" customHeight="false" outlineLevel="0" collapsed="false">
      <c r="A26" s="184" t="s">
        <v>110</v>
      </c>
      <c r="B26" s="184" t="s">
        <v>111</v>
      </c>
      <c r="C26" s="185" t="s">
        <v>172</v>
      </c>
      <c r="D26" s="186" t="s">
        <v>202</v>
      </c>
      <c r="E26" s="185" t="s">
        <v>225</v>
      </c>
      <c r="F26" s="187" t="n">
        <v>33137.917969</v>
      </c>
      <c r="G26" s="188" t="n">
        <v>100</v>
      </c>
    </row>
    <row r="27" customFormat="false" ht="38.25" hidden="false" customHeight="true" outlineLevel="0" collapsed="false">
      <c r="A27" s="184" t="s">
        <v>116</v>
      </c>
      <c r="B27" s="184" t="s">
        <v>117</v>
      </c>
      <c r="C27" s="185" t="s">
        <v>173</v>
      </c>
      <c r="D27" s="186" t="s">
        <v>202</v>
      </c>
      <c r="E27" s="185" t="s">
        <v>226</v>
      </c>
      <c r="F27" s="198" t="n">
        <f aca="false">F29-F28</f>
        <v>1730575.664108</v>
      </c>
      <c r="G27" s="195" t="n">
        <f aca="false">F27/F29*100</f>
        <v>42.4155615512594</v>
      </c>
    </row>
    <row r="28" customFormat="false" ht="15" hidden="false" customHeight="false" outlineLevel="0" collapsed="false">
      <c r="A28" s="184"/>
      <c r="B28" s="184"/>
      <c r="C28" s="185" t="s">
        <v>174</v>
      </c>
      <c r="D28" s="186" t="s">
        <v>216</v>
      </c>
      <c r="E28" s="185" t="s">
        <v>227</v>
      </c>
      <c r="F28" s="200" t="n">
        <v>2349473.263257</v>
      </c>
      <c r="G28" s="195" t="n">
        <f aca="false">F28/F29*100</f>
        <v>57.5844384487406</v>
      </c>
    </row>
    <row r="29" customFormat="false" ht="51" hidden="false" customHeight="false" outlineLevel="0" collapsed="false">
      <c r="A29" s="184"/>
      <c r="B29" s="184"/>
      <c r="C29" s="185" t="s">
        <v>172</v>
      </c>
      <c r="D29" s="186"/>
      <c r="E29" s="185" t="s">
        <v>228</v>
      </c>
      <c r="F29" s="193" t="n">
        <v>4080048.927365</v>
      </c>
      <c r="G29" s="188" t="n">
        <f aca="false">SUM(G27:G28)</f>
        <v>100</v>
      </c>
    </row>
    <row r="30" customFormat="false" ht="71.25" hidden="false" customHeight="true" outlineLevel="0" collapsed="false">
      <c r="A30" s="184" t="s">
        <v>122</v>
      </c>
      <c r="B30" s="184" t="s">
        <v>123</v>
      </c>
      <c r="C30" s="185" t="s">
        <v>172</v>
      </c>
      <c r="D30" s="186" t="s">
        <v>202</v>
      </c>
      <c r="E30" s="201" t="s">
        <v>229</v>
      </c>
      <c r="F30" s="192" t="n">
        <v>29560.435181</v>
      </c>
      <c r="G30" s="188" t="n">
        <v>100</v>
      </c>
    </row>
    <row r="31" customFormat="false" ht="25.5" hidden="false" customHeight="false" outlineLevel="0" collapsed="false">
      <c r="A31" s="184" t="s">
        <v>129</v>
      </c>
      <c r="B31" s="184"/>
      <c r="C31" s="185" t="s">
        <v>172</v>
      </c>
      <c r="D31" s="186" t="s">
        <v>202</v>
      </c>
      <c r="E31" s="185" t="s">
        <v>230</v>
      </c>
      <c r="F31" s="192" t="n">
        <v>155624.791992</v>
      </c>
      <c r="G31" s="188" t="n">
        <v>100</v>
      </c>
    </row>
    <row r="32" customFormat="false" ht="15" hidden="false" customHeight="false" outlineLevel="0" collapsed="false">
      <c r="A32" s="184" t="s">
        <v>134</v>
      </c>
      <c r="B32" s="184" t="s">
        <v>135</v>
      </c>
      <c r="C32" s="185" t="s">
        <v>172</v>
      </c>
      <c r="D32" s="189"/>
      <c r="E32" s="185" t="s">
        <v>231</v>
      </c>
      <c r="F32" s="197" t="n">
        <v>214.09581</v>
      </c>
      <c r="G32" s="188" t="n">
        <v>100</v>
      </c>
    </row>
    <row r="33" customFormat="false" ht="15" hidden="false" customHeight="true" outlineLevel="0" collapsed="false">
      <c r="A33" s="184" t="s">
        <v>139</v>
      </c>
      <c r="B33" s="184" t="s">
        <v>140</v>
      </c>
      <c r="C33" s="185" t="s">
        <v>173</v>
      </c>
      <c r="D33" s="186" t="s">
        <v>202</v>
      </c>
      <c r="E33" s="185" t="s">
        <v>232</v>
      </c>
      <c r="F33" s="194" t="n">
        <f aca="false">F35-F34</f>
        <v>721228.671918535</v>
      </c>
      <c r="G33" s="195" t="n">
        <f aca="false">F33/F35*100</f>
        <v>82.8786142877553</v>
      </c>
    </row>
    <row r="34" customFormat="false" ht="15" hidden="false" customHeight="false" outlineLevel="0" collapsed="false">
      <c r="A34" s="184"/>
      <c r="B34" s="184"/>
      <c r="C34" s="185" t="s">
        <v>174</v>
      </c>
      <c r="D34" s="186" t="s">
        <v>216</v>
      </c>
      <c r="E34" s="185" t="s">
        <v>233</v>
      </c>
      <c r="F34" s="192" t="n">
        <v>148994.217444</v>
      </c>
      <c r="G34" s="195" t="n">
        <f aca="false">F34/F35*100</f>
        <v>17.1213857122447</v>
      </c>
    </row>
    <row r="35" customFormat="false" ht="25.5" hidden="false" customHeight="false" outlineLevel="0" collapsed="false">
      <c r="A35" s="184"/>
      <c r="B35" s="184"/>
      <c r="C35" s="185" t="s">
        <v>172</v>
      </c>
      <c r="D35" s="186"/>
      <c r="E35" s="185" t="s">
        <v>234</v>
      </c>
      <c r="F35" s="196" t="n">
        <v>870222.889362534</v>
      </c>
      <c r="G35" s="188" t="n">
        <f aca="false">SUM(G33:G34)</f>
        <v>100</v>
      </c>
    </row>
    <row r="36" customFormat="false" ht="15" hidden="false" customHeight="false" outlineLevel="0" collapsed="false">
      <c r="G36" s="202"/>
    </row>
    <row r="37" customFormat="false" ht="38.25" hidden="false" customHeight="false" outlineLevel="0" collapsed="false">
      <c r="D37" s="203" t="s">
        <v>235</v>
      </c>
      <c r="F37" s="204" t="s">
        <v>180</v>
      </c>
      <c r="G37" s="202"/>
    </row>
    <row r="38" customFormat="false" ht="15" hidden="false" customHeight="false" outlineLevel="0" collapsed="false">
      <c r="G38" s="205"/>
    </row>
    <row r="39" customFormat="false" ht="15" hidden="false" customHeight="false" outlineLevel="0" collapsed="false">
      <c r="G39" s="202"/>
    </row>
    <row r="40" customFormat="false" ht="15" hidden="false" customHeight="false" outlineLevel="0" collapsed="false">
      <c r="G40" s="195"/>
    </row>
  </sheetData>
  <mergeCells count="11">
    <mergeCell ref="C1:D1"/>
    <mergeCell ref="A9:A11"/>
    <mergeCell ref="B9:B11"/>
    <mergeCell ref="A16:A18"/>
    <mergeCell ref="B16:B18"/>
    <mergeCell ref="A22:A24"/>
    <mergeCell ref="B22:B24"/>
    <mergeCell ref="A27:A29"/>
    <mergeCell ref="B27:B29"/>
    <mergeCell ref="A33:A35"/>
    <mergeCell ref="B33:B35"/>
  </mergeCells>
  <printOptions headings="false" gridLines="false" gridLinesSet="true" horizontalCentered="false" verticalCentered="false"/>
  <pageMargins left="0.511805555555556" right="0.511805555555556" top="0.551388888888889" bottom="0.551388888888889" header="0.315277777777778" footer="0.315277777777778"/>
  <pageSetup paperSize="8" scale="100" fitToWidth="1" fitToHeight="1" pageOrder="downThenOver" orientation="landscape" blackAndWhite="false" draft="false" cellComments="none" horizontalDpi="300" verticalDpi="300" copies="1"/>
  <headerFooter differentFirst="false" differentOddEven="false">
    <oddHeader>&amp;C&amp;"Calibri,Bold"&amp;16MSFD regions, subregions, marine waters and marine reporting units</oddHeader>
    <oddFooter>&amp;L&amp;F  &amp;A&amp;C&amp;P of &amp;N&amp;R&amp;D  &amp;T</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7" activeCellId="0" sqref="G7"/>
    </sheetView>
  </sheetViews>
  <sheetFormatPr defaultColWidth="9.15234375" defaultRowHeight="15" zeroHeight="false" outlineLevelRow="0" outlineLevelCol="0"/>
  <cols>
    <col collapsed="false" customWidth="true" hidden="false" outlineLevel="0" max="1" min="1" style="0" width="10"/>
    <col collapsed="false" customWidth="true" hidden="false" outlineLevel="0" max="2" min="2" style="0" width="9.7"/>
    <col collapsed="false" customWidth="true" hidden="false" outlineLevel="0" max="3" min="3" style="0" width="10.57"/>
    <col collapsed="false" customWidth="true" hidden="false" outlineLevel="0" max="4" min="4" style="175" width="21.85"/>
    <col collapsed="false" customWidth="true" hidden="false" outlineLevel="0" max="5" min="5" style="206" width="11.28"/>
    <col collapsed="false" customWidth="true" hidden="false" outlineLevel="0" max="6" min="6" style="0" width="23.72"/>
    <col collapsed="false" customWidth="true" hidden="false" outlineLevel="0" max="7" min="7" style="0" width="50"/>
  </cols>
  <sheetData>
    <row r="1" s="147" customFormat="true" ht="15" hidden="false" customHeight="false" outlineLevel="0" collapsed="false">
      <c r="A1" s="207" t="s">
        <v>236</v>
      </c>
      <c r="B1" s="207" t="s">
        <v>237</v>
      </c>
      <c r="C1" s="207" t="s">
        <v>238</v>
      </c>
      <c r="D1" s="208" t="s">
        <v>239</v>
      </c>
      <c r="E1" s="209" t="s">
        <v>236</v>
      </c>
      <c r="F1" s="207" t="s">
        <v>240</v>
      </c>
    </row>
    <row r="2" customFormat="false" ht="15" hidden="false" customHeight="false" outlineLevel="0" collapsed="false">
      <c r="A2" s="210" t="s">
        <v>148</v>
      </c>
      <c r="B2" s="210" t="s">
        <v>66</v>
      </c>
      <c r="C2" s="210" t="s">
        <v>52</v>
      </c>
      <c r="D2" s="211" t="n">
        <v>26526.9140919079</v>
      </c>
      <c r="E2" s="212"/>
      <c r="F2" s="210"/>
    </row>
    <row r="3" customFormat="false" ht="15" hidden="false" customHeight="false" outlineLevel="0" collapsed="false">
      <c r="A3" s="210" t="s">
        <v>148</v>
      </c>
      <c r="B3" s="210" t="s">
        <v>116</v>
      </c>
      <c r="C3" s="210" t="s">
        <v>52</v>
      </c>
      <c r="D3" s="211" t="n">
        <v>1646.10817395706</v>
      </c>
      <c r="E3" s="212" t="s">
        <v>148</v>
      </c>
      <c r="F3" s="213" t="n">
        <f aca="false">SUM(D2:D3)</f>
        <v>28173.022265865</v>
      </c>
    </row>
    <row r="4" customFormat="false" ht="15" hidden="false" customHeight="false" outlineLevel="0" collapsed="false">
      <c r="A4" s="214" t="s">
        <v>147</v>
      </c>
      <c r="B4" s="214" t="s">
        <v>139</v>
      </c>
      <c r="C4" s="214" t="s">
        <v>78</v>
      </c>
      <c r="D4" s="215" t="n">
        <v>23010.8921141586</v>
      </c>
      <c r="E4" s="216"/>
      <c r="F4" s="214"/>
    </row>
    <row r="5" customFormat="false" ht="15" hidden="false" customHeight="false" outlineLevel="0" collapsed="false">
      <c r="A5" s="214" t="s">
        <v>147</v>
      </c>
      <c r="B5" s="214" t="s">
        <v>139</v>
      </c>
      <c r="C5" s="214" t="s">
        <v>66</v>
      </c>
      <c r="D5" s="215" t="n">
        <v>306.061323434761</v>
      </c>
      <c r="E5" s="216"/>
      <c r="F5" s="214"/>
    </row>
    <row r="6" customFormat="false" ht="15" hidden="false" customHeight="false" outlineLevel="0" collapsed="false">
      <c r="A6" s="214" t="s">
        <v>147</v>
      </c>
      <c r="B6" s="214" t="s">
        <v>139</v>
      </c>
      <c r="C6" s="214" t="s">
        <v>66</v>
      </c>
      <c r="D6" s="215" t="n">
        <v>1.21696971755695</v>
      </c>
      <c r="E6" s="216" t="s">
        <v>147</v>
      </c>
      <c r="F6" s="217" t="n">
        <f aca="false">SUM(D4:D6)</f>
        <v>23318.1704073109</v>
      </c>
    </row>
    <row r="7" customFormat="false" ht="15" hidden="false" customHeight="false" outlineLevel="0" collapsed="false">
      <c r="A7" s="210" t="s">
        <v>149</v>
      </c>
      <c r="B7" s="210" t="s">
        <v>116</v>
      </c>
      <c r="C7" s="210" t="s">
        <v>52</v>
      </c>
      <c r="D7" s="211" t="n">
        <v>40832.5469418914</v>
      </c>
      <c r="E7" s="212" t="s">
        <v>149</v>
      </c>
      <c r="F7" s="213" t="n">
        <f aca="false">D7</f>
        <v>40832.5469418914</v>
      </c>
    </row>
    <row r="8" customFormat="false" ht="15" hidden="false" customHeight="false" outlineLevel="0" collapsed="false">
      <c r="A8" s="214" t="s">
        <v>146</v>
      </c>
      <c r="B8" s="214" t="s">
        <v>105</v>
      </c>
      <c r="C8" s="214" t="s">
        <v>28</v>
      </c>
      <c r="D8" s="215" t="n">
        <v>86.614947808863</v>
      </c>
      <c r="E8" s="216"/>
      <c r="F8" s="214"/>
    </row>
    <row r="9" customFormat="false" ht="15" hidden="false" customHeight="false" outlineLevel="0" collapsed="false">
      <c r="A9" s="214" t="s">
        <v>146</v>
      </c>
      <c r="B9" s="214" t="s">
        <v>139</v>
      </c>
      <c r="C9" s="214" t="s">
        <v>105</v>
      </c>
      <c r="D9" s="215" t="n">
        <v>58.4658276996088</v>
      </c>
      <c r="E9" s="216"/>
      <c r="F9" s="214"/>
    </row>
    <row r="10" customFormat="false" ht="15" hidden="false" customHeight="false" outlineLevel="0" collapsed="false">
      <c r="A10" s="214" t="s">
        <v>146</v>
      </c>
      <c r="B10" s="214" t="s">
        <v>139</v>
      </c>
      <c r="C10" s="214" t="s">
        <v>66</v>
      </c>
      <c r="D10" s="215" t="n">
        <v>4.35789256157574</v>
      </c>
      <c r="E10" s="216"/>
      <c r="F10" s="214"/>
    </row>
    <row r="11" customFormat="false" ht="15" hidden="false" customHeight="false" outlineLevel="0" collapsed="false">
      <c r="A11" s="214" t="s">
        <v>146</v>
      </c>
      <c r="B11" s="214" t="s">
        <v>139</v>
      </c>
      <c r="C11" s="214" t="s">
        <v>28</v>
      </c>
      <c r="D11" s="215" t="n">
        <v>2.09648444244821</v>
      </c>
      <c r="E11" s="216"/>
      <c r="F11" s="214"/>
    </row>
    <row r="12" customFormat="false" ht="15" hidden="false" customHeight="false" outlineLevel="0" collapsed="false">
      <c r="A12" s="214" t="s">
        <v>146</v>
      </c>
      <c r="B12" s="214" t="s">
        <v>139</v>
      </c>
      <c r="C12" s="214" t="s">
        <v>34</v>
      </c>
      <c r="D12" s="215" t="n">
        <v>2.0182633193779</v>
      </c>
      <c r="E12" s="216"/>
      <c r="F12" s="214"/>
    </row>
    <row r="13" customFormat="false" ht="15" hidden="false" customHeight="false" outlineLevel="0" collapsed="false">
      <c r="A13" s="214" t="s">
        <v>146</v>
      </c>
      <c r="B13" s="214" t="s">
        <v>129</v>
      </c>
      <c r="C13" s="214" t="s">
        <v>34</v>
      </c>
      <c r="D13" s="215" t="n">
        <v>1.84588453159196</v>
      </c>
      <c r="E13" s="216"/>
      <c r="F13" s="214"/>
    </row>
    <row r="14" customFormat="false" ht="15" hidden="false" customHeight="false" outlineLevel="0" collapsed="false">
      <c r="A14" s="214" t="s">
        <v>146</v>
      </c>
      <c r="B14" s="214" t="s">
        <v>129</v>
      </c>
      <c r="C14" s="214" t="s">
        <v>34</v>
      </c>
      <c r="D14" s="215" t="n">
        <v>1.51367501073785</v>
      </c>
      <c r="E14" s="216"/>
      <c r="F14" s="214"/>
    </row>
    <row r="15" customFormat="false" ht="15" hidden="false" customHeight="false" outlineLevel="0" collapsed="false">
      <c r="A15" s="214" t="s">
        <v>146</v>
      </c>
      <c r="B15" s="214" t="s">
        <v>139</v>
      </c>
      <c r="C15" s="214" t="s">
        <v>12</v>
      </c>
      <c r="D15" s="215" t="n">
        <v>1.39817656448889</v>
      </c>
      <c r="E15" s="216"/>
      <c r="F15" s="214"/>
    </row>
    <row r="16" customFormat="false" ht="15" hidden="false" customHeight="false" outlineLevel="0" collapsed="false">
      <c r="A16" s="214" t="s">
        <v>146</v>
      </c>
      <c r="B16" s="214" t="s">
        <v>34</v>
      </c>
      <c r="C16" s="214" t="s">
        <v>28</v>
      </c>
      <c r="D16" s="215" t="n">
        <v>1.30013087765358</v>
      </c>
      <c r="E16" s="216"/>
      <c r="F16" s="214"/>
    </row>
    <row r="17" customFormat="false" ht="15" hidden="false" customHeight="false" outlineLevel="0" collapsed="false">
      <c r="A17" s="214" t="s">
        <v>146</v>
      </c>
      <c r="B17" s="214" t="s">
        <v>105</v>
      </c>
      <c r="C17" s="214" t="s">
        <v>12</v>
      </c>
      <c r="D17" s="215" t="n">
        <v>0.255252317621226</v>
      </c>
      <c r="E17" s="216" t="s">
        <v>146</v>
      </c>
      <c r="F17" s="217" t="n">
        <f aca="false">SUM(D8:D17)</f>
        <v>159.866535133967</v>
      </c>
    </row>
    <row r="18" customFormat="false" ht="15" hidden="false" customHeight="false" outlineLevel="0" collapsed="false">
      <c r="A18" s="210" t="s">
        <v>142</v>
      </c>
      <c r="B18" s="210" t="s">
        <v>110</v>
      </c>
      <c r="C18" s="210" t="s">
        <v>34</v>
      </c>
      <c r="D18" s="211" t="n">
        <v>3563.04508658697</v>
      </c>
      <c r="E18" s="212"/>
      <c r="F18" s="210"/>
      <c r="G18" s="218" t="s">
        <v>241</v>
      </c>
    </row>
    <row r="19" customFormat="false" ht="15" hidden="false" customHeight="false" outlineLevel="0" collapsed="false">
      <c r="A19" s="210" t="s">
        <v>142</v>
      </c>
      <c r="B19" s="210" t="s">
        <v>129</v>
      </c>
      <c r="C19" s="210" t="s">
        <v>58</v>
      </c>
      <c r="D19" s="211" t="n">
        <v>20.6471015838856</v>
      </c>
      <c r="E19" s="212"/>
      <c r="F19" s="210"/>
    </row>
    <row r="20" customFormat="false" ht="15" hidden="false" customHeight="false" outlineLevel="0" collapsed="false">
      <c r="A20" s="210" t="s">
        <v>142</v>
      </c>
      <c r="B20" s="210" t="s">
        <v>110</v>
      </c>
      <c r="C20" s="210" t="s">
        <v>28</v>
      </c>
      <c r="D20" s="211" t="n">
        <v>17.3349242113168</v>
      </c>
      <c r="E20" s="212"/>
      <c r="F20" s="210"/>
    </row>
    <row r="21" customFormat="false" ht="15" hidden="false" customHeight="false" outlineLevel="0" collapsed="false">
      <c r="A21" s="210" t="s">
        <v>142</v>
      </c>
      <c r="B21" s="210" t="s">
        <v>129</v>
      </c>
      <c r="C21" s="210" t="s">
        <v>93</v>
      </c>
      <c r="D21" s="211" t="n">
        <v>2.50355853595865</v>
      </c>
      <c r="E21" s="212"/>
      <c r="F21" s="210"/>
    </row>
    <row r="22" customFormat="false" ht="15" hidden="false" customHeight="false" outlineLevel="0" collapsed="false">
      <c r="A22" s="210" t="s">
        <v>142</v>
      </c>
      <c r="B22" s="210" t="s">
        <v>129</v>
      </c>
      <c r="C22" s="210" t="s">
        <v>110</v>
      </c>
      <c r="D22" s="211" t="n">
        <v>0.966168540630877</v>
      </c>
      <c r="E22" s="212"/>
      <c r="F22" s="210"/>
    </row>
    <row r="23" customFormat="false" ht="15" hidden="false" customHeight="false" outlineLevel="0" collapsed="false">
      <c r="A23" s="210" t="s">
        <v>142</v>
      </c>
      <c r="B23" s="210" t="s">
        <v>34</v>
      </c>
      <c r="C23" s="210" t="s">
        <v>28</v>
      </c>
      <c r="D23" s="211" t="n">
        <v>0.934167180123845</v>
      </c>
      <c r="E23" s="212"/>
      <c r="F23" s="210"/>
    </row>
    <row r="24" customFormat="false" ht="15" hidden="false" customHeight="false" outlineLevel="0" collapsed="false">
      <c r="A24" s="210" t="s">
        <v>142</v>
      </c>
      <c r="B24" s="210" t="s">
        <v>93</v>
      </c>
      <c r="C24" s="210" t="s">
        <v>87</v>
      </c>
      <c r="D24" s="211" t="n">
        <v>0.796401275801545</v>
      </c>
      <c r="E24" s="212"/>
      <c r="F24" s="210"/>
    </row>
    <row r="25" customFormat="false" ht="15" hidden="false" customHeight="false" outlineLevel="0" collapsed="false">
      <c r="A25" s="210" t="s">
        <v>142</v>
      </c>
      <c r="B25" s="210" t="s">
        <v>129</v>
      </c>
      <c r="C25" s="210" t="s">
        <v>28</v>
      </c>
      <c r="D25" s="211" t="n">
        <v>0.543132378846368</v>
      </c>
      <c r="E25" s="212"/>
      <c r="F25" s="210"/>
    </row>
    <row r="26" customFormat="false" ht="15" hidden="false" customHeight="false" outlineLevel="0" collapsed="false">
      <c r="A26" s="210" t="s">
        <v>142</v>
      </c>
      <c r="B26" s="210" t="s">
        <v>93</v>
      </c>
      <c r="C26" s="210" t="s">
        <v>40</v>
      </c>
      <c r="D26" s="211" t="n">
        <v>0.395606742778507</v>
      </c>
      <c r="E26" s="212"/>
      <c r="F26" s="210"/>
    </row>
    <row r="27" customFormat="false" ht="15" hidden="false" customHeight="false" outlineLevel="0" collapsed="false">
      <c r="A27" s="210" t="s">
        <v>142</v>
      </c>
      <c r="B27" s="210" t="s">
        <v>129</v>
      </c>
      <c r="C27" s="210" t="s">
        <v>34</v>
      </c>
      <c r="D27" s="211" t="n">
        <v>0.254388285164729</v>
      </c>
      <c r="E27" s="212"/>
      <c r="F27" s="210"/>
    </row>
    <row r="28" customFormat="false" ht="15" hidden="false" customHeight="false" outlineLevel="0" collapsed="false">
      <c r="A28" s="210" t="s">
        <v>142</v>
      </c>
      <c r="B28" s="210" t="s">
        <v>129</v>
      </c>
      <c r="C28" s="210" t="s">
        <v>40</v>
      </c>
      <c r="D28" s="211" t="n">
        <v>0.114023401928585</v>
      </c>
      <c r="E28" s="212"/>
      <c r="F28" s="210"/>
    </row>
    <row r="29" customFormat="false" ht="15" hidden="false" customHeight="false" outlineLevel="0" collapsed="false">
      <c r="A29" s="210" t="s">
        <v>142</v>
      </c>
      <c r="B29" s="210" t="s">
        <v>58</v>
      </c>
      <c r="C29" s="210" t="s">
        <v>40</v>
      </c>
      <c r="D29" s="211" t="n">
        <v>0.0443833301141335</v>
      </c>
      <c r="E29" s="212"/>
      <c r="F29" s="210"/>
    </row>
    <row r="30" customFormat="false" ht="15" hidden="false" customHeight="false" outlineLevel="0" collapsed="false">
      <c r="A30" s="210" t="s">
        <v>142</v>
      </c>
      <c r="B30" s="210" t="s">
        <v>129</v>
      </c>
      <c r="C30" s="210" t="s">
        <v>34</v>
      </c>
      <c r="D30" s="211" t="n">
        <v>0.000115012646950781</v>
      </c>
      <c r="E30" s="212"/>
      <c r="F30" s="210"/>
    </row>
    <row r="31" customFormat="false" ht="15" hidden="false" customHeight="false" outlineLevel="0" collapsed="false">
      <c r="A31" s="210" t="s">
        <v>142</v>
      </c>
      <c r="B31" s="210" t="s">
        <v>129</v>
      </c>
      <c r="C31" s="210" t="s">
        <v>87</v>
      </c>
      <c r="D31" s="211" t="n">
        <v>3.34565888643265E-005</v>
      </c>
      <c r="E31" s="212" t="s">
        <v>142</v>
      </c>
      <c r="F31" s="213" t="n">
        <f aca="false">SUM(D18:D31)</f>
        <v>3607.57909052275</v>
      </c>
    </row>
    <row r="32" customFormat="false" ht="15" hidden="false" customHeight="false" outlineLevel="0" collapsed="false">
      <c r="A32" s="214" t="s">
        <v>145</v>
      </c>
      <c r="B32" s="214" t="s">
        <v>122</v>
      </c>
      <c r="C32" s="214" t="s">
        <v>17</v>
      </c>
      <c r="D32" s="215" t="n">
        <v>857.80868571242</v>
      </c>
      <c r="E32" s="216" t="s">
        <v>145</v>
      </c>
      <c r="F32" s="217" t="n">
        <f aca="false">D32</f>
        <v>857.80868571242</v>
      </c>
    </row>
    <row r="33" customFormat="false" ht="15" hidden="false" customHeight="false" outlineLevel="0" collapsed="false">
      <c r="A33" s="210" t="s">
        <v>151</v>
      </c>
      <c r="B33" s="210" t="s">
        <v>134</v>
      </c>
      <c r="C33" s="210" t="s">
        <v>72</v>
      </c>
      <c r="D33" s="211" t="n">
        <v>38.0623141722055</v>
      </c>
      <c r="E33" s="212"/>
      <c r="F33" s="210"/>
    </row>
    <row r="34" customFormat="false" ht="15" hidden="false" customHeight="false" outlineLevel="0" collapsed="false">
      <c r="A34" s="210" t="s">
        <v>151</v>
      </c>
      <c r="B34" s="210" t="s">
        <v>134</v>
      </c>
      <c r="C34" s="210" t="s">
        <v>82</v>
      </c>
      <c r="D34" s="211" t="n">
        <v>0.194964342841148</v>
      </c>
      <c r="E34" s="212"/>
      <c r="F34" s="210"/>
    </row>
    <row r="35" customFormat="false" ht="15" hidden="false" customHeight="false" outlineLevel="0" collapsed="false">
      <c r="A35" s="210" t="s">
        <v>151</v>
      </c>
      <c r="B35" s="210" t="s">
        <v>82</v>
      </c>
      <c r="C35" s="210" t="s">
        <v>72</v>
      </c>
      <c r="D35" s="211" t="n">
        <v>4.0401403427124E-005</v>
      </c>
      <c r="E35" s="212" t="s">
        <v>151</v>
      </c>
      <c r="F35" s="213" t="n">
        <f aca="false">SUM(D33:D35)</f>
        <v>38.2573189164501</v>
      </c>
    </row>
    <row r="36" customFormat="false" ht="15" hidden="false" customHeight="false" outlineLevel="0" collapsed="false">
      <c r="A36" s="214" t="s">
        <v>152</v>
      </c>
      <c r="B36" s="214" t="s">
        <v>99</v>
      </c>
      <c r="C36" s="214" t="s">
        <v>82</v>
      </c>
      <c r="D36" s="215" t="n">
        <v>7650.02031473825</v>
      </c>
      <c r="E36" s="216" t="s">
        <v>152</v>
      </c>
      <c r="F36" s="217" t="n">
        <f aca="false">D36</f>
        <v>7650.02031473825</v>
      </c>
    </row>
    <row r="37" customFormat="false" ht="15" hidden="false" customHeight="false" outlineLevel="0" collapsed="false">
      <c r="A37" s="210" t="s">
        <v>150</v>
      </c>
      <c r="B37" s="210" t="s">
        <v>66</v>
      </c>
      <c r="C37" s="210" t="s">
        <v>52</v>
      </c>
      <c r="D37" s="211" t="n">
        <v>26360.7261713419</v>
      </c>
      <c r="E37" s="212"/>
      <c r="F37" s="210"/>
    </row>
    <row r="38" customFormat="false" ht="15" hidden="false" customHeight="false" outlineLevel="0" collapsed="false">
      <c r="A38" s="210" t="s">
        <v>150</v>
      </c>
      <c r="B38" s="210" t="s">
        <v>82</v>
      </c>
      <c r="C38" s="210" t="s">
        <v>52</v>
      </c>
      <c r="D38" s="211" t="n">
        <v>275.184081882719</v>
      </c>
      <c r="E38" s="212"/>
      <c r="F38" s="210"/>
    </row>
    <row r="39" customFormat="false" ht="15" hidden="false" customHeight="false" outlineLevel="0" collapsed="false">
      <c r="A39" s="210" t="s">
        <v>150</v>
      </c>
      <c r="B39" s="210" t="s">
        <v>82</v>
      </c>
      <c r="C39" s="210" t="s">
        <v>66</v>
      </c>
      <c r="D39" s="211" t="n">
        <v>160.575651887372</v>
      </c>
      <c r="E39" s="212"/>
      <c r="F39" s="210"/>
    </row>
    <row r="40" customFormat="false" ht="15" hidden="false" customHeight="false" outlineLevel="0" collapsed="false">
      <c r="A40" s="210" t="s">
        <v>150</v>
      </c>
      <c r="B40" s="210" t="s">
        <v>139</v>
      </c>
      <c r="C40" s="210" t="s">
        <v>52</v>
      </c>
      <c r="D40" s="211" t="n">
        <v>86.0531624625942</v>
      </c>
      <c r="E40" s="212" t="s">
        <v>150</v>
      </c>
      <c r="F40" s="213" t="n">
        <f aca="false">SUM(D37:D40)</f>
        <v>26882.5390675746</v>
      </c>
    </row>
    <row r="41" customFormat="false" ht="15" hidden="false" customHeight="false" outlineLevel="0" collapsed="false">
      <c r="A41" s="207" t="s">
        <v>172</v>
      </c>
      <c r="B41" s="207"/>
      <c r="C41" s="207"/>
      <c r="D41" s="208" t="n">
        <f aca="false">SUM(D2:D40)</f>
        <v>131519.810627666</v>
      </c>
      <c r="E41" s="209" t="s">
        <v>172</v>
      </c>
      <c r="F41" s="219" t="n">
        <f aca="false">SUM(F2:F40)</f>
        <v>131519.810627666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16" activeCellId="0" sqref="L16"/>
    </sheetView>
  </sheetViews>
  <sheetFormatPr defaultColWidth="8.54296875" defaultRowHeight="13.8" zeroHeight="false" outlineLevelRow="0" outlineLevelCol="0"/>
  <cols>
    <col collapsed="false" customWidth="true" hidden="false" outlineLevel="0" max="3" min="3" style="0" width="13"/>
    <col collapsed="false" customWidth="true" hidden="false" outlineLevel="0" max="4" min="4" style="0" width="33.86"/>
    <col collapsed="false" customWidth="true" hidden="false" outlineLevel="0" max="5" min="5" style="0" width="26.15"/>
    <col collapsed="false" customWidth="true" hidden="false" outlineLevel="0" max="6" min="6" style="0" width="15.28"/>
    <col collapsed="false" customWidth="true" hidden="false" outlineLevel="0" max="7" min="7" style="0" width="11"/>
    <col collapsed="false" customWidth="true" hidden="false" outlineLevel="0" max="8" min="8" style="0" width="16.71"/>
    <col collapsed="false" customWidth="true" hidden="false" outlineLevel="0" max="11" min="11" style="0" width="23.57"/>
    <col collapsed="false" customWidth="true" hidden="false" outlineLevel="0" max="1024" min="1022" style="0" width="9.14"/>
  </cols>
  <sheetData>
    <row r="1" customFormat="false" ht="57.45" hidden="false" customHeight="false" outlineLevel="0" collapsed="false">
      <c r="A1" s="220" t="s">
        <v>242</v>
      </c>
      <c r="B1" s="220" t="s">
        <v>243</v>
      </c>
      <c r="C1" s="220" t="s">
        <v>244</v>
      </c>
      <c r="D1" s="220" t="s">
        <v>245</v>
      </c>
      <c r="E1" s="220" t="s">
        <v>246</v>
      </c>
      <c r="F1" s="220" t="s">
        <v>247</v>
      </c>
      <c r="G1" s="220" t="s">
        <v>248</v>
      </c>
      <c r="H1" s="221" t="s">
        <v>249</v>
      </c>
      <c r="I1" s="221" t="s">
        <v>250</v>
      </c>
      <c r="J1" s="222" t="s">
        <v>251</v>
      </c>
      <c r="K1" s="176"/>
      <c r="L1" s="176"/>
      <c r="M1" s="176"/>
    </row>
    <row r="2" s="229" customFormat="true" ht="35.05" hidden="false" customHeight="true" outlineLevel="0" collapsed="false">
      <c r="A2" s="223"/>
      <c r="B2" s="223"/>
      <c r="C2" s="223"/>
      <c r="D2" s="224" t="s">
        <v>252</v>
      </c>
      <c r="E2" s="223" t="s">
        <v>253</v>
      </c>
      <c r="F2" s="223" t="s">
        <v>254</v>
      </c>
      <c r="G2" s="223"/>
      <c r="H2" s="225" t="s">
        <v>255</v>
      </c>
      <c r="I2" s="226" t="s">
        <v>254</v>
      </c>
      <c r="J2" s="227"/>
      <c r="K2" s="228" t="s">
        <v>254</v>
      </c>
      <c r="L2" s="228"/>
      <c r="M2" s="228"/>
      <c r="AMH2" s="0"/>
      <c r="AMI2" s="0"/>
      <c r="AMJ2" s="0"/>
    </row>
    <row r="3" customFormat="false" ht="13.8" hidden="false" customHeight="false" outlineLevel="0" collapsed="false">
      <c r="A3" s="228" t="s">
        <v>146</v>
      </c>
      <c r="B3" s="228" t="s">
        <v>12</v>
      </c>
      <c r="C3" s="228" t="s">
        <v>256</v>
      </c>
      <c r="D3" s="230" t="s">
        <v>257</v>
      </c>
      <c r="E3" s="228" t="s">
        <v>146</v>
      </c>
      <c r="F3" s="231" t="s">
        <v>258</v>
      </c>
      <c r="G3" s="232" t="n">
        <v>43277</v>
      </c>
      <c r="H3" s="197" t="n">
        <v>654178.8125</v>
      </c>
      <c r="I3" s="187" t="n">
        <v>3456.585205</v>
      </c>
      <c r="J3" s="233" t="n">
        <f aca="false">H3/I3*100</f>
        <v>18925.5804125332</v>
      </c>
    </row>
    <row r="4" customFormat="false" ht="13.8" hidden="false" customHeight="false" outlineLevel="0" collapsed="false">
      <c r="A4" s="228" t="s">
        <v>146</v>
      </c>
      <c r="B4" s="228" t="s">
        <v>12</v>
      </c>
      <c r="C4" s="228" t="s">
        <v>259</v>
      </c>
      <c r="D4" s="230" t="s">
        <v>260</v>
      </c>
      <c r="E4" s="228" t="s">
        <v>203</v>
      </c>
      <c r="F4" s="231" t="s">
        <v>258</v>
      </c>
      <c r="G4" s="232" t="n">
        <v>43277</v>
      </c>
      <c r="H4" s="187" t="n">
        <v>3456.585205</v>
      </c>
      <c r="I4" s="187" t="n">
        <v>3456.585205</v>
      </c>
      <c r="J4" s="233" t="n">
        <f aca="false">H4/I4*100</f>
        <v>100</v>
      </c>
    </row>
    <row r="5" customFormat="false" ht="13.8" hidden="false" customHeight="false" outlineLevel="0" collapsed="false">
      <c r="A5" s="228" t="s">
        <v>146</v>
      </c>
      <c r="B5" s="228" t="s">
        <v>12</v>
      </c>
      <c r="C5" s="228" t="s">
        <v>261</v>
      </c>
      <c r="D5" s="228" t="s">
        <v>262</v>
      </c>
      <c r="E5" s="228" t="s">
        <v>263</v>
      </c>
      <c r="F5" s="231" t="s">
        <v>258</v>
      </c>
      <c r="G5" s="232" t="n">
        <v>43277</v>
      </c>
      <c r="H5" s="197" t="n">
        <v>2025.908203</v>
      </c>
      <c r="I5" s="187" t="n">
        <v>3456.585205</v>
      </c>
      <c r="J5" s="233" t="n">
        <f aca="false">H5/I5*100</f>
        <v>58.6101045641662</v>
      </c>
    </row>
    <row r="6" customFormat="false" ht="13.8" hidden="false" customHeight="false" outlineLevel="0" collapsed="false">
      <c r="A6" s="228" t="s">
        <v>146</v>
      </c>
      <c r="B6" s="228" t="s">
        <v>12</v>
      </c>
      <c r="C6" s="228" t="s">
        <v>261</v>
      </c>
      <c r="D6" s="230" t="s">
        <v>264</v>
      </c>
      <c r="E6" s="228" t="s">
        <v>265</v>
      </c>
      <c r="F6" s="231" t="s">
        <v>258</v>
      </c>
      <c r="G6" s="232" t="n">
        <v>43277</v>
      </c>
      <c r="H6" s="197" t="n">
        <v>128.255173</v>
      </c>
      <c r="I6" s="187" t="n">
        <v>3456.585205</v>
      </c>
      <c r="J6" s="233" t="n">
        <f aca="false">H6/I6*100</f>
        <v>3.71045888915098</v>
      </c>
    </row>
    <row r="7" customFormat="false" ht="13.8" hidden="false" customHeight="false" outlineLevel="0" collapsed="false">
      <c r="A7" s="228" t="s">
        <v>146</v>
      </c>
      <c r="B7" s="228" t="s">
        <v>12</v>
      </c>
      <c r="C7" s="228" t="s">
        <v>261</v>
      </c>
      <c r="D7" s="230" t="s">
        <v>266</v>
      </c>
      <c r="E7" s="228" t="s">
        <v>267</v>
      </c>
      <c r="F7" s="231" t="s">
        <v>258</v>
      </c>
      <c r="G7" s="232" t="n">
        <v>43277</v>
      </c>
      <c r="H7" s="197" t="n">
        <v>1303.519775</v>
      </c>
      <c r="I7" s="187" t="n">
        <v>3456.585205</v>
      </c>
      <c r="J7" s="233" t="n">
        <f aca="false">H7/I7*100</f>
        <v>37.7112004389315</v>
      </c>
    </row>
    <row r="8" customFormat="false" ht="13.8" hidden="false" customHeight="false" outlineLevel="0" collapsed="false">
      <c r="A8" s="228" t="s">
        <v>146</v>
      </c>
      <c r="B8" s="228" t="s">
        <v>12</v>
      </c>
      <c r="C8" s="228" t="s">
        <v>268</v>
      </c>
      <c r="D8" s="228" t="s">
        <v>269</v>
      </c>
      <c r="E8" s="228" t="s">
        <v>270</v>
      </c>
      <c r="F8" s="231" t="s">
        <v>258</v>
      </c>
      <c r="G8" s="232" t="n">
        <v>43277</v>
      </c>
      <c r="H8" s="197" t="n">
        <v>211809.125</v>
      </c>
      <c r="I8" s="187" t="n">
        <v>3456.585205</v>
      </c>
      <c r="J8" s="233" t="n">
        <f aca="false">H8/I8*100</f>
        <v>6127.69865165236</v>
      </c>
    </row>
    <row r="9" customFormat="false" ht="13.8" hidden="false" customHeight="false" outlineLevel="0" collapsed="false">
      <c r="A9" s="234" t="s">
        <v>145</v>
      </c>
      <c r="B9" s="234" t="s">
        <v>17</v>
      </c>
      <c r="C9" s="234" t="s">
        <v>261</v>
      </c>
      <c r="D9" s="234" t="s">
        <v>271</v>
      </c>
      <c r="E9" s="234" t="s">
        <v>272</v>
      </c>
      <c r="F9" s="235" t="s">
        <v>20</v>
      </c>
      <c r="G9" s="232" t="n">
        <v>42803</v>
      </c>
      <c r="H9" s="236" t="n">
        <v>2178.652933</v>
      </c>
      <c r="I9" s="191" t="n">
        <v>34524.622896</v>
      </c>
      <c r="J9" s="233" t="n">
        <f aca="false">H9/I9*100</f>
        <v>6.31043223719735</v>
      </c>
    </row>
    <row r="10" customFormat="false" ht="13.8" hidden="false" customHeight="false" outlineLevel="0" collapsed="false">
      <c r="A10" s="234" t="s">
        <v>145</v>
      </c>
      <c r="B10" s="234" t="s">
        <v>17</v>
      </c>
      <c r="C10" s="234" t="s">
        <v>261</v>
      </c>
      <c r="D10" s="234" t="s">
        <v>273</v>
      </c>
      <c r="E10" s="234" t="s">
        <v>274</v>
      </c>
      <c r="F10" s="235" t="s">
        <v>20</v>
      </c>
      <c r="G10" s="232" t="n">
        <v>42803</v>
      </c>
      <c r="H10" s="236" t="n">
        <v>246.51467</v>
      </c>
      <c r="I10" s="191" t="n">
        <v>34524.622896</v>
      </c>
      <c r="J10" s="233" t="n">
        <f aca="false">H10/I10*100</f>
        <v>0.714025670150219</v>
      </c>
    </row>
    <row r="11" customFormat="false" ht="13.8" hidden="false" customHeight="false" outlineLevel="0" collapsed="false">
      <c r="A11" s="234" t="s">
        <v>145</v>
      </c>
      <c r="B11" s="234" t="s">
        <v>17</v>
      </c>
      <c r="C11" s="234" t="s">
        <v>261</v>
      </c>
      <c r="D11" s="234" t="s">
        <v>275</v>
      </c>
      <c r="E11" s="234" t="s">
        <v>276</v>
      </c>
      <c r="F11" s="235" t="s">
        <v>20</v>
      </c>
      <c r="G11" s="232" t="n">
        <v>42803</v>
      </c>
      <c r="H11" s="236" t="n">
        <v>65.915253</v>
      </c>
      <c r="I11" s="191" t="n">
        <v>34524.622896</v>
      </c>
      <c r="J11" s="233" t="n">
        <f aca="false">H11/I11*100</f>
        <v>0.190922441639868</v>
      </c>
    </row>
    <row r="12" customFormat="false" ht="13.8" hidden="false" customHeight="false" outlineLevel="0" collapsed="false">
      <c r="A12" s="234" t="s">
        <v>145</v>
      </c>
      <c r="B12" s="234" t="s">
        <v>17</v>
      </c>
      <c r="C12" s="234" t="s">
        <v>261</v>
      </c>
      <c r="D12" s="234" t="s">
        <v>277</v>
      </c>
      <c r="E12" s="234" t="s">
        <v>278</v>
      </c>
      <c r="F12" s="235" t="s">
        <v>20</v>
      </c>
      <c r="G12" s="232" t="n">
        <v>42803</v>
      </c>
      <c r="H12" s="236" t="n">
        <v>206.160244</v>
      </c>
      <c r="I12" s="191" t="n">
        <v>34524.622896</v>
      </c>
      <c r="J12" s="233" t="n">
        <f aca="false">H12/I12*100</f>
        <v>0.597139741746131</v>
      </c>
    </row>
    <row r="13" customFormat="false" ht="13.8" hidden="false" customHeight="false" outlineLevel="0" collapsed="false">
      <c r="A13" s="234" t="s">
        <v>145</v>
      </c>
      <c r="B13" s="234" t="s">
        <v>17</v>
      </c>
      <c r="C13" s="234" t="s">
        <v>261</v>
      </c>
      <c r="D13" s="234" t="s">
        <v>279</v>
      </c>
      <c r="E13" s="234" t="s">
        <v>280</v>
      </c>
      <c r="F13" s="235" t="s">
        <v>20</v>
      </c>
      <c r="G13" s="232" t="n">
        <v>42803</v>
      </c>
      <c r="H13" s="236" t="n">
        <v>22409.548957</v>
      </c>
      <c r="I13" s="191" t="n">
        <v>34524.622896</v>
      </c>
      <c r="J13" s="233" t="n">
        <f aca="false">H13/I13*100</f>
        <v>64.9088884316137</v>
      </c>
    </row>
    <row r="14" customFormat="false" ht="13.8" hidden="false" customHeight="false" outlineLevel="0" collapsed="false">
      <c r="A14" s="234" t="s">
        <v>145</v>
      </c>
      <c r="B14" s="234" t="s">
        <v>17</v>
      </c>
      <c r="C14" s="234" t="s">
        <v>261</v>
      </c>
      <c r="D14" s="234" t="s">
        <v>281</v>
      </c>
      <c r="E14" s="234" t="s">
        <v>282</v>
      </c>
      <c r="F14" s="235" t="s">
        <v>20</v>
      </c>
      <c r="G14" s="232" t="n">
        <v>42803</v>
      </c>
      <c r="H14" s="236" t="n">
        <v>9932.625807</v>
      </c>
      <c r="I14" s="191" t="n">
        <v>34524.622896</v>
      </c>
      <c r="J14" s="233" t="n">
        <f aca="false">H14/I14*100</f>
        <v>28.769686599968</v>
      </c>
    </row>
    <row r="15" customFormat="false" ht="13.8" hidden="false" customHeight="false" outlineLevel="0" collapsed="false">
      <c r="A15" s="234" t="s">
        <v>145</v>
      </c>
      <c r="B15" s="234" t="s">
        <v>17</v>
      </c>
      <c r="C15" s="234" t="s">
        <v>261</v>
      </c>
      <c r="D15" s="234" t="s">
        <v>283</v>
      </c>
      <c r="E15" s="234" t="s">
        <v>284</v>
      </c>
      <c r="F15" s="235" t="s">
        <v>20</v>
      </c>
      <c r="G15" s="232" t="n">
        <v>42803</v>
      </c>
      <c r="H15" s="236" t="n">
        <v>81.144982</v>
      </c>
      <c r="I15" s="191" t="n">
        <v>34524.622896</v>
      </c>
      <c r="J15" s="233" t="n">
        <f aca="false">H15/I15*100</f>
        <v>0.235035100149932</v>
      </c>
    </row>
    <row r="16" customFormat="false" ht="13.8" hidden="false" customHeight="false" outlineLevel="0" collapsed="false">
      <c r="A16" s="234" t="s">
        <v>145</v>
      </c>
      <c r="B16" s="234" t="s">
        <v>17</v>
      </c>
      <c r="C16" s="234" t="s">
        <v>261</v>
      </c>
      <c r="D16" s="234" t="s">
        <v>285</v>
      </c>
      <c r="E16" s="234" t="s">
        <v>286</v>
      </c>
      <c r="F16" s="235" t="s">
        <v>20</v>
      </c>
      <c r="G16" s="232" t="n">
        <v>42803</v>
      </c>
      <c r="H16" s="236" t="n">
        <v>61.179336</v>
      </c>
      <c r="I16" s="191" t="n">
        <v>34524.622896</v>
      </c>
      <c r="J16" s="233" t="n">
        <f aca="false">H16/I16*100</f>
        <v>0.177204936269089</v>
      </c>
    </row>
    <row r="17" customFormat="false" ht="13.8" hidden="false" customHeight="false" outlineLevel="0" collapsed="false">
      <c r="A17" s="234" t="s">
        <v>145</v>
      </c>
      <c r="B17" s="234" t="s">
        <v>17</v>
      </c>
      <c r="C17" s="234" t="s">
        <v>259</v>
      </c>
      <c r="D17" s="234" t="s">
        <v>287</v>
      </c>
      <c r="E17" s="234" t="s">
        <v>204</v>
      </c>
      <c r="F17" s="235" t="s">
        <v>20</v>
      </c>
      <c r="G17" s="232" t="n">
        <v>42803</v>
      </c>
      <c r="H17" s="191" t="n">
        <v>34524.622896</v>
      </c>
      <c r="I17" s="191" t="n">
        <v>34524.622896</v>
      </c>
      <c r="J17" s="233" t="n">
        <f aca="false">H17/I17*100</f>
        <v>100</v>
      </c>
    </row>
    <row r="18" customFormat="false" ht="13.8" hidden="false" customHeight="false" outlineLevel="0" collapsed="false">
      <c r="A18" s="228" t="s">
        <v>153</v>
      </c>
      <c r="B18" s="228" t="s">
        <v>24</v>
      </c>
      <c r="C18" s="228" t="s">
        <v>256</v>
      </c>
      <c r="D18" s="228" t="s">
        <v>288</v>
      </c>
      <c r="E18" s="228" t="s">
        <v>205</v>
      </c>
      <c r="F18" s="235" t="s">
        <v>289</v>
      </c>
      <c r="G18" s="232" t="n">
        <v>41731</v>
      </c>
      <c r="H18" s="187" t="n">
        <v>98040.117188</v>
      </c>
      <c r="I18" s="187" t="n">
        <v>98040.117188</v>
      </c>
      <c r="J18" s="233" t="n">
        <f aca="false">H18/I18*100</f>
        <v>100</v>
      </c>
    </row>
    <row r="19" customFormat="false" ht="13.8" hidden="false" customHeight="false" outlineLevel="0" collapsed="false">
      <c r="A19" s="228" t="s">
        <v>146</v>
      </c>
      <c r="B19" s="228" t="s">
        <v>28</v>
      </c>
      <c r="C19" s="228" t="s">
        <v>268</v>
      </c>
      <c r="D19" s="230" t="s">
        <v>290</v>
      </c>
      <c r="E19" s="228" t="s">
        <v>291</v>
      </c>
      <c r="F19" s="235" t="s">
        <v>292</v>
      </c>
      <c r="G19" s="232" t="n">
        <v>43704</v>
      </c>
      <c r="H19" s="197" t="n">
        <v>5477.445801</v>
      </c>
      <c r="I19" s="236" t="n">
        <v>55969.994141</v>
      </c>
      <c r="J19" s="233" t="n">
        <f aca="false">H19/I19*100</f>
        <v>9.7863969526264</v>
      </c>
    </row>
    <row r="20" customFormat="false" ht="13.8" hidden="false" customHeight="false" outlineLevel="0" collapsed="false">
      <c r="A20" s="228" t="s">
        <v>146</v>
      </c>
      <c r="B20" s="228" t="s">
        <v>28</v>
      </c>
      <c r="C20" s="228" t="s">
        <v>268</v>
      </c>
      <c r="D20" s="230" t="s">
        <v>293</v>
      </c>
      <c r="E20" s="228" t="s">
        <v>294</v>
      </c>
      <c r="F20" s="235" t="s">
        <v>292</v>
      </c>
      <c r="G20" s="232" t="n">
        <v>43704</v>
      </c>
      <c r="H20" s="197" t="n">
        <v>1094.759644</v>
      </c>
      <c r="I20" s="236" t="n">
        <v>55969.994141</v>
      </c>
      <c r="J20" s="233" t="n">
        <f aca="false">H20/I20*100</f>
        <v>1.95597598463576</v>
      </c>
    </row>
    <row r="21" customFormat="false" ht="13.8" hidden="false" customHeight="false" outlineLevel="0" collapsed="false">
      <c r="A21" s="228" t="s">
        <v>146</v>
      </c>
      <c r="B21" s="228" t="s">
        <v>28</v>
      </c>
      <c r="C21" s="228" t="s">
        <v>268</v>
      </c>
      <c r="D21" s="230" t="s">
        <v>295</v>
      </c>
      <c r="E21" s="228" t="s">
        <v>296</v>
      </c>
      <c r="F21" s="235" t="s">
        <v>292</v>
      </c>
      <c r="G21" s="232" t="n">
        <v>43704</v>
      </c>
      <c r="H21" s="197" t="n">
        <v>631.149353</v>
      </c>
      <c r="I21" s="236" t="n">
        <v>55969.994141</v>
      </c>
      <c r="J21" s="233" t="n">
        <f aca="false">H21/I21*100</f>
        <v>1.12765663582169</v>
      </c>
    </row>
    <row r="22" customFormat="false" ht="13.8" hidden="false" customHeight="false" outlineLevel="0" collapsed="false">
      <c r="A22" s="228" t="s">
        <v>146</v>
      </c>
      <c r="B22" s="228" t="s">
        <v>28</v>
      </c>
      <c r="C22" s="228" t="s">
        <v>268</v>
      </c>
      <c r="D22" s="230" t="s">
        <v>297</v>
      </c>
      <c r="E22" s="228" t="s">
        <v>298</v>
      </c>
      <c r="F22" s="235" t="s">
        <v>292</v>
      </c>
      <c r="G22" s="232" t="n">
        <v>43704</v>
      </c>
      <c r="H22" s="197" t="n">
        <v>1967.297729</v>
      </c>
      <c r="I22" s="236" t="n">
        <v>55969.994141</v>
      </c>
      <c r="J22" s="233" t="n">
        <f aca="false">H22/I22*100</f>
        <v>3.51491501686416</v>
      </c>
    </row>
    <row r="23" customFormat="false" ht="13.8" hidden="false" customHeight="false" outlineLevel="0" collapsed="false">
      <c r="A23" s="228" t="s">
        <v>146</v>
      </c>
      <c r="B23" s="228" t="s">
        <v>28</v>
      </c>
      <c r="C23" s="228" t="s">
        <v>268</v>
      </c>
      <c r="D23" s="230" t="s">
        <v>299</v>
      </c>
      <c r="E23" s="228" t="s">
        <v>300</v>
      </c>
      <c r="F23" s="235" t="s">
        <v>292</v>
      </c>
      <c r="G23" s="232" t="n">
        <v>43704</v>
      </c>
      <c r="H23" s="197" t="n">
        <v>3793.199951</v>
      </c>
      <c r="I23" s="236" t="n">
        <v>55969.994141</v>
      </c>
      <c r="J23" s="233" t="n">
        <f aca="false">H23/I23*100</f>
        <v>6.77720269443685</v>
      </c>
    </row>
    <row r="24" customFormat="false" ht="13.8" hidden="false" customHeight="false" outlineLevel="0" collapsed="false">
      <c r="A24" s="228" t="s">
        <v>146</v>
      </c>
      <c r="B24" s="228" t="s">
        <v>28</v>
      </c>
      <c r="C24" s="228" t="s">
        <v>268</v>
      </c>
      <c r="D24" s="230" t="s">
        <v>301</v>
      </c>
      <c r="E24" s="228" t="s">
        <v>302</v>
      </c>
      <c r="F24" s="235" t="s">
        <v>292</v>
      </c>
      <c r="G24" s="232" t="n">
        <v>43704</v>
      </c>
      <c r="H24" s="197" t="n">
        <v>6310.731445</v>
      </c>
      <c r="I24" s="236" t="n">
        <v>55969.994141</v>
      </c>
      <c r="J24" s="233" t="n">
        <f aca="false">H24/I24*100</f>
        <v>11.2752047625768</v>
      </c>
    </row>
    <row r="25" customFormat="false" ht="13.8" hidden="false" customHeight="false" outlineLevel="0" collapsed="false">
      <c r="A25" s="228" t="s">
        <v>146</v>
      </c>
      <c r="B25" s="228" t="s">
        <v>28</v>
      </c>
      <c r="C25" s="228" t="s">
        <v>268</v>
      </c>
      <c r="D25" s="230" t="s">
        <v>303</v>
      </c>
      <c r="E25" s="228" t="s">
        <v>304</v>
      </c>
      <c r="F25" s="235" t="s">
        <v>292</v>
      </c>
      <c r="G25" s="232" t="n">
        <v>43704</v>
      </c>
      <c r="H25" s="197" t="n">
        <v>1749.591919</v>
      </c>
      <c r="I25" s="236" t="n">
        <v>55969.994141</v>
      </c>
      <c r="J25" s="233" t="n">
        <f aca="false">H25/I25*100</f>
        <v>3.12594622502982</v>
      </c>
    </row>
    <row r="26" customFormat="false" ht="13.8" hidden="false" customHeight="false" outlineLevel="0" collapsed="false">
      <c r="A26" s="228" t="s">
        <v>146</v>
      </c>
      <c r="B26" s="228" t="s">
        <v>28</v>
      </c>
      <c r="C26" s="228" t="s">
        <v>268</v>
      </c>
      <c r="D26" s="230" t="s">
        <v>305</v>
      </c>
      <c r="E26" s="228" t="s">
        <v>306</v>
      </c>
      <c r="F26" s="235" t="s">
        <v>292</v>
      </c>
      <c r="G26" s="232" t="n">
        <v>43704</v>
      </c>
      <c r="H26" s="197" t="n">
        <v>7345.63623</v>
      </c>
      <c r="I26" s="236" t="n">
        <v>55969.994141</v>
      </c>
      <c r="J26" s="233" t="n">
        <f aca="false">H26/I26*100</f>
        <v>13.1242397694286</v>
      </c>
    </row>
    <row r="27" customFormat="false" ht="13.8" hidden="false" customHeight="false" outlineLevel="0" collapsed="false">
      <c r="A27" s="228" t="s">
        <v>146</v>
      </c>
      <c r="B27" s="228" t="s">
        <v>28</v>
      </c>
      <c r="C27" s="228" t="s">
        <v>268</v>
      </c>
      <c r="D27" s="230" t="s">
        <v>307</v>
      </c>
      <c r="E27" s="228" t="s">
        <v>308</v>
      </c>
      <c r="F27" s="235" t="s">
        <v>292</v>
      </c>
      <c r="G27" s="232" t="n">
        <v>43704</v>
      </c>
      <c r="H27" s="197" t="n">
        <v>5543.447266</v>
      </c>
      <c r="I27" s="236" t="n">
        <v>55969.994141</v>
      </c>
      <c r="J27" s="233" t="n">
        <f aca="false">H27/I27*100</f>
        <v>9.90431989689852</v>
      </c>
    </row>
    <row r="28" customFormat="false" ht="13.8" hidden="false" customHeight="false" outlineLevel="0" collapsed="false">
      <c r="A28" s="228" t="s">
        <v>146</v>
      </c>
      <c r="B28" s="228" t="s">
        <v>28</v>
      </c>
      <c r="C28" s="228" t="s">
        <v>268</v>
      </c>
      <c r="D28" s="230" t="s">
        <v>309</v>
      </c>
      <c r="E28" s="228" t="s">
        <v>310</v>
      </c>
      <c r="F28" s="235" t="s">
        <v>292</v>
      </c>
      <c r="G28" s="232" t="n">
        <v>43704</v>
      </c>
      <c r="H28" s="197" t="n">
        <v>9475.837891</v>
      </c>
      <c r="I28" s="236" t="n">
        <v>55969.994141</v>
      </c>
      <c r="J28" s="233" t="n">
        <f aca="false">H28/I28*100</f>
        <v>16.930210618083</v>
      </c>
    </row>
    <row r="29" customFormat="false" ht="13.8" hidden="false" customHeight="false" outlineLevel="0" collapsed="false">
      <c r="A29" s="228" t="s">
        <v>146</v>
      </c>
      <c r="B29" s="228" t="s">
        <v>28</v>
      </c>
      <c r="C29" s="228" t="s">
        <v>268</v>
      </c>
      <c r="D29" s="230" t="s">
        <v>311</v>
      </c>
      <c r="E29" s="228" t="s">
        <v>312</v>
      </c>
      <c r="F29" s="235" t="s">
        <v>292</v>
      </c>
      <c r="G29" s="232" t="n">
        <v>43704</v>
      </c>
      <c r="H29" s="197" t="n">
        <v>2553.052734</v>
      </c>
      <c r="I29" s="236" t="n">
        <v>55969.994141</v>
      </c>
      <c r="J29" s="233" t="n">
        <f aca="false">H29/I29*100</f>
        <v>4.56146685948962</v>
      </c>
    </row>
    <row r="30" customFormat="false" ht="13.8" hidden="false" customHeight="false" outlineLevel="0" collapsed="false">
      <c r="A30" s="228" t="s">
        <v>146</v>
      </c>
      <c r="B30" s="228" t="s">
        <v>28</v>
      </c>
      <c r="C30" s="228" t="s">
        <v>268</v>
      </c>
      <c r="D30" s="230" t="s">
        <v>313</v>
      </c>
      <c r="E30" s="228" t="s">
        <v>314</v>
      </c>
      <c r="F30" s="235" t="s">
        <v>292</v>
      </c>
      <c r="G30" s="232" t="n">
        <v>43704</v>
      </c>
      <c r="H30" s="197" t="n">
        <v>28580.818359</v>
      </c>
      <c r="I30" s="236" t="n">
        <v>55969.994141</v>
      </c>
      <c r="J30" s="233" t="n">
        <f aca="false">H30/I30*100</f>
        <v>51.0645369856552</v>
      </c>
    </row>
    <row r="31" customFormat="false" ht="13.8" hidden="false" customHeight="false" outlineLevel="0" collapsed="false">
      <c r="A31" s="228" t="s">
        <v>146</v>
      </c>
      <c r="B31" s="228" t="s">
        <v>28</v>
      </c>
      <c r="C31" s="228" t="s">
        <v>259</v>
      </c>
      <c r="D31" s="230" t="s">
        <v>315</v>
      </c>
      <c r="E31" s="228" t="s">
        <v>316</v>
      </c>
      <c r="F31" s="235" t="s">
        <v>292</v>
      </c>
      <c r="G31" s="232" t="n">
        <v>43704</v>
      </c>
      <c r="H31" s="197" t="n">
        <v>40464.710938</v>
      </c>
      <c r="I31" s="236" t="n">
        <v>55969.994141</v>
      </c>
      <c r="J31" s="233" t="n">
        <f aca="false">H31/I31*100</f>
        <v>72.2971505697517</v>
      </c>
    </row>
    <row r="32" customFormat="false" ht="13.8" hidden="false" customHeight="false" outlineLevel="0" collapsed="false">
      <c r="A32" s="228" t="s">
        <v>146</v>
      </c>
      <c r="B32" s="228" t="s">
        <v>28</v>
      </c>
      <c r="C32" s="228" t="s">
        <v>268</v>
      </c>
      <c r="D32" s="230" t="s">
        <v>317</v>
      </c>
      <c r="E32" s="228" t="s">
        <v>318</v>
      </c>
      <c r="F32" s="235" t="s">
        <v>292</v>
      </c>
      <c r="G32" s="232" t="n">
        <v>43704</v>
      </c>
      <c r="H32" s="197" t="n">
        <v>34987.265625</v>
      </c>
      <c r="I32" s="236" t="n">
        <v>55969.994141</v>
      </c>
      <c r="J32" s="233" t="n">
        <f aca="false">H32/I32*100</f>
        <v>62.5107544890211</v>
      </c>
    </row>
    <row r="33" customFormat="false" ht="13.8" hidden="false" customHeight="false" outlineLevel="0" collapsed="false">
      <c r="A33" s="228" t="s">
        <v>146</v>
      </c>
      <c r="B33" s="228" t="s">
        <v>28</v>
      </c>
      <c r="C33" s="228" t="s">
        <v>268</v>
      </c>
      <c r="D33" s="230" t="s">
        <v>319</v>
      </c>
      <c r="E33" s="228" t="s">
        <v>320</v>
      </c>
      <c r="F33" s="235" t="s">
        <v>292</v>
      </c>
      <c r="G33" s="232" t="n">
        <v>43704</v>
      </c>
      <c r="H33" s="197" t="n">
        <v>6406.446289</v>
      </c>
      <c r="I33" s="236" t="n">
        <v>55969.994141</v>
      </c>
      <c r="J33" s="233" t="n">
        <f aca="false">H33/I33*100</f>
        <v>11.4462157577877</v>
      </c>
    </row>
    <row r="34" customFormat="false" ht="13.8" hidden="false" customHeight="false" outlineLevel="0" collapsed="false">
      <c r="A34" s="228" t="s">
        <v>142</v>
      </c>
      <c r="B34" s="228" t="s">
        <v>28</v>
      </c>
      <c r="C34" s="228" t="s">
        <v>268</v>
      </c>
      <c r="D34" s="230" t="s">
        <v>321</v>
      </c>
      <c r="E34" s="228" t="s">
        <v>322</v>
      </c>
      <c r="F34" s="235" t="s">
        <v>323</v>
      </c>
      <c r="G34" s="232" t="n">
        <v>43704</v>
      </c>
      <c r="H34" s="197" t="n">
        <v>4203.44873</v>
      </c>
      <c r="I34" s="236" t="n">
        <v>55969.994141</v>
      </c>
      <c r="J34" s="233" t="n">
        <f aca="false">H34/I34*100</f>
        <v>7.5101825442587</v>
      </c>
    </row>
    <row r="35" customFormat="false" ht="13.8" hidden="false" customHeight="false" outlineLevel="0" collapsed="false">
      <c r="A35" s="228" t="s">
        <v>142</v>
      </c>
      <c r="B35" s="228" t="s">
        <v>28</v>
      </c>
      <c r="C35" s="228" t="s">
        <v>268</v>
      </c>
      <c r="D35" s="230" t="s">
        <v>324</v>
      </c>
      <c r="E35" s="228" t="s">
        <v>325</v>
      </c>
      <c r="F35" s="235" t="s">
        <v>323</v>
      </c>
      <c r="G35" s="232" t="n">
        <v>43704</v>
      </c>
      <c r="H35" s="197" t="n">
        <v>1453.755859</v>
      </c>
      <c r="I35" s="236" t="n">
        <v>55969.994141</v>
      </c>
      <c r="J35" s="233" t="n">
        <f aca="false">H35/I35*100</f>
        <v>2.59738433300116</v>
      </c>
    </row>
    <row r="36" customFormat="false" ht="13.8" hidden="false" customHeight="false" outlineLevel="0" collapsed="false">
      <c r="A36" s="228" t="s">
        <v>142</v>
      </c>
      <c r="B36" s="228" t="s">
        <v>28</v>
      </c>
      <c r="C36" s="228" t="s">
        <v>268</v>
      </c>
      <c r="D36" s="230" t="s">
        <v>326</v>
      </c>
      <c r="E36" s="228" t="s">
        <v>327</v>
      </c>
      <c r="F36" s="235" t="s">
        <v>323</v>
      </c>
      <c r="G36" s="232" t="n">
        <v>43704</v>
      </c>
      <c r="H36" s="197" t="n">
        <v>1210.27832</v>
      </c>
      <c r="I36" s="236" t="n">
        <v>55969.994141</v>
      </c>
      <c r="J36" s="233" t="n">
        <f aca="false">H36/I36*100</f>
        <v>2.16236992441175</v>
      </c>
    </row>
    <row r="37" customFormat="false" ht="13.8" hidden="false" customHeight="false" outlineLevel="0" collapsed="false">
      <c r="A37" s="228" t="s">
        <v>142</v>
      </c>
      <c r="B37" s="228" t="s">
        <v>28</v>
      </c>
      <c r="C37" s="228" t="s">
        <v>268</v>
      </c>
      <c r="D37" s="228" t="s">
        <v>328</v>
      </c>
      <c r="E37" s="228" t="s">
        <v>328</v>
      </c>
      <c r="F37" s="235" t="s">
        <v>323</v>
      </c>
      <c r="G37" s="232" t="n">
        <v>43704</v>
      </c>
      <c r="H37" s="197" t="n">
        <v>195.49054</v>
      </c>
      <c r="I37" s="236" t="n">
        <v>55969.994141</v>
      </c>
      <c r="J37" s="233" t="n">
        <f aca="false">H37/I37*100</f>
        <v>0.349277399435703</v>
      </c>
    </row>
    <row r="38" customFormat="false" ht="13.8" hidden="false" customHeight="false" outlineLevel="0" collapsed="false">
      <c r="A38" s="228" t="s">
        <v>142</v>
      </c>
      <c r="B38" s="228" t="s">
        <v>28</v>
      </c>
      <c r="C38" s="228" t="s">
        <v>268</v>
      </c>
      <c r="D38" s="228" t="s">
        <v>329</v>
      </c>
      <c r="E38" s="228" t="s">
        <v>329</v>
      </c>
      <c r="F38" s="235" t="s">
        <v>323</v>
      </c>
      <c r="G38" s="232" t="n">
        <v>43704</v>
      </c>
      <c r="H38" s="197" t="n">
        <v>1752.900757</v>
      </c>
      <c r="I38" s="236" t="n">
        <v>55969.994141</v>
      </c>
      <c r="J38" s="233" t="n">
        <f aca="false">H38/I38*100</f>
        <v>3.13185803197349</v>
      </c>
    </row>
    <row r="39" customFormat="false" ht="13.8" hidden="false" customHeight="false" outlineLevel="0" collapsed="false">
      <c r="A39" s="228" t="s">
        <v>142</v>
      </c>
      <c r="B39" s="228" t="s">
        <v>28</v>
      </c>
      <c r="C39" s="228" t="s">
        <v>268</v>
      </c>
      <c r="D39" s="228" t="s">
        <v>330</v>
      </c>
      <c r="E39" s="228" t="s">
        <v>330</v>
      </c>
      <c r="F39" s="235" t="s">
        <v>323</v>
      </c>
      <c r="G39" s="232" t="n">
        <v>43704</v>
      </c>
      <c r="H39" s="197" t="n">
        <v>454.840363</v>
      </c>
      <c r="I39" s="236" t="n">
        <v>55969.994141</v>
      </c>
      <c r="J39" s="233" t="n">
        <f aca="false">H39/I39*100</f>
        <v>0.812650367363204</v>
      </c>
    </row>
    <row r="40" customFormat="false" ht="13.8" hidden="false" customHeight="false" outlineLevel="0" collapsed="false">
      <c r="A40" s="228" t="s">
        <v>142</v>
      </c>
      <c r="B40" s="228" t="s">
        <v>28</v>
      </c>
      <c r="C40" s="228" t="s">
        <v>268</v>
      </c>
      <c r="D40" s="228" t="s">
        <v>331</v>
      </c>
      <c r="E40" s="228" t="s">
        <v>331</v>
      </c>
      <c r="F40" s="235" t="s">
        <v>323</v>
      </c>
      <c r="G40" s="232" t="n">
        <v>43704</v>
      </c>
      <c r="H40" s="197" t="n">
        <v>260.840637</v>
      </c>
      <c r="I40" s="236" t="n">
        <v>55969.994141</v>
      </c>
      <c r="J40" s="233" t="n">
        <f aca="false">H40/I40*100</f>
        <v>0.466036562989248</v>
      </c>
    </row>
    <row r="41" customFormat="false" ht="13.8" hidden="false" customHeight="false" outlineLevel="0" collapsed="false">
      <c r="A41" s="228" t="s">
        <v>142</v>
      </c>
      <c r="B41" s="228" t="s">
        <v>28</v>
      </c>
      <c r="C41" s="228" t="s">
        <v>268</v>
      </c>
      <c r="D41" s="228" t="s">
        <v>332</v>
      </c>
      <c r="E41" s="228" t="s">
        <v>332</v>
      </c>
      <c r="F41" s="235" t="s">
        <v>323</v>
      </c>
      <c r="G41" s="232" t="n">
        <v>43704</v>
      </c>
      <c r="H41" s="197" t="n">
        <v>128.39325</v>
      </c>
      <c r="I41" s="236" t="n">
        <v>55969.994141</v>
      </c>
      <c r="J41" s="233" t="n">
        <f aca="false">H41/I41*100</f>
        <v>0.229396575737619</v>
      </c>
    </row>
    <row r="42" customFormat="false" ht="13.8" hidden="false" customHeight="false" outlineLevel="0" collapsed="false">
      <c r="A42" s="228" t="s">
        <v>142</v>
      </c>
      <c r="B42" s="228" t="s">
        <v>28</v>
      </c>
      <c r="C42" s="228" t="s">
        <v>268</v>
      </c>
      <c r="D42" s="228" t="s">
        <v>333</v>
      </c>
      <c r="E42" s="228" t="s">
        <v>333</v>
      </c>
      <c r="F42" s="235" t="s">
        <v>323</v>
      </c>
      <c r="G42" s="232" t="n">
        <v>43704</v>
      </c>
      <c r="H42" s="197" t="n">
        <v>52.195587</v>
      </c>
      <c r="I42" s="236" t="n">
        <v>55969.994141</v>
      </c>
      <c r="J42" s="233" t="n">
        <f aca="false">H42/I42*100</f>
        <v>0.0932563738858155</v>
      </c>
    </row>
    <row r="43" customFormat="false" ht="13.8" hidden="false" customHeight="false" outlineLevel="0" collapsed="false">
      <c r="A43" s="228" t="s">
        <v>142</v>
      </c>
      <c r="B43" s="228" t="s">
        <v>28</v>
      </c>
      <c r="C43" s="228" t="s">
        <v>268</v>
      </c>
      <c r="D43" s="228" t="s">
        <v>334</v>
      </c>
      <c r="E43" s="228" t="s">
        <v>334</v>
      </c>
      <c r="F43" s="235" t="s">
        <v>323</v>
      </c>
      <c r="G43" s="232" t="n">
        <v>43704</v>
      </c>
      <c r="H43" s="197" t="n">
        <v>372.575897</v>
      </c>
      <c r="I43" s="236" t="n">
        <v>55969.994141</v>
      </c>
      <c r="J43" s="233" t="n">
        <f aca="false">H43/I43*100</f>
        <v>0.665670780778365</v>
      </c>
    </row>
    <row r="44" customFormat="false" ht="13.8" hidden="false" customHeight="false" outlineLevel="0" collapsed="false">
      <c r="A44" s="228" t="s">
        <v>142</v>
      </c>
      <c r="B44" s="228" t="s">
        <v>28</v>
      </c>
      <c r="C44" s="228" t="s">
        <v>268</v>
      </c>
      <c r="D44" s="228" t="s">
        <v>335</v>
      </c>
      <c r="E44" s="228" t="s">
        <v>335</v>
      </c>
      <c r="F44" s="235" t="s">
        <v>323</v>
      </c>
      <c r="G44" s="232" t="n">
        <v>43704</v>
      </c>
      <c r="H44" s="197" t="n">
        <v>22.760447</v>
      </c>
      <c r="I44" s="236" t="n">
        <v>55969.994141</v>
      </c>
      <c r="J44" s="233" t="n">
        <f aca="false">H44/I44*100</f>
        <v>0.0406654446714104</v>
      </c>
    </row>
    <row r="45" customFormat="false" ht="13.8" hidden="false" customHeight="false" outlineLevel="0" collapsed="false">
      <c r="A45" s="228" t="s">
        <v>142</v>
      </c>
      <c r="B45" s="228" t="s">
        <v>28</v>
      </c>
      <c r="C45" s="228" t="s">
        <v>268</v>
      </c>
      <c r="D45" s="228" t="s">
        <v>336</v>
      </c>
      <c r="E45" s="228" t="s">
        <v>336</v>
      </c>
      <c r="F45" s="235" t="s">
        <v>323</v>
      </c>
      <c r="G45" s="232" t="n">
        <v>43704</v>
      </c>
      <c r="H45" s="197" t="n">
        <v>963.489136</v>
      </c>
      <c r="I45" s="236" t="n">
        <v>55969.994141</v>
      </c>
      <c r="J45" s="233" t="n">
        <f aca="false">H45/I45*100</f>
        <v>1.72143869369143</v>
      </c>
    </row>
    <row r="46" customFormat="false" ht="13.8" hidden="false" customHeight="false" outlineLevel="0" collapsed="false">
      <c r="A46" s="228" t="s">
        <v>142</v>
      </c>
      <c r="B46" s="228" t="s">
        <v>28</v>
      </c>
      <c r="C46" s="228" t="s">
        <v>268</v>
      </c>
      <c r="D46" s="230" t="s">
        <v>337</v>
      </c>
      <c r="E46" s="228" t="s">
        <v>338</v>
      </c>
      <c r="F46" s="235" t="s">
        <v>323</v>
      </c>
      <c r="G46" s="232" t="n">
        <v>43704</v>
      </c>
      <c r="H46" s="197" t="n">
        <v>556.848328</v>
      </c>
      <c r="I46" s="236" t="n">
        <v>55969.994141</v>
      </c>
      <c r="J46" s="233" t="n">
        <f aca="false">H46/I46*100</f>
        <v>0.994905103254404</v>
      </c>
    </row>
    <row r="47" customFormat="false" ht="13.8" hidden="false" customHeight="false" outlineLevel="0" collapsed="false">
      <c r="A47" s="228" t="s">
        <v>142</v>
      </c>
      <c r="B47" s="228" t="s">
        <v>28</v>
      </c>
      <c r="C47" s="228" t="s">
        <v>268</v>
      </c>
      <c r="D47" s="230" t="s">
        <v>339</v>
      </c>
      <c r="E47" s="228" t="s">
        <v>340</v>
      </c>
      <c r="F47" s="235" t="s">
        <v>323</v>
      </c>
      <c r="G47" s="232" t="n">
        <v>43704</v>
      </c>
      <c r="H47" s="197" t="n">
        <v>854.172852</v>
      </c>
      <c r="I47" s="236" t="n">
        <v>55969.994141</v>
      </c>
      <c r="J47" s="233" t="n">
        <f aca="false">H47/I47*100</f>
        <v>1.52612639166651</v>
      </c>
    </row>
    <row r="48" customFormat="false" ht="13.8" hidden="false" customHeight="false" outlineLevel="0" collapsed="false">
      <c r="A48" s="228" t="s">
        <v>142</v>
      </c>
      <c r="B48" s="228" t="s">
        <v>28</v>
      </c>
      <c r="C48" s="228" t="s">
        <v>268</v>
      </c>
      <c r="D48" s="230" t="s">
        <v>341</v>
      </c>
      <c r="E48" s="228" t="s">
        <v>342</v>
      </c>
      <c r="F48" s="235" t="s">
        <v>323</v>
      </c>
      <c r="G48" s="232" t="n">
        <v>43704</v>
      </c>
      <c r="H48" s="197" t="n">
        <v>4460.019531</v>
      </c>
      <c r="I48" s="236" t="n">
        <v>55969.994141</v>
      </c>
      <c r="J48" s="233" t="n">
        <f aca="false">H48/I48*100</f>
        <v>7.96859031245258</v>
      </c>
    </row>
    <row r="49" customFormat="false" ht="13.8" hidden="false" customHeight="false" outlineLevel="0" collapsed="false">
      <c r="A49" s="228" t="s">
        <v>142</v>
      </c>
      <c r="B49" s="228" t="s">
        <v>28</v>
      </c>
      <c r="C49" s="228" t="s">
        <v>268</v>
      </c>
      <c r="D49" s="230" t="s">
        <v>343</v>
      </c>
      <c r="E49" s="228" t="s">
        <v>344</v>
      </c>
      <c r="F49" s="235" t="s">
        <v>323</v>
      </c>
      <c r="G49" s="232" t="n">
        <v>43704</v>
      </c>
      <c r="H49" s="197" t="n">
        <v>5049.469727</v>
      </c>
      <c r="I49" s="236" t="n">
        <v>55969.994141</v>
      </c>
      <c r="J49" s="233" t="n">
        <f aca="false">H49/I49*100</f>
        <v>9.0217442479614</v>
      </c>
    </row>
    <row r="50" customFormat="false" ht="13.8" hidden="false" customHeight="false" outlineLevel="0" collapsed="false">
      <c r="A50" s="228" t="s">
        <v>142</v>
      </c>
      <c r="B50" s="228" t="s">
        <v>28</v>
      </c>
      <c r="C50" s="228" t="s">
        <v>268</v>
      </c>
      <c r="D50" s="230" t="s">
        <v>345</v>
      </c>
      <c r="E50" s="228" t="s">
        <v>346</v>
      </c>
      <c r="F50" s="235" t="s">
        <v>323</v>
      </c>
      <c r="G50" s="232" t="n">
        <v>43704</v>
      </c>
      <c r="H50" s="197" t="n">
        <v>10455.813477</v>
      </c>
      <c r="I50" s="236" t="n">
        <v>55969.994141</v>
      </c>
      <c r="J50" s="233" t="n">
        <f aca="false">H50/I50*100</f>
        <v>18.6811051840735</v>
      </c>
    </row>
    <row r="51" customFormat="false" ht="13.8" hidden="false" customHeight="false" outlineLevel="0" collapsed="false">
      <c r="A51" s="228" t="s">
        <v>142</v>
      </c>
      <c r="B51" s="228" t="s">
        <v>28</v>
      </c>
      <c r="C51" s="228" t="s">
        <v>259</v>
      </c>
      <c r="D51" s="230" t="s">
        <v>347</v>
      </c>
      <c r="E51" s="228" t="s">
        <v>348</v>
      </c>
      <c r="F51" s="235" t="s">
        <v>323</v>
      </c>
      <c r="G51" s="232" t="n">
        <v>43704</v>
      </c>
      <c r="H51" s="197" t="n">
        <v>15505.283203</v>
      </c>
      <c r="I51" s="236" t="n">
        <v>55969.994141</v>
      </c>
      <c r="J51" s="233" t="n">
        <f aca="false">H51/I51*100</f>
        <v>27.7028494302483</v>
      </c>
    </row>
    <row r="52" customFormat="false" ht="13.8" hidden="false" customHeight="false" outlineLevel="0" collapsed="false">
      <c r="A52" s="228" t="s">
        <v>142</v>
      </c>
      <c r="B52" s="228" t="s">
        <v>28</v>
      </c>
      <c r="C52" s="228" t="s">
        <v>268</v>
      </c>
      <c r="D52" s="230" t="s">
        <v>349</v>
      </c>
      <c r="E52" s="228" t="s">
        <v>350</v>
      </c>
      <c r="F52" s="235" t="s">
        <v>323</v>
      </c>
      <c r="G52" s="232" t="n">
        <v>43704</v>
      </c>
      <c r="H52" s="197" t="n">
        <v>5121.117188</v>
      </c>
      <c r="I52" s="236" t="n">
        <v>55969.994141</v>
      </c>
      <c r="J52" s="233" t="n">
        <f aca="false">H52/I52*100</f>
        <v>9.14975473304293</v>
      </c>
    </row>
    <row r="53" customFormat="false" ht="13.8" hidden="false" customHeight="false" outlineLevel="0" collapsed="false">
      <c r="A53" s="228" t="s">
        <v>142</v>
      </c>
      <c r="B53" s="228" t="s">
        <v>28</v>
      </c>
      <c r="C53" s="228" t="s">
        <v>268</v>
      </c>
      <c r="D53" s="230" t="s">
        <v>351</v>
      </c>
      <c r="E53" s="228" t="s">
        <v>352</v>
      </c>
      <c r="F53" s="235" t="s">
        <v>323</v>
      </c>
      <c r="G53" s="232" t="n">
        <v>43704</v>
      </c>
      <c r="H53" s="197" t="n">
        <v>1943.563232</v>
      </c>
      <c r="I53" s="236" t="n">
        <v>55969.994141</v>
      </c>
      <c r="J53" s="233" t="n">
        <f aca="false">H53/I53*100</f>
        <v>3.47250926470309</v>
      </c>
    </row>
    <row r="54" customFormat="false" ht="13.8" hidden="false" customHeight="false" outlineLevel="0" collapsed="false">
      <c r="A54" s="228" t="s">
        <v>142</v>
      </c>
      <c r="B54" s="228" t="s">
        <v>28</v>
      </c>
      <c r="C54" s="228" t="s">
        <v>268</v>
      </c>
      <c r="D54" s="230" t="s">
        <v>353</v>
      </c>
      <c r="E54" s="228" t="s">
        <v>354</v>
      </c>
      <c r="F54" s="235" t="s">
        <v>323</v>
      </c>
      <c r="G54" s="232" t="n">
        <v>43704</v>
      </c>
      <c r="H54" s="197" t="n">
        <v>1595.803711</v>
      </c>
      <c r="I54" s="236" t="n">
        <v>55969.994141</v>
      </c>
      <c r="J54" s="233" t="n">
        <f aca="false">H54/I54*100</f>
        <v>2.85117719858937</v>
      </c>
    </row>
    <row r="55" customFormat="false" ht="13.8" hidden="false" customHeight="false" outlineLevel="0" collapsed="false">
      <c r="A55" s="228" t="s">
        <v>142</v>
      </c>
      <c r="B55" s="228" t="s">
        <v>28</v>
      </c>
      <c r="C55" s="228" t="s">
        <v>268</v>
      </c>
      <c r="D55" s="230" t="s">
        <v>355</v>
      </c>
      <c r="E55" s="228" t="s">
        <v>356</v>
      </c>
      <c r="F55" s="235" t="s">
        <v>323</v>
      </c>
      <c r="G55" s="232" t="n">
        <v>43704</v>
      </c>
      <c r="H55" s="197" t="n">
        <v>2641.363525</v>
      </c>
      <c r="I55" s="236" t="n">
        <v>55969.994141</v>
      </c>
      <c r="J55" s="233" t="n">
        <f aca="false">H55/I55*100</f>
        <v>4.7192492433461</v>
      </c>
    </row>
    <row r="56" customFormat="false" ht="13.8" hidden="false" customHeight="false" outlineLevel="0" collapsed="false">
      <c r="A56" s="228" t="s">
        <v>142</v>
      </c>
      <c r="B56" s="228" t="s">
        <v>28</v>
      </c>
      <c r="C56" s="228" t="s">
        <v>268</v>
      </c>
      <c r="D56" s="230" t="s">
        <v>357</v>
      </c>
      <c r="E56" s="228" t="s">
        <v>358</v>
      </c>
      <c r="F56" s="235" t="s">
        <v>323</v>
      </c>
      <c r="G56" s="232" t="n">
        <v>43704</v>
      </c>
      <c r="H56" s="197" t="n">
        <v>2072.02002</v>
      </c>
      <c r="I56" s="236" t="n">
        <v>55969.994141</v>
      </c>
      <c r="J56" s="233" t="n">
        <f aca="false">H56/I56*100</f>
        <v>3.70201936198198</v>
      </c>
    </row>
    <row r="57" customFormat="false" ht="13.8" hidden="false" customHeight="false" outlineLevel="0" collapsed="false">
      <c r="A57" s="228" t="s">
        <v>142</v>
      </c>
      <c r="B57" s="228" t="s">
        <v>28</v>
      </c>
      <c r="C57" s="228" t="s">
        <v>268</v>
      </c>
      <c r="D57" s="230" t="s">
        <v>359</v>
      </c>
      <c r="E57" s="228" t="s">
        <v>360</v>
      </c>
      <c r="F57" s="235" t="s">
        <v>323</v>
      </c>
      <c r="G57" s="232" t="n">
        <v>43704</v>
      </c>
      <c r="H57" s="197" t="n">
        <v>4769.815918</v>
      </c>
      <c r="I57" s="236" t="n">
        <v>55969.994141</v>
      </c>
      <c r="J57" s="233" t="n">
        <f aca="false">H57/I57*100</f>
        <v>8.52209472451229</v>
      </c>
    </row>
    <row r="58" customFormat="false" ht="13.8" hidden="false" customHeight="false" outlineLevel="0" collapsed="false">
      <c r="A58" s="228" t="s">
        <v>146</v>
      </c>
      <c r="B58" s="228" t="s">
        <v>34</v>
      </c>
      <c r="C58" s="228" t="s">
        <v>361</v>
      </c>
      <c r="D58" s="237" t="s">
        <v>362</v>
      </c>
      <c r="E58" s="237" t="s">
        <v>362</v>
      </c>
      <c r="F58" s="234" t="s">
        <v>363</v>
      </c>
      <c r="G58" s="232"/>
      <c r="H58" s="197" t="n">
        <v>7188.398438</v>
      </c>
      <c r="I58" s="193" t="n">
        <v>104636.531343</v>
      </c>
      <c r="J58" s="233" t="n">
        <f aca="false">H58/I58*100</f>
        <v>6.86987455120844</v>
      </c>
    </row>
    <row r="59" customFormat="false" ht="13.8" hidden="false" customHeight="false" outlineLevel="0" collapsed="false">
      <c r="A59" s="228" t="s">
        <v>146</v>
      </c>
      <c r="B59" s="228" t="s">
        <v>34</v>
      </c>
      <c r="C59" s="228" t="s">
        <v>361</v>
      </c>
      <c r="D59" s="237" t="s">
        <v>364</v>
      </c>
      <c r="E59" s="237" t="s">
        <v>364</v>
      </c>
      <c r="F59" s="234" t="s">
        <v>363</v>
      </c>
      <c r="G59" s="232"/>
      <c r="H59" s="197" t="n">
        <v>2048.98877</v>
      </c>
      <c r="I59" s="193" t="n">
        <v>104636.531343</v>
      </c>
      <c r="J59" s="233" t="n">
        <f aca="false">H59/I59*100</f>
        <v>1.95819638103578</v>
      </c>
    </row>
    <row r="60" customFormat="false" ht="13.8" hidden="false" customHeight="false" outlineLevel="0" collapsed="false">
      <c r="A60" s="228" t="s">
        <v>146</v>
      </c>
      <c r="B60" s="228" t="s">
        <v>34</v>
      </c>
      <c r="C60" s="228" t="s">
        <v>361</v>
      </c>
      <c r="D60" s="237" t="s">
        <v>365</v>
      </c>
      <c r="E60" s="237" t="s">
        <v>365</v>
      </c>
      <c r="F60" s="234" t="s">
        <v>363</v>
      </c>
      <c r="G60" s="232"/>
      <c r="H60" s="197" t="n">
        <v>204.987137</v>
      </c>
      <c r="I60" s="193" t="n">
        <v>104636.531343</v>
      </c>
      <c r="J60" s="233" t="n">
        <f aca="false">H60/I60*100</f>
        <v>0.195903987229899</v>
      </c>
    </row>
    <row r="61" customFormat="false" ht="13.8" hidden="false" customHeight="false" outlineLevel="0" collapsed="false">
      <c r="A61" s="228" t="s">
        <v>146</v>
      </c>
      <c r="B61" s="228" t="s">
        <v>34</v>
      </c>
      <c r="C61" s="228" t="s">
        <v>268</v>
      </c>
      <c r="D61" s="228" t="s">
        <v>366</v>
      </c>
      <c r="E61" s="228" t="s">
        <v>367</v>
      </c>
      <c r="F61" s="235" t="s">
        <v>368</v>
      </c>
      <c r="G61" s="232" t="n">
        <v>43280</v>
      </c>
      <c r="H61" s="238" t="n">
        <v>42685.993188</v>
      </c>
      <c r="I61" s="193" t="n">
        <v>104636.531343</v>
      </c>
      <c r="J61" s="233" t="n">
        <f aca="false">H61/I61*100</f>
        <v>40.7945414857787</v>
      </c>
      <c r="K61" s="239"/>
      <c r="L61" s="240"/>
      <c r="M61" s="240"/>
      <c r="N61" s="239"/>
      <c r="O61" s="239"/>
    </row>
    <row r="62" customFormat="false" ht="13.8" hidden="false" customHeight="false" outlineLevel="0" collapsed="false">
      <c r="A62" s="228" t="s">
        <v>146</v>
      </c>
      <c r="B62" s="228" t="s">
        <v>34</v>
      </c>
      <c r="C62" s="228" t="s">
        <v>268</v>
      </c>
      <c r="D62" s="228" t="s">
        <v>369</v>
      </c>
      <c r="E62" s="228" t="s">
        <v>370</v>
      </c>
      <c r="F62" s="235" t="s">
        <v>368</v>
      </c>
      <c r="G62" s="232" t="n">
        <v>43280</v>
      </c>
      <c r="H62" s="238" t="n">
        <v>40773.3447779999</v>
      </c>
      <c r="I62" s="193" t="n">
        <v>104636.531343</v>
      </c>
      <c r="J62" s="233" t="n">
        <f aca="false">H62/I62*100</f>
        <v>38.9666441105012</v>
      </c>
      <c r="K62" s="239"/>
      <c r="L62" s="240"/>
      <c r="M62" s="240"/>
      <c r="N62" s="239"/>
      <c r="O62" s="239"/>
    </row>
    <row r="63" customFormat="false" ht="13.8" hidden="false" customHeight="false" outlineLevel="0" collapsed="false">
      <c r="A63" s="228" t="s">
        <v>146</v>
      </c>
      <c r="B63" s="228" t="s">
        <v>34</v>
      </c>
      <c r="C63" s="228" t="s">
        <v>268</v>
      </c>
      <c r="D63" s="228" t="s">
        <v>371</v>
      </c>
      <c r="E63" s="228" t="s">
        <v>372</v>
      </c>
      <c r="F63" s="235" t="s">
        <v>368</v>
      </c>
      <c r="G63" s="232" t="n">
        <v>43280</v>
      </c>
      <c r="H63" s="238" t="n">
        <v>16363.7201039999</v>
      </c>
      <c r="I63" s="193" t="n">
        <v>104636.531343</v>
      </c>
      <c r="J63" s="233" t="n">
        <f aca="false">H63/I63*100</f>
        <v>15.6386301170089</v>
      </c>
      <c r="K63" s="239"/>
      <c r="L63" s="240"/>
      <c r="M63" s="240"/>
      <c r="N63" s="239"/>
      <c r="O63" s="239"/>
    </row>
    <row r="64" customFormat="false" ht="13.8" hidden="false" customHeight="false" outlineLevel="0" collapsed="false">
      <c r="A64" s="228" t="s">
        <v>146</v>
      </c>
      <c r="B64" s="228" t="s">
        <v>34</v>
      </c>
      <c r="C64" s="228" t="s">
        <v>268</v>
      </c>
      <c r="D64" s="228" t="s">
        <v>373</v>
      </c>
      <c r="E64" s="228" t="s">
        <v>374</v>
      </c>
      <c r="F64" s="235" t="s">
        <v>368</v>
      </c>
      <c r="G64" s="232" t="n">
        <v>43280</v>
      </c>
      <c r="H64" s="238" t="n">
        <v>15472.308155</v>
      </c>
      <c r="I64" s="193" t="n">
        <v>104636.531343</v>
      </c>
      <c r="J64" s="233" t="n">
        <f aca="false">H64/I64*100</f>
        <v>14.7867173695595</v>
      </c>
      <c r="K64" s="239"/>
      <c r="L64" s="240"/>
      <c r="M64" s="240"/>
      <c r="N64" s="239"/>
      <c r="O64" s="239"/>
    </row>
    <row r="65" customFormat="false" ht="13.8" hidden="false" customHeight="false" outlineLevel="0" collapsed="false">
      <c r="A65" s="228" t="s">
        <v>146</v>
      </c>
      <c r="B65" s="228" t="s">
        <v>34</v>
      </c>
      <c r="C65" s="228" t="s">
        <v>268</v>
      </c>
      <c r="D65" s="228" t="s">
        <v>375</v>
      </c>
      <c r="E65" s="228" t="s">
        <v>376</v>
      </c>
      <c r="F65" s="235" t="s">
        <v>368</v>
      </c>
      <c r="G65" s="232" t="n">
        <v>43280</v>
      </c>
      <c r="H65" s="238" t="n">
        <v>76463.810773</v>
      </c>
      <c r="I65" s="193" t="n">
        <v>104636.531343</v>
      </c>
      <c r="J65" s="233" t="n">
        <f aca="false">H65/I65*100</f>
        <v>73.0756360055081</v>
      </c>
      <c r="K65" s="239"/>
      <c r="L65" s="240"/>
      <c r="M65" s="240"/>
      <c r="N65" s="239"/>
      <c r="O65" s="239"/>
    </row>
    <row r="66" customFormat="false" ht="13.8" hidden="false" customHeight="false" outlineLevel="0" collapsed="false">
      <c r="A66" s="228" t="s">
        <v>146</v>
      </c>
      <c r="B66" s="228" t="s">
        <v>34</v>
      </c>
      <c r="C66" s="228" t="s">
        <v>268</v>
      </c>
      <c r="D66" s="228" t="s">
        <v>377</v>
      </c>
      <c r="E66" s="228" t="s">
        <v>378</v>
      </c>
      <c r="F66" s="235" t="s">
        <v>368</v>
      </c>
      <c r="G66" s="232" t="n">
        <v>43280</v>
      </c>
      <c r="H66" s="238" t="n">
        <v>76520.459973</v>
      </c>
      <c r="I66" s="193" t="n">
        <v>104636.531343</v>
      </c>
      <c r="J66" s="233" t="n">
        <f aca="false">H66/I66*100</f>
        <v>73.1297750325504</v>
      </c>
      <c r="K66" s="239"/>
      <c r="L66" s="240"/>
      <c r="M66" s="240"/>
      <c r="N66" s="239"/>
      <c r="O66" s="239"/>
    </row>
    <row r="67" customFormat="false" ht="20.85" hidden="false" customHeight="false" outlineLevel="0" collapsed="false">
      <c r="A67" s="230" t="s">
        <v>146</v>
      </c>
      <c r="B67" s="230" t="s">
        <v>34</v>
      </c>
      <c r="C67" s="230" t="s">
        <v>268</v>
      </c>
      <c r="D67" s="241" t="s">
        <v>379</v>
      </c>
      <c r="E67" s="242" t="s">
        <v>380</v>
      </c>
      <c r="F67" s="234" t="s">
        <v>363</v>
      </c>
      <c r="G67" s="232"/>
      <c r="H67" s="238" t="n">
        <v>59086.264642</v>
      </c>
      <c r="I67" s="193" t="n">
        <v>104636.531343</v>
      </c>
      <c r="J67" s="233" t="n">
        <f aca="false">H67/I67*100</f>
        <v>56.4681033322047</v>
      </c>
      <c r="K67" s="239"/>
      <c r="L67" s="240"/>
      <c r="M67" s="240"/>
      <c r="N67" s="239"/>
      <c r="O67" s="239"/>
    </row>
    <row r="68" customFormat="false" ht="13.8" hidden="false" customHeight="false" outlineLevel="0" collapsed="false">
      <c r="A68" s="228" t="s">
        <v>142</v>
      </c>
      <c r="B68" s="228" t="s">
        <v>34</v>
      </c>
      <c r="C68" s="228" t="s">
        <v>361</v>
      </c>
      <c r="D68" s="237" t="s">
        <v>381</v>
      </c>
      <c r="E68" s="237" t="s">
        <v>381</v>
      </c>
      <c r="F68" s="234" t="s">
        <v>363</v>
      </c>
      <c r="G68" s="232"/>
      <c r="H68" s="197" t="n">
        <v>5614.425293</v>
      </c>
      <c r="I68" s="193" t="n">
        <v>104636.531343</v>
      </c>
      <c r="J68" s="233" t="n">
        <f aca="false">H68/I68*100</f>
        <v>5.36564545951532</v>
      </c>
      <c r="K68" s="239"/>
      <c r="L68" s="240"/>
      <c r="M68" s="240"/>
      <c r="N68" s="239"/>
      <c r="O68" s="239"/>
    </row>
    <row r="69" customFormat="false" ht="13.8" hidden="false" customHeight="false" outlineLevel="0" collapsed="false">
      <c r="A69" s="234" t="s">
        <v>142</v>
      </c>
      <c r="B69" s="234" t="s">
        <v>34</v>
      </c>
      <c r="C69" s="234" t="s">
        <v>361</v>
      </c>
      <c r="D69" s="237" t="s">
        <v>382</v>
      </c>
      <c r="E69" s="237" t="s">
        <v>382</v>
      </c>
      <c r="F69" s="234" t="s">
        <v>363</v>
      </c>
      <c r="G69" s="232"/>
      <c r="H69" s="197" t="n">
        <v>5035.966797</v>
      </c>
      <c r="I69" s="193" t="n">
        <v>104636.531343</v>
      </c>
      <c r="J69" s="233" t="n">
        <f aca="false">H69/I69*100</f>
        <v>4.81281893843751</v>
      </c>
      <c r="K69" s="239"/>
      <c r="L69" s="240"/>
      <c r="M69" s="240"/>
      <c r="N69" s="239"/>
      <c r="O69" s="239"/>
    </row>
    <row r="70" customFormat="false" ht="13.8" hidden="false" customHeight="false" outlineLevel="0" collapsed="false">
      <c r="A70" s="234" t="s">
        <v>142</v>
      </c>
      <c r="B70" s="234" t="s">
        <v>34</v>
      </c>
      <c r="C70" s="234" t="s">
        <v>361</v>
      </c>
      <c r="D70" s="237" t="s">
        <v>383</v>
      </c>
      <c r="E70" s="237" t="s">
        <v>383</v>
      </c>
      <c r="F70" s="234" t="s">
        <v>363</v>
      </c>
      <c r="G70" s="232"/>
      <c r="H70" s="197" t="n">
        <v>232.63588</v>
      </c>
      <c r="I70" s="193" t="n">
        <v>104636.531343</v>
      </c>
      <c r="J70" s="233" t="n">
        <f aca="false">H70/I70*100</f>
        <v>0.222327591534372</v>
      </c>
      <c r="K70" s="239"/>
      <c r="L70" s="240"/>
      <c r="M70" s="240"/>
      <c r="N70" s="239"/>
      <c r="O70" s="239"/>
    </row>
    <row r="71" customFormat="false" ht="13.8" hidden="false" customHeight="false" outlineLevel="0" collapsed="false">
      <c r="A71" s="234" t="s">
        <v>142</v>
      </c>
      <c r="B71" s="234" t="s">
        <v>34</v>
      </c>
      <c r="C71" s="234" t="s">
        <v>268</v>
      </c>
      <c r="D71" s="234" t="s">
        <v>384</v>
      </c>
      <c r="E71" s="234" t="s">
        <v>385</v>
      </c>
      <c r="F71" s="235" t="s">
        <v>368</v>
      </c>
      <c r="G71" s="232" t="n">
        <v>43280</v>
      </c>
      <c r="H71" s="238" t="n">
        <v>45569.063601</v>
      </c>
      <c r="I71" s="193" t="n">
        <v>104636.531343</v>
      </c>
      <c r="J71" s="233" t="n">
        <f aca="false">H71/I71*100</f>
        <v>43.5498606615924</v>
      </c>
      <c r="K71" s="239"/>
      <c r="L71" s="240"/>
      <c r="M71" s="240"/>
      <c r="N71" s="239"/>
      <c r="O71" s="239"/>
    </row>
    <row r="72" customFormat="false" ht="13.8" hidden="false" customHeight="false" outlineLevel="0" collapsed="false">
      <c r="A72" s="234" t="s">
        <v>142</v>
      </c>
      <c r="B72" s="234" t="s">
        <v>34</v>
      </c>
      <c r="C72" s="234" t="s">
        <v>268</v>
      </c>
      <c r="D72" s="234" t="s">
        <v>386</v>
      </c>
      <c r="E72" s="234" t="s">
        <v>387</v>
      </c>
      <c r="F72" s="235" t="s">
        <v>368</v>
      </c>
      <c r="G72" s="232" t="n">
        <v>43280</v>
      </c>
      <c r="H72" s="243" t="n">
        <v>16999.587551</v>
      </c>
      <c r="I72" s="193" t="n">
        <v>104636.531343</v>
      </c>
      <c r="J72" s="233" t="n">
        <f aca="false">H72/I72*100</f>
        <v>16.2463217509334</v>
      </c>
      <c r="K72" s="239"/>
      <c r="L72" s="240"/>
      <c r="M72" s="240"/>
      <c r="N72" s="239"/>
      <c r="O72" s="239"/>
    </row>
    <row r="73" customFormat="false" ht="13.8" hidden="false" customHeight="false" outlineLevel="0" collapsed="false">
      <c r="A73" s="234" t="s">
        <v>142</v>
      </c>
      <c r="B73" s="234" t="s">
        <v>34</v>
      </c>
      <c r="C73" s="234" t="s">
        <v>268</v>
      </c>
      <c r="D73" s="234" t="s">
        <v>388</v>
      </c>
      <c r="E73" s="237" t="s">
        <v>389</v>
      </c>
      <c r="F73" s="234" t="s">
        <v>363</v>
      </c>
      <c r="G73" s="232"/>
      <c r="H73" s="238" t="n">
        <v>10670.1032599999</v>
      </c>
      <c r="I73" s="193" t="n">
        <v>104636.531343</v>
      </c>
      <c r="J73" s="233" t="n">
        <f aca="false">H73/I73*100</f>
        <v>10.1973021496892</v>
      </c>
      <c r="K73" s="239"/>
      <c r="L73" s="240"/>
      <c r="M73" s="240"/>
      <c r="N73" s="239"/>
      <c r="O73" s="239"/>
    </row>
    <row r="74" customFormat="false" ht="13.8" hidden="false" customHeight="false" outlineLevel="0" collapsed="false">
      <c r="A74" s="234" t="s">
        <v>142</v>
      </c>
      <c r="B74" s="234" t="s">
        <v>34</v>
      </c>
      <c r="C74" s="234" t="s">
        <v>268</v>
      </c>
      <c r="D74" s="234" t="s">
        <v>390</v>
      </c>
      <c r="E74" s="234" t="s">
        <v>391</v>
      </c>
      <c r="F74" s="235" t="s">
        <v>368</v>
      </c>
      <c r="G74" s="232" t="n">
        <v>43280</v>
      </c>
      <c r="H74" s="243" t="n">
        <v>10651.811797</v>
      </c>
      <c r="I74" s="193" t="n">
        <v>104636.531343</v>
      </c>
      <c r="J74" s="233" t="n">
        <f aca="false">H74/I74*100</f>
        <v>10.1798211965601</v>
      </c>
      <c r="K74" s="239"/>
      <c r="L74" s="240"/>
      <c r="M74" s="240"/>
      <c r="N74" s="239"/>
      <c r="O74" s="239"/>
    </row>
    <row r="75" customFormat="false" ht="13.8" hidden="false" customHeight="false" outlineLevel="0" collapsed="false">
      <c r="A75" s="234" t="s">
        <v>142</v>
      </c>
      <c r="B75" s="234" t="s">
        <v>34</v>
      </c>
      <c r="C75" s="234" t="s">
        <v>268</v>
      </c>
      <c r="D75" s="234" t="s">
        <v>392</v>
      </c>
      <c r="E75" s="234" t="s">
        <v>393</v>
      </c>
      <c r="F75" s="235" t="s">
        <v>368</v>
      </c>
      <c r="G75" s="232" t="n">
        <v>43280</v>
      </c>
      <c r="H75" s="238" t="n">
        <v>2151.865185</v>
      </c>
      <c r="I75" s="193" t="n">
        <v>104636.531343</v>
      </c>
      <c r="J75" s="233" t="n">
        <f aca="false">H75/I75*100</f>
        <v>2.05651425690532</v>
      </c>
      <c r="K75" s="239"/>
      <c r="L75" s="240"/>
      <c r="M75" s="240"/>
      <c r="N75" s="239"/>
      <c r="O75" s="239"/>
    </row>
    <row r="76" customFormat="false" ht="13.8" hidden="false" customHeight="false" outlineLevel="0" collapsed="false">
      <c r="A76" s="234" t="s">
        <v>142</v>
      </c>
      <c r="B76" s="234" t="s">
        <v>34</v>
      </c>
      <c r="C76" s="234" t="s">
        <v>268</v>
      </c>
      <c r="D76" s="234" t="s">
        <v>394</v>
      </c>
      <c r="E76" s="234" t="s">
        <v>395</v>
      </c>
      <c r="F76" s="235" t="s">
        <v>368</v>
      </c>
      <c r="G76" s="232" t="n">
        <v>43280</v>
      </c>
      <c r="H76" s="243" t="n">
        <v>463.644623</v>
      </c>
      <c r="I76" s="193" t="n">
        <v>104636.531343</v>
      </c>
      <c r="J76" s="233" t="n">
        <f aca="false">H76/I76*100</f>
        <v>0.443100145856485</v>
      </c>
      <c r="K76" s="239"/>
      <c r="L76" s="240"/>
      <c r="M76" s="240"/>
      <c r="N76" s="239"/>
      <c r="O76" s="239"/>
    </row>
    <row r="77" customFormat="false" ht="13.8" hidden="false" customHeight="false" outlineLevel="0" collapsed="false">
      <c r="A77" s="234" t="s">
        <v>142</v>
      </c>
      <c r="B77" s="234" t="s">
        <v>34</v>
      </c>
      <c r="C77" s="234" t="s">
        <v>268</v>
      </c>
      <c r="D77" s="234" t="s">
        <v>396</v>
      </c>
      <c r="E77" s="234" t="s">
        <v>397</v>
      </c>
      <c r="F77" s="235" t="s">
        <v>368</v>
      </c>
      <c r="G77" s="232" t="n">
        <v>43280</v>
      </c>
      <c r="H77" s="243" t="n">
        <v>177.273507999999</v>
      </c>
      <c r="I77" s="193" t="n">
        <v>104636.531343</v>
      </c>
      <c r="J77" s="233" t="n">
        <f aca="false">H77/I77*100</f>
        <v>0.169418372077811</v>
      </c>
      <c r="K77" s="239"/>
      <c r="L77" s="240"/>
      <c r="M77" s="240"/>
      <c r="N77" s="239"/>
      <c r="O77" s="239"/>
    </row>
    <row r="78" customFormat="false" ht="13.8" hidden="false" customHeight="false" outlineLevel="0" collapsed="false">
      <c r="A78" s="234" t="s">
        <v>142</v>
      </c>
      <c r="B78" s="234" t="s">
        <v>34</v>
      </c>
      <c r="C78" s="234" t="s">
        <v>268</v>
      </c>
      <c r="D78" s="234" t="s">
        <v>398</v>
      </c>
      <c r="E78" s="234" t="s">
        <v>399</v>
      </c>
      <c r="F78" s="235" t="s">
        <v>368</v>
      </c>
      <c r="G78" s="232" t="n">
        <v>43280</v>
      </c>
      <c r="H78" s="243" t="n">
        <v>1233.72297299999</v>
      </c>
      <c r="I78" s="193" t="n">
        <v>104636.531343</v>
      </c>
      <c r="J78" s="233" t="n">
        <f aca="false">H78/I78*100</f>
        <v>1.17905568654204</v>
      </c>
      <c r="K78" s="239"/>
      <c r="L78" s="240"/>
      <c r="M78" s="240"/>
      <c r="N78" s="239"/>
      <c r="O78" s="239"/>
    </row>
    <row r="79" customFormat="false" ht="13.8" hidden="false" customHeight="false" outlineLevel="0" collapsed="false">
      <c r="A79" s="234" t="s">
        <v>142</v>
      </c>
      <c r="B79" s="234" t="s">
        <v>34</v>
      </c>
      <c r="C79" s="234" t="s">
        <v>268</v>
      </c>
      <c r="D79" s="234" t="s">
        <v>400</v>
      </c>
      <c r="E79" s="234" t="s">
        <v>401</v>
      </c>
      <c r="F79" s="235" t="s">
        <v>368</v>
      </c>
      <c r="G79" s="232" t="n">
        <v>43280</v>
      </c>
      <c r="H79" s="243" t="n">
        <v>1135.617563</v>
      </c>
      <c r="I79" s="193" t="n">
        <v>104636.531343</v>
      </c>
      <c r="J79" s="233" t="n">
        <f aca="false">H79/I79*100</f>
        <v>1.08529740849057</v>
      </c>
      <c r="K79" s="239"/>
      <c r="L79" s="240"/>
      <c r="M79" s="240"/>
      <c r="N79" s="239"/>
      <c r="O79" s="239"/>
    </row>
    <row r="80" customFormat="false" ht="13.8" hidden="false" customHeight="false" outlineLevel="0" collapsed="false">
      <c r="A80" s="234" t="s">
        <v>142</v>
      </c>
      <c r="B80" s="234" t="s">
        <v>34</v>
      </c>
      <c r="C80" s="234" t="s">
        <v>268</v>
      </c>
      <c r="D80" s="234" t="s">
        <v>402</v>
      </c>
      <c r="E80" s="234" t="s">
        <v>403</v>
      </c>
      <c r="F80" s="235" t="s">
        <v>368</v>
      </c>
      <c r="G80" s="232" t="n">
        <v>43280</v>
      </c>
      <c r="H80" s="243" t="n">
        <v>1153.06250399999</v>
      </c>
      <c r="I80" s="193" t="n">
        <v>104636.531343</v>
      </c>
      <c r="J80" s="233" t="n">
        <f aca="false">H80/I80*100</f>
        <v>1.10196934971041</v>
      </c>
      <c r="K80" s="239"/>
      <c r="L80" s="240"/>
      <c r="M80" s="240"/>
      <c r="N80" s="239"/>
      <c r="O80" s="239"/>
    </row>
    <row r="81" customFormat="false" ht="13.8" hidden="false" customHeight="false" outlineLevel="0" collapsed="false">
      <c r="A81" s="234" t="s">
        <v>142</v>
      </c>
      <c r="B81" s="234" t="s">
        <v>34</v>
      </c>
      <c r="C81" s="234" t="s">
        <v>268</v>
      </c>
      <c r="D81" s="234" t="s">
        <v>404</v>
      </c>
      <c r="E81" s="234" t="s">
        <v>405</v>
      </c>
      <c r="F81" s="235" t="s">
        <v>368</v>
      </c>
      <c r="G81" s="232" t="n">
        <v>43280</v>
      </c>
      <c r="H81" s="243" t="n">
        <v>850.609421999999</v>
      </c>
      <c r="I81" s="193" t="n">
        <v>104636.531343</v>
      </c>
      <c r="J81" s="233" t="n">
        <f aca="false">H81/I81*100</f>
        <v>0.812918214205409</v>
      </c>
      <c r="K81" s="239"/>
      <c r="L81" s="240"/>
      <c r="M81" s="240"/>
      <c r="N81" s="239"/>
      <c r="O81" s="239"/>
    </row>
    <row r="82" customFormat="false" ht="13.8" hidden="false" customHeight="false" outlineLevel="0" collapsed="false">
      <c r="A82" s="234" t="s">
        <v>142</v>
      </c>
      <c r="B82" s="234" t="s">
        <v>34</v>
      </c>
      <c r="C82" s="234" t="s">
        <v>268</v>
      </c>
      <c r="D82" s="234" t="s">
        <v>406</v>
      </c>
      <c r="E82" s="234" t="s">
        <v>407</v>
      </c>
      <c r="F82" s="235" t="s">
        <v>368</v>
      </c>
      <c r="G82" s="232" t="n">
        <v>43280</v>
      </c>
      <c r="H82" s="243" t="n">
        <v>6259.73198299999</v>
      </c>
      <c r="I82" s="193" t="n">
        <v>104636.531343</v>
      </c>
      <c r="J82" s="233" t="n">
        <f aca="false">H82/I82*100</f>
        <v>5.98235807576658</v>
      </c>
      <c r="K82" s="239"/>
      <c r="L82" s="240"/>
      <c r="M82" s="240"/>
      <c r="N82" s="239"/>
      <c r="O82" s="239"/>
    </row>
    <row r="83" customFormat="false" ht="13.8" hidden="false" customHeight="false" outlineLevel="0" collapsed="false">
      <c r="A83" s="234" t="s">
        <v>142</v>
      </c>
      <c r="B83" s="234" t="s">
        <v>34</v>
      </c>
      <c r="C83" s="234" t="s">
        <v>268</v>
      </c>
      <c r="D83" s="234" t="s">
        <v>408</v>
      </c>
      <c r="E83" s="234" t="s">
        <v>409</v>
      </c>
      <c r="F83" s="235" t="s">
        <v>368</v>
      </c>
      <c r="G83" s="232" t="n">
        <v>43280</v>
      </c>
      <c r="H83" s="243" t="n">
        <v>4522.51082099999</v>
      </c>
      <c r="I83" s="193" t="n">
        <v>104636.531343</v>
      </c>
      <c r="J83" s="233" t="n">
        <f aca="false">H83/I83*100</f>
        <v>4.32211462187631</v>
      </c>
      <c r="K83" s="239"/>
      <c r="L83" s="240"/>
      <c r="M83" s="240"/>
      <c r="N83" s="239"/>
      <c r="O83" s="239"/>
    </row>
    <row r="84" customFormat="false" ht="13.8" hidden="false" customHeight="false" outlineLevel="0" collapsed="false">
      <c r="A84" s="234" t="s">
        <v>142</v>
      </c>
      <c r="B84" s="234" t="s">
        <v>34</v>
      </c>
      <c r="C84" s="234" t="s">
        <v>268</v>
      </c>
      <c r="D84" s="234" t="s">
        <v>410</v>
      </c>
      <c r="E84" s="234" t="s">
        <v>411</v>
      </c>
      <c r="F84" s="235" t="s">
        <v>368</v>
      </c>
      <c r="G84" s="232" t="n">
        <v>43280</v>
      </c>
      <c r="H84" s="238" t="n">
        <v>8807.50216399999</v>
      </c>
      <c r="I84" s="193" t="n">
        <v>104636.531343</v>
      </c>
      <c r="J84" s="233" t="n">
        <f aca="false">H84/I84*100</f>
        <v>8.41723445048926</v>
      </c>
      <c r="K84" s="239"/>
      <c r="L84" s="240"/>
      <c r="M84" s="240"/>
      <c r="N84" s="239"/>
      <c r="O84" s="239"/>
    </row>
    <row r="85" customFormat="false" ht="13.8" hidden="false" customHeight="false" outlineLevel="0" collapsed="false">
      <c r="A85" s="234" t="s">
        <v>142</v>
      </c>
      <c r="B85" s="234" t="s">
        <v>34</v>
      </c>
      <c r="C85" s="234" t="s">
        <v>268</v>
      </c>
      <c r="D85" s="234" t="s">
        <v>412</v>
      </c>
      <c r="E85" s="234" t="s">
        <v>413</v>
      </c>
      <c r="F85" s="235" t="s">
        <v>368</v>
      </c>
      <c r="G85" s="232" t="n">
        <v>43280</v>
      </c>
      <c r="H85" s="238" t="n">
        <v>8574.93254899999</v>
      </c>
      <c r="I85" s="193" t="n">
        <v>104636.531343</v>
      </c>
      <c r="J85" s="233" t="n">
        <f aca="false">H85/I85*100</f>
        <v>8.19497018769787</v>
      </c>
      <c r="K85" s="239"/>
      <c r="L85" s="240"/>
      <c r="M85" s="240"/>
      <c r="N85" s="239"/>
      <c r="O85" s="239"/>
    </row>
    <row r="86" customFormat="false" ht="13.8" hidden="false" customHeight="false" outlineLevel="0" collapsed="false">
      <c r="A86" s="234" t="s">
        <v>142</v>
      </c>
      <c r="B86" s="234" t="s">
        <v>34</v>
      </c>
      <c r="C86" s="234" t="s">
        <v>268</v>
      </c>
      <c r="D86" s="234" t="s">
        <v>414</v>
      </c>
      <c r="E86" s="234" t="s">
        <v>415</v>
      </c>
      <c r="F86" s="235" t="s">
        <v>368</v>
      </c>
      <c r="G86" s="232" t="n">
        <v>43280</v>
      </c>
      <c r="H86" s="238" t="n">
        <v>28116.07137</v>
      </c>
      <c r="I86" s="193" t="n">
        <v>104636.531343</v>
      </c>
      <c r="J86" s="233" t="n">
        <f aca="false">H86/I86*100</f>
        <v>26.8702249674496</v>
      </c>
      <c r="K86" s="239"/>
      <c r="L86" s="240"/>
      <c r="M86" s="240"/>
      <c r="N86" s="239"/>
      <c r="O86" s="239"/>
    </row>
    <row r="87" customFormat="false" ht="13.8" hidden="false" customHeight="false" outlineLevel="0" collapsed="false">
      <c r="A87" s="228" t="s">
        <v>146</v>
      </c>
      <c r="B87" s="228" t="s">
        <v>34</v>
      </c>
      <c r="C87" s="228" t="s">
        <v>416</v>
      </c>
      <c r="D87" s="228" t="s">
        <v>417</v>
      </c>
      <c r="E87" s="237" t="s">
        <v>418</v>
      </c>
      <c r="F87" s="234" t="s">
        <v>363</v>
      </c>
      <c r="G87" s="232"/>
      <c r="H87" s="238" t="n">
        <v>645968.564075</v>
      </c>
      <c r="I87" s="193" t="n">
        <v>104636.531343</v>
      </c>
      <c r="J87" s="233" t="n">
        <f aca="false">H87/I87*100</f>
        <v>617.345162137979</v>
      </c>
      <c r="K87" s="239"/>
      <c r="L87" s="240"/>
      <c r="M87" s="240"/>
      <c r="N87" s="239"/>
      <c r="O87" s="239"/>
    </row>
    <row r="88" customFormat="false" ht="13.8" hidden="false" customHeight="false" outlineLevel="0" collapsed="false">
      <c r="A88" s="234" t="s">
        <v>142</v>
      </c>
      <c r="B88" s="234" t="s">
        <v>34</v>
      </c>
      <c r="C88" s="234" t="s">
        <v>416</v>
      </c>
      <c r="D88" s="234" t="s">
        <v>419</v>
      </c>
      <c r="E88" s="237" t="s">
        <v>420</v>
      </c>
      <c r="F88" s="234" t="s">
        <v>363</v>
      </c>
      <c r="G88" s="232"/>
      <c r="H88" s="238" t="n">
        <v>154159.501351</v>
      </c>
      <c r="I88" s="193" t="n">
        <v>104636.531343</v>
      </c>
      <c r="J88" s="233" t="n">
        <f aca="false">H88/I88*100</f>
        <v>147.328566201858</v>
      </c>
      <c r="K88" s="239"/>
      <c r="L88" s="240"/>
      <c r="M88" s="240"/>
      <c r="N88" s="239"/>
      <c r="O88" s="239"/>
    </row>
    <row r="89" customFormat="false" ht="13.8" hidden="false" customHeight="false" outlineLevel="0" collapsed="false">
      <c r="A89" s="234" t="s">
        <v>142</v>
      </c>
      <c r="B89" s="234" t="s">
        <v>34</v>
      </c>
      <c r="C89" s="234" t="s">
        <v>416</v>
      </c>
      <c r="D89" s="234" t="s">
        <v>421</v>
      </c>
      <c r="E89" s="237" t="s">
        <v>422</v>
      </c>
      <c r="F89" s="234" t="s">
        <v>363</v>
      </c>
      <c r="G89" s="232"/>
      <c r="H89" s="238" t="n">
        <v>64846.666982</v>
      </c>
      <c r="I89" s="193" t="n">
        <v>104636.531343</v>
      </c>
      <c r="J89" s="233" t="n">
        <f aca="false">H89/I89*100</f>
        <v>61.9732574748983</v>
      </c>
      <c r="K89" s="239"/>
      <c r="L89" s="240"/>
      <c r="M89" s="240"/>
      <c r="N89" s="239"/>
      <c r="O89" s="239"/>
    </row>
    <row r="90" customFormat="false" ht="13.8" hidden="false" customHeight="false" outlineLevel="0" collapsed="false">
      <c r="A90" s="228" t="s">
        <v>146</v>
      </c>
      <c r="B90" s="228" t="s">
        <v>34</v>
      </c>
      <c r="C90" s="234" t="s">
        <v>268</v>
      </c>
      <c r="D90" s="228" t="s">
        <v>423</v>
      </c>
      <c r="E90" s="237" t="s">
        <v>424</v>
      </c>
      <c r="F90" s="234" t="s">
        <v>363</v>
      </c>
      <c r="G90" s="232"/>
      <c r="H90" s="238" t="n">
        <v>76520.459973</v>
      </c>
      <c r="I90" s="193" t="n">
        <v>104636.531343</v>
      </c>
      <c r="J90" s="233" t="n">
        <f aca="false">H90/I90*100</f>
        <v>73.1297750325504</v>
      </c>
      <c r="K90" s="239"/>
      <c r="L90" s="240"/>
      <c r="M90" s="240"/>
      <c r="N90" s="239"/>
      <c r="O90" s="239"/>
    </row>
    <row r="91" customFormat="false" ht="13.8" hidden="false" customHeight="false" outlineLevel="0" collapsed="false">
      <c r="A91" s="234" t="s">
        <v>142</v>
      </c>
      <c r="B91" s="234" t="s">
        <v>34</v>
      </c>
      <c r="C91" s="234" t="s">
        <v>268</v>
      </c>
      <c r="D91" s="234" t="s">
        <v>425</v>
      </c>
      <c r="E91" s="237" t="s">
        <v>426</v>
      </c>
      <c r="F91" s="234" t="s">
        <v>363</v>
      </c>
      <c r="G91" s="232"/>
      <c r="H91" s="238" t="n">
        <v>28116.07137</v>
      </c>
      <c r="I91" s="193" t="n">
        <v>104636.531343</v>
      </c>
      <c r="J91" s="233" t="n">
        <f aca="false">H91/I91*100</f>
        <v>26.8702249674496</v>
      </c>
      <c r="K91" s="239"/>
      <c r="L91" s="240"/>
      <c r="M91" s="240"/>
      <c r="N91" s="239"/>
      <c r="O91" s="239"/>
    </row>
    <row r="92" customFormat="false" ht="13.8" hidden="false" customHeight="false" outlineLevel="0" collapsed="false">
      <c r="A92" s="228" t="s">
        <v>146</v>
      </c>
      <c r="B92" s="228" t="s">
        <v>34</v>
      </c>
      <c r="C92" s="234" t="s">
        <v>268</v>
      </c>
      <c r="D92" s="228" t="s">
        <v>427</v>
      </c>
      <c r="E92" s="237" t="s">
        <v>428</v>
      </c>
      <c r="F92" s="234" t="s">
        <v>363</v>
      </c>
      <c r="G92" s="232"/>
      <c r="H92" s="238" t="n">
        <v>67067.8264409999</v>
      </c>
      <c r="I92" s="193" t="n">
        <v>104636.531343</v>
      </c>
      <c r="J92" s="233" t="n">
        <f aca="false">H92/I92*100</f>
        <v>64.0959955191468</v>
      </c>
      <c r="K92" s="239"/>
      <c r="L92" s="240"/>
      <c r="M92" s="240"/>
      <c r="N92" s="239"/>
      <c r="O92" s="239"/>
    </row>
    <row r="93" customFormat="false" ht="13.8" hidden="false" customHeight="false" outlineLevel="0" collapsed="false">
      <c r="A93" s="234" t="s">
        <v>142</v>
      </c>
      <c r="B93" s="234" t="s">
        <v>34</v>
      </c>
      <c r="C93" s="234" t="s">
        <v>268</v>
      </c>
      <c r="D93" s="234" t="s">
        <v>429</v>
      </c>
      <c r="E93" s="237" t="s">
        <v>430</v>
      </c>
      <c r="F93" s="234" t="s">
        <v>363</v>
      </c>
      <c r="G93" s="232"/>
      <c r="H93" s="238" t="n">
        <v>17239.680237</v>
      </c>
      <c r="I93" s="193" t="n">
        <v>104636.531343</v>
      </c>
      <c r="J93" s="233" t="n">
        <f aca="false">H93/I93*100</f>
        <v>16.4757757312196</v>
      </c>
      <c r="K93" s="239"/>
      <c r="L93" s="240"/>
      <c r="M93" s="240"/>
      <c r="N93" s="239"/>
      <c r="O93" s="239"/>
    </row>
    <row r="94" customFormat="false" ht="13.8" hidden="false" customHeight="false" outlineLevel="0" collapsed="false">
      <c r="A94" s="234" t="s">
        <v>142</v>
      </c>
      <c r="B94" s="234" t="s">
        <v>40</v>
      </c>
      <c r="C94" s="234" t="s">
        <v>268</v>
      </c>
      <c r="D94" s="234" t="s">
        <v>431</v>
      </c>
      <c r="E94" s="234" t="s">
        <v>432</v>
      </c>
      <c r="F94" s="235" t="s">
        <v>44</v>
      </c>
      <c r="G94" s="232" t="n">
        <v>43482</v>
      </c>
      <c r="H94" s="187" t="n">
        <v>12125.875977</v>
      </c>
      <c r="I94" s="187" t="n">
        <v>36481.429688</v>
      </c>
      <c r="J94" s="233" t="n">
        <f aca="false">H94/I94*100</f>
        <v>33.2384889537063</v>
      </c>
      <c r="K94" s="228"/>
      <c r="L94" s="228"/>
      <c r="M94" s="228"/>
      <c r="N94" s="228"/>
      <c r="O94" s="228"/>
    </row>
    <row r="95" customFormat="false" ht="13.8" hidden="false" customHeight="false" outlineLevel="0" collapsed="false">
      <c r="A95" s="234" t="s">
        <v>142</v>
      </c>
      <c r="B95" s="234" t="s">
        <v>40</v>
      </c>
      <c r="C95" s="234" t="s">
        <v>268</v>
      </c>
      <c r="D95" s="234" t="s">
        <v>433</v>
      </c>
      <c r="E95" s="234" t="s">
        <v>208</v>
      </c>
      <c r="F95" s="235" t="s">
        <v>44</v>
      </c>
      <c r="G95" s="232" t="n">
        <v>43482</v>
      </c>
      <c r="H95" s="197" t="n">
        <v>36481.429688</v>
      </c>
      <c r="I95" s="187" t="n">
        <v>36481.429688</v>
      </c>
      <c r="J95" s="233" t="n">
        <f aca="false">H95/I95*100</f>
        <v>100</v>
      </c>
      <c r="K95" s="228"/>
      <c r="L95" s="228"/>
      <c r="M95" s="228"/>
      <c r="N95" s="228"/>
      <c r="O95" s="228"/>
    </row>
    <row r="96" customFormat="false" ht="13.8" hidden="false" customHeight="false" outlineLevel="0" collapsed="false">
      <c r="A96" s="234" t="s">
        <v>142</v>
      </c>
      <c r="B96" s="234" t="s">
        <v>40</v>
      </c>
      <c r="C96" s="234" t="s">
        <v>268</v>
      </c>
      <c r="D96" s="230" t="s">
        <v>434</v>
      </c>
      <c r="E96" s="234" t="s">
        <v>435</v>
      </c>
      <c r="F96" s="235" t="s">
        <v>44</v>
      </c>
      <c r="G96" s="232" t="n">
        <v>43482</v>
      </c>
      <c r="H96" s="197" t="n">
        <v>5429.803711</v>
      </c>
      <c r="I96" s="187" t="n">
        <v>36481.429688</v>
      </c>
      <c r="J96" s="233" t="n">
        <f aca="false">H96/I96*100</f>
        <v>14.8837470390752</v>
      </c>
      <c r="K96" s="228"/>
      <c r="L96" s="228"/>
      <c r="M96" s="228"/>
      <c r="N96" s="228"/>
      <c r="O96" s="228"/>
    </row>
    <row r="97" customFormat="false" ht="13.8" hidden="false" customHeight="false" outlineLevel="0" collapsed="false">
      <c r="A97" s="234" t="s">
        <v>142</v>
      </c>
      <c r="B97" s="234" t="s">
        <v>40</v>
      </c>
      <c r="C97" s="234" t="s">
        <v>268</v>
      </c>
      <c r="D97" s="234" t="s">
        <v>436</v>
      </c>
      <c r="E97" s="234" t="s">
        <v>437</v>
      </c>
      <c r="F97" s="235" t="s">
        <v>44</v>
      </c>
      <c r="G97" s="232" t="n">
        <v>43482</v>
      </c>
      <c r="H97" s="197" t="n">
        <v>4845.460938</v>
      </c>
      <c r="I97" s="187" t="n">
        <v>36481.429688</v>
      </c>
      <c r="J97" s="233" t="n">
        <f aca="false">H97/I97*100</f>
        <v>13.28199300148</v>
      </c>
      <c r="K97" s="228"/>
      <c r="L97" s="228"/>
      <c r="M97" s="228"/>
      <c r="N97" s="228"/>
      <c r="O97" s="228"/>
    </row>
    <row r="98" customFormat="false" ht="13.8" hidden="false" customHeight="false" outlineLevel="0" collapsed="false">
      <c r="A98" s="234" t="s">
        <v>142</v>
      </c>
      <c r="B98" s="234" t="s">
        <v>40</v>
      </c>
      <c r="C98" s="234" t="s">
        <v>268</v>
      </c>
      <c r="D98" s="230" t="s">
        <v>438</v>
      </c>
      <c r="E98" s="234" t="s">
        <v>439</v>
      </c>
      <c r="F98" s="235" t="s">
        <v>44</v>
      </c>
      <c r="G98" s="232" t="n">
        <v>43482</v>
      </c>
      <c r="H98" s="197" t="n">
        <v>8326.873047</v>
      </c>
      <c r="I98" s="187" t="n">
        <v>36481.429688</v>
      </c>
      <c r="J98" s="233" t="n">
        <f aca="false">H98/I98*100</f>
        <v>22.824963599875</v>
      </c>
      <c r="K98" s="228"/>
      <c r="L98" s="228"/>
      <c r="M98" s="228"/>
      <c r="N98" s="228"/>
      <c r="O98" s="228"/>
    </row>
    <row r="99" customFormat="false" ht="13.8" hidden="false" customHeight="false" outlineLevel="0" collapsed="false">
      <c r="A99" s="234" t="s">
        <v>142</v>
      </c>
      <c r="B99" s="234" t="s">
        <v>40</v>
      </c>
      <c r="C99" s="234" t="s">
        <v>268</v>
      </c>
      <c r="D99" s="234" t="s">
        <v>440</v>
      </c>
      <c r="E99" s="234" t="s">
        <v>441</v>
      </c>
      <c r="F99" s="235" t="s">
        <v>44</v>
      </c>
      <c r="G99" s="232" t="n">
        <v>43482</v>
      </c>
      <c r="H99" s="197" t="n">
        <v>3609.399658</v>
      </c>
      <c r="I99" s="187" t="n">
        <v>36481.429688</v>
      </c>
      <c r="J99" s="233" t="n">
        <f aca="false">H99/I99*100</f>
        <v>9.89379991099213</v>
      </c>
      <c r="K99" s="228"/>
      <c r="L99" s="228"/>
      <c r="M99" s="228"/>
      <c r="N99" s="228"/>
      <c r="O99" s="228"/>
    </row>
    <row r="100" customFormat="false" ht="13.8" hidden="false" customHeight="false" outlineLevel="0" collapsed="false">
      <c r="A100" s="234" t="s">
        <v>142</v>
      </c>
      <c r="B100" s="234" t="s">
        <v>40</v>
      </c>
      <c r="C100" s="234" t="s">
        <v>268</v>
      </c>
      <c r="D100" s="234" t="s">
        <v>442</v>
      </c>
      <c r="E100" s="234" t="s">
        <v>443</v>
      </c>
      <c r="F100" s="235" t="s">
        <v>44</v>
      </c>
      <c r="G100" s="232" t="n">
        <v>43482</v>
      </c>
      <c r="H100" s="197" t="n">
        <v>4719.989746</v>
      </c>
      <c r="I100" s="187" t="n">
        <v>36481.429688</v>
      </c>
      <c r="J100" s="233" t="n">
        <f aca="false">H100/I100*100</f>
        <v>12.9380613270005</v>
      </c>
      <c r="K100" s="228"/>
      <c r="L100" s="228"/>
      <c r="M100" s="228"/>
      <c r="N100" s="228"/>
      <c r="O100" s="228"/>
    </row>
    <row r="101" customFormat="false" ht="13.8" hidden="false" customHeight="false" outlineLevel="0" collapsed="false">
      <c r="A101" s="234" t="s">
        <v>142</v>
      </c>
      <c r="B101" s="234" t="s">
        <v>40</v>
      </c>
      <c r="C101" s="234" t="s">
        <v>268</v>
      </c>
      <c r="D101" s="230" t="s">
        <v>444</v>
      </c>
      <c r="E101" s="234" t="s">
        <v>445</v>
      </c>
      <c r="F101" s="235" t="s">
        <v>44</v>
      </c>
      <c r="G101" s="232" t="n">
        <v>43482</v>
      </c>
      <c r="H101" s="197" t="n">
        <v>10792.150391</v>
      </c>
      <c r="I101" s="187" t="n">
        <v>36481.429688</v>
      </c>
      <c r="J101" s="233" t="n">
        <f aca="false">H101/I101*100</f>
        <v>29.5825862179681</v>
      </c>
      <c r="K101" s="228"/>
      <c r="L101" s="228"/>
      <c r="M101" s="228"/>
      <c r="N101" s="228"/>
      <c r="O101" s="228"/>
    </row>
    <row r="102" customFormat="false" ht="13.8" hidden="false" customHeight="false" outlineLevel="0" collapsed="false">
      <c r="A102" s="234" t="s">
        <v>142</v>
      </c>
      <c r="B102" s="234" t="s">
        <v>40</v>
      </c>
      <c r="C102" s="234" t="s">
        <v>268</v>
      </c>
      <c r="D102" s="234" t="s">
        <v>446</v>
      </c>
      <c r="E102" s="234" t="s">
        <v>447</v>
      </c>
      <c r="F102" s="235" t="s">
        <v>44</v>
      </c>
      <c r="G102" s="232" t="n">
        <v>43482</v>
      </c>
      <c r="H102" s="197" t="n">
        <v>8265.84668</v>
      </c>
      <c r="I102" s="187" t="n">
        <v>36481.429688</v>
      </c>
      <c r="J102" s="233" t="n">
        <f aca="false">H102/I102*100</f>
        <v>22.6576829655306</v>
      </c>
      <c r="K102" s="228"/>
      <c r="L102" s="228"/>
      <c r="M102" s="228"/>
      <c r="N102" s="228"/>
      <c r="O102" s="228"/>
    </row>
    <row r="103" customFormat="false" ht="13.8" hidden="false" customHeight="false" outlineLevel="0" collapsed="false">
      <c r="A103" s="234" t="s">
        <v>142</v>
      </c>
      <c r="B103" s="234" t="s">
        <v>40</v>
      </c>
      <c r="C103" s="234" t="s">
        <v>268</v>
      </c>
      <c r="D103" s="234" t="s">
        <v>448</v>
      </c>
      <c r="E103" s="234" t="s">
        <v>449</v>
      </c>
      <c r="F103" s="235" t="s">
        <v>44</v>
      </c>
      <c r="G103" s="232" t="n">
        <v>43482</v>
      </c>
      <c r="H103" s="197" t="n">
        <v>2443.331055</v>
      </c>
      <c r="I103" s="187" t="n">
        <v>36481.429688</v>
      </c>
      <c r="J103" s="233" t="n">
        <f aca="false">H103/I103*100</f>
        <v>6.69746519228027</v>
      </c>
      <c r="K103" s="228"/>
      <c r="L103" s="228"/>
      <c r="M103" s="228"/>
      <c r="N103" s="228"/>
      <c r="O103" s="228"/>
    </row>
    <row r="104" customFormat="false" ht="13.8" hidden="false" customHeight="false" outlineLevel="0" collapsed="false">
      <c r="A104" s="234" t="s">
        <v>142</v>
      </c>
      <c r="B104" s="234" t="s">
        <v>40</v>
      </c>
      <c r="C104" s="234" t="s">
        <v>268</v>
      </c>
      <c r="D104" s="230" t="s">
        <v>450</v>
      </c>
      <c r="E104" s="234" t="s">
        <v>451</v>
      </c>
      <c r="F104" s="235" t="s">
        <v>44</v>
      </c>
      <c r="G104" s="232" t="n">
        <v>43482</v>
      </c>
      <c r="H104" s="197" t="n">
        <v>11827.866211</v>
      </c>
      <c r="I104" s="187" t="n">
        <v>36481.429688</v>
      </c>
      <c r="J104" s="233" t="n">
        <f aca="false">H104/I104*100</f>
        <v>32.4216082323402</v>
      </c>
      <c r="K104" s="228"/>
      <c r="L104" s="228"/>
      <c r="M104" s="228"/>
      <c r="N104" s="228"/>
      <c r="O104" s="228"/>
    </row>
    <row r="105" customFormat="false" ht="13.8" hidden="false" customHeight="false" outlineLevel="0" collapsed="false">
      <c r="A105" s="234" t="s">
        <v>142</v>
      </c>
      <c r="B105" s="234" t="s">
        <v>40</v>
      </c>
      <c r="C105" s="234" t="s">
        <v>268</v>
      </c>
      <c r="D105" s="234" t="s">
        <v>452</v>
      </c>
      <c r="E105" s="234" t="s">
        <v>453</v>
      </c>
      <c r="F105" s="235" t="s">
        <v>44</v>
      </c>
      <c r="G105" s="232" t="n">
        <v>43482</v>
      </c>
      <c r="H105" s="197" t="n">
        <v>1833.274658</v>
      </c>
      <c r="I105" s="187" t="n">
        <v>36481.429688</v>
      </c>
      <c r="J105" s="233" t="n">
        <f aca="false">H105/I105*100</f>
        <v>5.02522700913508</v>
      </c>
      <c r="K105" s="228"/>
      <c r="L105" s="228"/>
      <c r="M105" s="228"/>
      <c r="N105" s="228"/>
      <c r="O105" s="228"/>
    </row>
    <row r="106" customFormat="false" ht="13.8" hidden="false" customHeight="false" outlineLevel="0" collapsed="false">
      <c r="A106" s="234" t="s">
        <v>142</v>
      </c>
      <c r="B106" s="234" t="s">
        <v>40</v>
      </c>
      <c r="C106" s="234" t="s">
        <v>268</v>
      </c>
      <c r="D106" s="234" t="s">
        <v>454</v>
      </c>
      <c r="E106" s="234" t="s">
        <v>455</v>
      </c>
      <c r="F106" s="235" t="s">
        <v>44</v>
      </c>
      <c r="G106" s="232" t="n">
        <v>43482</v>
      </c>
      <c r="H106" s="197" t="n">
        <v>9996.567383</v>
      </c>
      <c r="I106" s="187" t="n">
        <v>36481.429688</v>
      </c>
      <c r="J106" s="233" t="n">
        <f aca="false">H106/I106*100</f>
        <v>27.4017972116049</v>
      </c>
      <c r="K106" s="228"/>
      <c r="L106" s="228"/>
      <c r="M106" s="228"/>
      <c r="N106" s="228"/>
      <c r="O106" s="228"/>
    </row>
    <row r="107" customFormat="false" ht="13.8" hidden="false" customHeight="false" outlineLevel="0" collapsed="false">
      <c r="A107" s="234" t="s">
        <v>142</v>
      </c>
      <c r="B107" s="234" t="s">
        <v>40</v>
      </c>
      <c r="C107" s="234" t="s">
        <v>268</v>
      </c>
      <c r="D107" s="234" t="s">
        <v>456</v>
      </c>
      <c r="E107" s="234" t="s">
        <v>457</v>
      </c>
      <c r="F107" s="235" t="s">
        <v>44</v>
      </c>
      <c r="G107" s="232" t="n">
        <v>43482</v>
      </c>
      <c r="H107" s="187" t="n">
        <v>771.882996</v>
      </c>
      <c r="I107" s="187" t="n">
        <v>36481.429688</v>
      </c>
      <c r="J107" s="233" t="n">
        <f aca="false">H107/I107*100</f>
        <v>2.11582441423314</v>
      </c>
      <c r="K107" s="228"/>
      <c r="L107" s="228"/>
      <c r="M107" s="228"/>
      <c r="N107" s="228"/>
      <c r="O107" s="228"/>
    </row>
    <row r="108" customFormat="false" ht="13.8" hidden="false" customHeight="false" outlineLevel="0" collapsed="false">
      <c r="A108" s="234" t="s">
        <v>142</v>
      </c>
      <c r="B108" s="234" t="s">
        <v>40</v>
      </c>
      <c r="C108" s="234" t="s">
        <v>268</v>
      </c>
      <c r="D108" s="234" t="s">
        <v>458</v>
      </c>
      <c r="E108" s="234" t="s">
        <v>459</v>
      </c>
      <c r="F108" s="235" t="s">
        <v>44</v>
      </c>
      <c r="G108" s="232" t="n">
        <v>43482</v>
      </c>
      <c r="H108" s="187" t="n">
        <v>6364.795898</v>
      </c>
      <c r="I108" s="187" t="n">
        <v>36481.429688</v>
      </c>
      <c r="J108" s="233" t="n">
        <f aca="false">H108/I108*100</f>
        <v>17.4466734238039</v>
      </c>
      <c r="K108" s="228"/>
      <c r="L108" s="228"/>
      <c r="M108" s="228"/>
      <c r="N108" s="228"/>
      <c r="O108" s="228"/>
    </row>
    <row r="109" customFormat="false" ht="13.8" hidden="false" customHeight="false" outlineLevel="0" collapsed="false">
      <c r="A109" s="234" t="s">
        <v>142</v>
      </c>
      <c r="B109" s="234" t="s">
        <v>40</v>
      </c>
      <c r="C109" s="234" t="s">
        <v>268</v>
      </c>
      <c r="D109" s="234" t="s">
        <v>460</v>
      </c>
      <c r="E109" s="234" t="s">
        <v>461</v>
      </c>
      <c r="F109" s="235" t="s">
        <v>44</v>
      </c>
      <c r="G109" s="232" t="n">
        <v>43482</v>
      </c>
      <c r="H109" s="187" t="n">
        <v>956.765015</v>
      </c>
      <c r="I109" s="187" t="n">
        <v>36481.429688</v>
      </c>
      <c r="J109" s="233" t="n">
        <f aca="false">H109/I109*100</f>
        <v>2.62260833301364</v>
      </c>
      <c r="K109" s="228"/>
      <c r="L109" s="228"/>
      <c r="M109" s="228"/>
      <c r="N109" s="228"/>
      <c r="O109" s="228"/>
    </row>
    <row r="110" customFormat="false" ht="13.8" hidden="false" customHeight="false" outlineLevel="0" collapsed="false">
      <c r="A110" s="234" t="s">
        <v>142</v>
      </c>
      <c r="B110" s="234" t="s">
        <v>40</v>
      </c>
      <c r="C110" s="234" t="s">
        <v>268</v>
      </c>
      <c r="D110" s="234" t="s">
        <v>462</v>
      </c>
      <c r="E110" s="234" t="s">
        <v>463</v>
      </c>
      <c r="F110" s="235" t="s">
        <v>44</v>
      </c>
      <c r="G110" s="232" t="n">
        <v>43482</v>
      </c>
      <c r="H110" s="197" t="n">
        <v>596.08252</v>
      </c>
      <c r="I110" s="187" t="n">
        <v>36481.429688</v>
      </c>
      <c r="J110" s="233" t="n">
        <f aca="false">H110/I110*100</f>
        <v>1.63393410043925</v>
      </c>
      <c r="K110" s="228"/>
      <c r="L110" s="228"/>
      <c r="M110" s="228"/>
      <c r="N110" s="228"/>
      <c r="O110" s="228"/>
    </row>
    <row r="111" customFormat="false" ht="13.8" hidden="false" customHeight="false" outlineLevel="0" collapsed="false">
      <c r="A111" s="234" t="s">
        <v>142</v>
      </c>
      <c r="B111" s="234" t="s">
        <v>40</v>
      </c>
      <c r="C111" s="234" t="s">
        <v>268</v>
      </c>
      <c r="D111" s="234" t="s">
        <v>464</v>
      </c>
      <c r="E111" s="234" t="s">
        <v>465</v>
      </c>
      <c r="F111" s="235" t="s">
        <v>44</v>
      </c>
      <c r="G111" s="232" t="n">
        <v>43482</v>
      </c>
      <c r="H111" s="197" t="n">
        <v>106.02076</v>
      </c>
      <c r="I111" s="187" t="n">
        <v>36481.429688</v>
      </c>
      <c r="J111" s="233" t="n">
        <f aca="false">H111/I111*100</f>
        <v>0.290615693811128</v>
      </c>
      <c r="K111" s="228"/>
      <c r="L111" s="228"/>
      <c r="M111" s="228"/>
      <c r="N111" s="228"/>
      <c r="O111" s="228"/>
    </row>
    <row r="112" customFormat="false" ht="13.8" hidden="false" customHeight="false" outlineLevel="0" collapsed="false">
      <c r="A112" s="234" t="s">
        <v>142</v>
      </c>
      <c r="B112" s="234" t="s">
        <v>40</v>
      </c>
      <c r="C112" s="234" t="s">
        <v>268</v>
      </c>
      <c r="D112" s="234" t="s">
        <v>466</v>
      </c>
      <c r="E112" s="234" t="s">
        <v>467</v>
      </c>
      <c r="F112" s="235" t="s">
        <v>44</v>
      </c>
      <c r="G112" s="232" t="n">
        <v>43482</v>
      </c>
      <c r="H112" s="197" t="n">
        <v>464.335876</v>
      </c>
      <c r="I112" s="187" t="n">
        <v>36481.429688</v>
      </c>
      <c r="J112" s="233" t="n">
        <f aca="false">H112/I112*100</f>
        <v>1.27280065493907</v>
      </c>
      <c r="K112" s="228"/>
      <c r="L112" s="228"/>
      <c r="M112" s="228"/>
      <c r="N112" s="228"/>
      <c r="O112" s="228"/>
    </row>
    <row r="113" customFormat="false" ht="13.8" hidden="false" customHeight="false" outlineLevel="0" collapsed="false">
      <c r="A113" s="234" t="s">
        <v>142</v>
      </c>
      <c r="B113" s="234" t="s">
        <v>40</v>
      </c>
      <c r="C113" s="234" t="s">
        <v>268</v>
      </c>
      <c r="D113" s="234" t="s">
        <v>468</v>
      </c>
      <c r="E113" s="234" t="s">
        <v>469</v>
      </c>
      <c r="F113" s="235" t="s">
        <v>44</v>
      </c>
      <c r="G113" s="232" t="n">
        <v>43482</v>
      </c>
      <c r="H113" s="187" t="n">
        <v>916.304749</v>
      </c>
      <c r="I113" s="187" t="n">
        <v>36481.429688</v>
      </c>
      <c r="J113" s="233" t="n">
        <f aca="false">H113/I113*100</f>
        <v>2.51170186266413</v>
      </c>
      <c r="K113" s="228"/>
      <c r="L113" s="228"/>
      <c r="M113" s="228"/>
      <c r="N113" s="228"/>
      <c r="O113" s="228"/>
    </row>
    <row r="114" customFormat="false" ht="13.8" hidden="false" customHeight="false" outlineLevel="0" collapsed="false">
      <c r="A114" s="234" t="s">
        <v>142</v>
      </c>
      <c r="B114" s="234" t="s">
        <v>40</v>
      </c>
      <c r="C114" s="234" t="s">
        <v>268</v>
      </c>
      <c r="D114" s="234" t="s">
        <v>470</v>
      </c>
      <c r="E114" s="234" t="s">
        <v>471</v>
      </c>
      <c r="F114" s="235" t="s">
        <v>44</v>
      </c>
      <c r="G114" s="232" t="n">
        <v>43482</v>
      </c>
      <c r="H114" s="197" t="n">
        <v>637.961487</v>
      </c>
      <c r="I114" s="187" t="n">
        <v>36481.429688</v>
      </c>
      <c r="J114" s="233" t="n">
        <f aca="false">H114/I114*100</f>
        <v>1.74872940138595</v>
      </c>
    </row>
    <row r="115" customFormat="false" ht="13.8" hidden="false" customHeight="false" outlineLevel="0" collapsed="false">
      <c r="A115" s="234" t="s">
        <v>142</v>
      </c>
      <c r="B115" s="234" t="s">
        <v>40</v>
      </c>
      <c r="C115" s="234" t="s">
        <v>268</v>
      </c>
      <c r="D115" s="234" t="s">
        <v>472</v>
      </c>
      <c r="E115" s="234" t="s">
        <v>473</v>
      </c>
      <c r="F115" s="235" t="s">
        <v>44</v>
      </c>
      <c r="G115" s="232" t="n">
        <v>43482</v>
      </c>
      <c r="H115" s="187" t="n">
        <v>9593.577148</v>
      </c>
      <c r="I115" s="187" t="n">
        <v>36481.429688</v>
      </c>
      <c r="J115" s="233" t="n">
        <f aca="false">H115/I115*100</f>
        <v>26.2971523595624</v>
      </c>
    </row>
    <row r="116" customFormat="false" ht="13.8" hidden="false" customHeight="false" outlineLevel="0" collapsed="false">
      <c r="A116" s="234" t="s">
        <v>142</v>
      </c>
      <c r="B116" s="234" t="s">
        <v>40</v>
      </c>
      <c r="C116" s="234" t="s">
        <v>268</v>
      </c>
      <c r="D116" s="234" t="s">
        <v>474</v>
      </c>
      <c r="E116" s="234" t="s">
        <v>475</v>
      </c>
      <c r="F116" s="235" t="s">
        <v>44</v>
      </c>
      <c r="G116" s="232" t="n">
        <v>43482</v>
      </c>
      <c r="H116" s="197" t="n">
        <v>1367.219238</v>
      </c>
      <c r="I116" s="187" t="n">
        <v>36481.429688</v>
      </c>
      <c r="J116" s="233" t="n">
        <f aca="false">H116/I116*100</f>
        <v>3.74771287664125</v>
      </c>
    </row>
    <row r="117" customFormat="false" ht="13.8" hidden="false" customHeight="false" outlineLevel="0" collapsed="false">
      <c r="A117" s="234" t="s">
        <v>142</v>
      </c>
      <c r="B117" s="234" t="s">
        <v>40</v>
      </c>
      <c r="C117" s="234" t="s">
        <v>268</v>
      </c>
      <c r="D117" s="234" t="s">
        <v>476</v>
      </c>
      <c r="E117" s="234" t="s">
        <v>477</v>
      </c>
      <c r="F117" s="235" t="s">
        <v>44</v>
      </c>
      <c r="G117" s="232" t="n">
        <v>43482</v>
      </c>
      <c r="H117" s="197" t="n">
        <v>42.295097</v>
      </c>
      <c r="I117" s="187" t="n">
        <v>36481.429688</v>
      </c>
      <c r="J117" s="233" t="n">
        <f aca="false">H117/I117*100</f>
        <v>0.115935963479831</v>
      </c>
    </row>
    <row r="118" customFormat="false" ht="13.8" hidden="false" customHeight="false" outlineLevel="0" collapsed="false">
      <c r="A118" s="234" t="s">
        <v>142</v>
      </c>
      <c r="B118" s="234" t="s">
        <v>40</v>
      </c>
      <c r="C118" s="234" t="s">
        <v>268</v>
      </c>
      <c r="D118" s="234" t="s">
        <v>478</v>
      </c>
      <c r="E118" s="234" t="s">
        <v>479</v>
      </c>
      <c r="F118" s="235" t="s">
        <v>44</v>
      </c>
      <c r="G118" s="232" t="n">
        <v>43482</v>
      </c>
      <c r="H118" s="197" t="n">
        <v>89.06736</v>
      </c>
      <c r="I118" s="187" t="n">
        <v>36481.429688</v>
      </c>
      <c r="J118" s="233" t="n">
        <f aca="false">H118/I118*100</f>
        <v>0.244144379103918</v>
      </c>
    </row>
    <row r="119" customFormat="false" ht="13.8" hidden="false" customHeight="false" outlineLevel="0" collapsed="false">
      <c r="A119" s="234" t="s">
        <v>142</v>
      </c>
      <c r="B119" s="234" t="s">
        <v>40</v>
      </c>
      <c r="C119" s="234" t="s">
        <v>268</v>
      </c>
      <c r="D119" s="234" t="s">
        <v>480</v>
      </c>
      <c r="E119" s="234" t="s">
        <v>481</v>
      </c>
      <c r="F119" s="235" t="s">
        <v>44</v>
      </c>
      <c r="G119" s="232" t="n">
        <v>43482</v>
      </c>
      <c r="H119" s="197" t="n">
        <v>5549.087402</v>
      </c>
      <c r="I119" s="187" t="n">
        <v>36481.429688</v>
      </c>
      <c r="J119" s="233" t="n">
        <f aca="false">H119/I119*100</f>
        <v>15.2107180268357</v>
      </c>
    </row>
    <row r="120" customFormat="false" ht="13.8" hidden="false" customHeight="false" outlineLevel="0" collapsed="false">
      <c r="A120" s="234" t="s">
        <v>142</v>
      </c>
      <c r="B120" s="234" t="s">
        <v>40</v>
      </c>
      <c r="C120" s="234" t="s">
        <v>268</v>
      </c>
      <c r="D120" s="234" t="s">
        <v>482</v>
      </c>
      <c r="E120" s="234" t="s">
        <v>483</v>
      </c>
      <c r="F120" s="235" t="s">
        <v>44</v>
      </c>
      <c r="G120" s="232" t="n">
        <v>43482</v>
      </c>
      <c r="H120" s="197" t="n">
        <v>221.163956</v>
      </c>
      <c r="I120" s="187" t="n">
        <v>36481.429688</v>
      </c>
      <c r="J120" s="233" t="n">
        <f aca="false">H120/I120*100</f>
        <v>0.60623708525532</v>
      </c>
    </row>
    <row r="121" customFormat="false" ht="13.8" hidden="false" customHeight="false" outlineLevel="0" collapsed="false">
      <c r="A121" s="234" t="s">
        <v>142</v>
      </c>
      <c r="B121" s="234" t="s">
        <v>40</v>
      </c>
      <c r="C121" s="234" t="s">
        <v>268</v>
      </c>
      <c r="D121" s="234" t="s">
        <v>484</v>
      </c>
      <c r="E121" s="234" t="s">
        <v>485</v>
      </c>
      <c r="F121" s="235" t="s">
        <v>44</v>
      </c>
      <c r="G121" s="232" t="n">
        <v>43482</v>
      </c>
      <c r="H121" s="197" t="n">
        <v>627.152893</v>
      </c>
      <c r="I121" s="187" t="n">
        <v>36481.429688</v>
      </c>
      <c r="J121" s="233" t="n">
        <f aca="false">H121/I121*100</f>
        <v>1.71910174125191</v>
      </c>
    </row>
    <row r="122" customFormat="false" ht="13.8" hidden="false" customHeight="false" outlineLevel="0" collapsed="false">
      <c r="A122" s="234" t="s">
        <v>142</v>
      </c>
      <c r="B122" s="234" t="s">
        <v>40</v>
      </c>
      <c r="C122" s="234" t="s">
        <v>268</v>
      </c>
      <c r="D122" s="234" t="s">
        <v>486</v>
      </c>
      <c r="E122" s="234" t="s">
        <v>487</v>
      </c>
      <c r="F122" s="235" t="s">
        <v>44</v>
      </c>
      <c r="G122" s="232" t="n">
        <v>43482</v>
      </c>
      <c r="H122" s="197" t="n">
        <v>64.704506</v>
      </c>
      <c r="I122" s="187" t="n">
        <v>36481.429688</v>
      </c>
      <c r="J122" s="233" t="n">
        <f aca="false">H122/I122*100</f>
        <v>0.177362857084747</v>
      </c>
    </row>
    <row r="123" customFormat="false" ht="13.8" hidden="false" customHeight="false" outlineLevel="0" collapsed="false">
      <c r="A123" s="234" t="s">
        <v>142</v>
      </c>
      <c r="B123" s="234" t="s">
        <v>40</v>
      </c>
      <c r="C123" s="234" t="s">
        <v>268</v>
      </c>
      <c r="D123" s="234" t="s">
        <v>488</v>
      </c>
      <c r="E123" s="234" t="s">
        <v>489</v>
      </c>
      <c r="F123" s="235" t="s">
        <v>44</v>
      </c>
      <c r="G123" s="232" t="n">
        <v>43482</v>
      </c>
      <c r="H123" s="197" t="n">
        <v>895.088562</v>
      </c>
      <c r="I123" s="187" t="n">
        <v>36481.429688</v>
      </c>
      <c r="J123" s="233" t="n">
        <f aca="false">H123/I123*100</f>
        <v>2.45354573451496</v>
      </c>
    </row>
    <row r="124" customFormat="false" ht="13.8" hidden="false" customHeight="false" outlineLevel="0" collapsed="false">
      <c r="A124" s="234" t="s">
        <v>142</v>
      </c>
      <c r="B124" s="234" t="s">
        <v>40</v>
      </c>
      <c r="C124" s="234" t="s">
        <v>268</v>
      </c>
      <c r="D124" s="234" t="s">
        <v>490</v>
      </c>
      <c r="E124" s="234" t="s">
        <v>491</v>
      </c>
      <c r="F124" s="235" t="s">
        <v>44</v>
      </c>
      <c r="G124" s="232" t="n">
        <v>43482</v>
      </c>
      <c r="H124" s="187" t="n">
        <v>8157.239746</v>
      </c>
      <c r="I124" s="187" t="n">
        <v>36481.429688</v>
      </c>
      <c r="J124" s="233" t="n">
        <f aca="false">H124/I124*100</f>
        <v>22.359978256782</v>
      </c>
    </row>
    <row r="125" customFormat="false" ht="13.8" hidden="false" customHeight="false" outlineLevel="0" collapsed="false">
      <c r="A125" s="234" t="s">
        <v>142</v>
      </c>
      <c r="B125" s="234" t="s">
        <v>40</v>
      </c>
      <c r="C125" s="234" t="s">
        <v>268</v>
      </c>
      <c r="D125" s="230" t="s">
        <v>492</v>
      </c>
      <c r="E125" s="234" t="s">
        <v>493</v>
      </c>
      <c r="F125" s="235" t="s">
        <v>44</v>
      </c>
      <c r="G125" s="232" t="n">
        <v>43482</v>
      </c>
      <c r="H125" s="197" t="n">
        <v>1212.697876</v>
      </c>
      <c r="I125" s="187" t="n">
        <v>36481.429688</v>
      </c>
      <c r="J125" s="233" t="n">
        <f aca="false">H125/I125*100</f>
        <v>3.32415118149522</v>
      </c>
    </row>
    <row r="126" customFormat="false" ht="13.8" hidden="false" customHeight="false" outlineLevel="0" collapsed="false">
      <c r="A126" s="234" t="s">
        <v>151</v>
      </c>
      <c r="B126" s="234" t="s">
        <v>47</v>
      </c>
      <c r="C126" s="234" t="s">
        <v>259</v>
      </c>
      <c r="D126" s="234" t="s">
        <v>494</v>
      </c>
      <c r="E126" s="234" t="s">
        <v>495</v>
      </c>
      <c r="F126" s="235" t="s">
        <v>496</v>
      </c>
      <c r="G126" s="232" t="n">
        <v>41376</v>
      </c>
      <c r="H126" s="236" t="n">
        <v>2252.710282</v>
      </c>
      <c r="I126" s="244" t="n">
        <v>488519.306741</v>
      </c>
      <c r="J126" s="233" t="n">
        <f aca="false">H126/I126*100</f>
        <v>0.461130246218565</v>
      </c>
    </row>
    <row r="127" customFormat="false" ht="13.8" hidden="false" customHeight="false" outlineLevel="0" collapsed="false">
      <c r="A127" s="234" t="s">
        <v>153</v>
      </c>
      <c r="B127" s="234" t="s">
        <v>47</v>
      </c>
      <c r="C127" s="234" t="s">
        <v>261</v>
      </c>
      <c r="D127" s="234" t="s">
        <v>497</v>
      </c>
      <c r="E127" s="234" t="s">
        <v>498</v>
      </c>
      <c r="F127" s="235" t="s">
        <v>499</v>
      </c>
      <c r="G127" s="232" t="n">
        <v>41393</v>
      </c>
      <c r="H127" s="236" t="n">
        <v>173713.755996</v>
      </c>
      <c r="I127" s="244" t="n">
        <v>488519.306741</v>
      </c>
      <c r="J127" s="233" t="n">
        <f aca="false">H127/I127*100</f>
        <v>35.5592406684755</v>
      </c>
    </row>
    <row r="128" customFormat="false" ht="13.8" hidden="false" customHeight="false" outlineLevel="0" collapsed="false">
      <c r="A128" s="234" t="s">
        <v>153</v>
      </c>
      <c r="B128" s="234" t="s">
        <v>47</v>
      </c>
      <c r="C128" s="234" t="s">
        <v>261</v>
      </c>
      <c r="D128" s="234" t="s">
        <v>500</v>
      </c>
      <c r="E128" s="234" t="s">
        <v>501</v>
      </c>
      <c r="F128" s="235" t="s">
        <v>499</v>
      </c>
      <c r="G128" s="232" t="n">
        <v>41393</v>
      </c>
      <c r="H128" s="236" t="n">
        <v>71889.940739</v>
      </c>
      <c r="I128" s="244" t="n">
        <v>488519.306741</v>
      </c>
      <c r="J128" s="233" t="n">
        <f aca="false">H128/I128*100</f>
        <v>14.7158852776138</v>
      </c>
    </row>
    <row r="129" customFormat="false" ht="13.8" hidden="false" customHeight="false" outlineLevel="0" collapsed="false">
      <c r="A129" s="234" t="s">
        <v>153</v>
      </c>
      <c r="B129" s="234" t="s">
        <v>47</v>
      </c>
      <c r="C129" s="234" t="s">
        <v>261</v>
      </c>
      <c r="D129" s="234" t="s">
        <v>502</v>
      </c>
      <c r="E129" s="234" t="s">
        <v>503</v>
      </c>
      <c r="F129" s="235" t="s">
        <v>499</v>
      </c>
      <c r="G129" s="232" t="n">
        <v>41393</v>
      </c>
      <c r="H129" s="236" t="n">
        <v>130484.195779</v>
      </c>
      <c r="I129" s="244" t="n">
        <v>488519.306741</v>
      </c>
      <c r="J129" s="233" t="n">
        <f aca="false">H129/I129*100</f>
        <v>26.7101410278917</v>
      </c>
    </row>
    <row r="130" customFormat="false" ht="13.8" hidden="false" customHeight="false" outlineLevel="0" collapsed="false">
      <c r="A130" s="234" t="s">
        <v>153</v>
      </c>
      <c r="B130" s="234" t="s">
        <v>47</v>
      </c>
      <c r="C130" s="234" t="s">
        <v>261</v>
      </c>
      <c r="D130" s="234" t="s">
        <v>504</v>
      </c>
      <c r="E130" s="234" t="s">
        <v>505</v>
      </c>
      <c r="F130" s="235" t="s">
        <v>499</v>
      </c>
      <c r="G130" s="232" t="n">
        <v>41393</v>
      </c>
      <c r="H130" s="236" t="n">
        <v>67745.34309</v>
      </c>
      <c r="I130" s="244" t="n">
        <v>488519.306741</v>
      </c>
      <c r="J130" s="233" t="n">
        <f aca="false">H130/I130*100</f>
        <v>13.8674853081941</v>
      </c>
    </row>
    <row r="131" customFormat="false" ht="13.8" hidden="false" customHeight="false" outlineLevel="0" collapsed="false">
      <c r="A131" s="234" t="s">
        <v>153</v>
      </c>
      <c r="B131" s="234" t="s">
        <v>47</v>
      </c>
      <c r="C131" s="234" t="s">
        <v>261</v>
      </c>
      <c r="D131" s="234" t="s">
        <v>506</v>
      </c>
      <c r="E131" s="234" t="s">
        <v>507</v>
      </c>
      <c r="F131" s="235" t="s">
        <v>499</v>
      </c>
      <c r="G131" s="232" t="n">
        <v>41393</v>
      </c>
      <c r="H131" s="236" t="n">
        <v>34078.472172</v>
      </c>
      <c r="I131" s="244" t="n">
        <v>488519.306741</v>
      </c>
      <c r="J131" s="233" t="n">
        <f aca="false">H131/I131*100</f>
        <v>6.97587008369098</v>
      </c>
    </row>
    <row r="132" customFormat="false" ht="13.8" hidden="false" customHeight="false" outlineLevel="0" collapsed="false">
      <c r="A132" s="234" t="s">
        <v>153</v>
      </c>
      <c r="B132" s="234" t="s">
        <v>47</v>
      </c>
      <c r="C132" s="234" t="s">
        <v>259</v>
      </c>
      <c r="D132" s="234" t="s">
        <v>508</v>
      </c>
      <c r="E132" s="234" t="s">
        <v>509</v>
      </c>
      <c r="F132" s="235" t="s">
        <v>499</v>
      </c>
      <c r="G132" s="232" t="n">
        <v>41393</v>
      </c>
      <c r="H132" s="236" t="n">
        <v>304197.951787</v>
      </c>
      <c r="I132" s="244" t="n">
        <v>488519.306741</v>
      </c>
      <c r="J132" s="233" t="n">
        <f aca="false">H132/I132*100</f>
        <v>62.2693816988236</v>
      </c>
    </row>
    <row r="133" customFormat="false" ht="13.8" hidden="false" customHeight="false" outlineLevel="0" collapsed="false">
      <c r="A133" s="234" t="s">
        <v>152</v>
      </c>
      <c r="B133" s="234" t="s">
        <v>47</v>
      </c>
      <c r="C133" s="234" t="s">
        <v>259</v>
      </c>
      <c r="D133" s="234" t="s">
        <v>510</v>
      </c>
      <c r="E133" s="234" t="s">
        <v>511</v>
      </c>
      <c r="F133" s="235" t="s">
        <v>512</v>
      </c>
      <c r="G133" s="232" t="n">
        <v>41393</v>
      </c>
      <c r="H133" s="236" t="n">
        <v>182068.644672</v>
      </c>
      <c r="I133" s="244" t="n">
        <v>488519.306741</v>
      </c>
      <c r="J133" s="233" t="n">
        <f aca="false">H133/I133*100</f>
        <v>37.2694880549579</v>
      </c>
    </row>
    <row r="134" customFormat="false" ht="13.8" hidden="false" customHeight="false" outlineLevel="0" collapsed="false">
      <c r="A134" s="234" t="s">
        <v>148</v>
      </c>
      <c r="B134" s="234" t="s">
        <v>52</v>
      </c>
      <c r="C134" s="234" t="s">
        <v>268</v>
      </c>
      <c r="D134" s="234" t="s">
        <v>513</v>
      </c>
      <c r="E134" s="234" t="s">
        <v>514</v>
      </c>
      <c r="F134" s="235" t="s">
        <v>515</v>
      </c>
      <c r="G134" s="232" t="n">
        <v>43564</v>
      </c>
      <c r="H134" s="197" t="n">
        <v>312820.46875</v>
      </c>
      <c r="I134" s="244" t="n">
        <v>1068463.972656</v>
      </c>
      <c r="J134" s="233" t="n">
        <f aca="false">H134/I134*100</f>
        <v>29.2775869618128</v>
      </c>
    </row>
    <row r="135" customFormat="false" ht="13.8" hidden="false" customHeight="false" outlineLevel="0" collapsed="false">
      <c r="A135" s="234" t="s">
        <v>148</v>
      </c>
      <c r="B135" s="234" t="s">
        <v>52</v>
      </c>
      <c r="C135" s="234" t="s">
        <v>268</v>
      </c>
      <c r="D135" s="234" t="s">
        <v>513</v>
      </c>
      <c r="E135" s="234" t="s">
        <v>516</v>
      </c>
      <c r="F135" s="235" t="s">
        <v>515</v>
      </c>
      <c r="G135" s="232" t="n">
        <v>43564</v>
      </c>
      <c r="H135" s="197" t="n">
        <v>680.594482</v>
      </c>
      <c r="I135" s="244" t="n">
        <v>1068463.972656</v>
      </c>
      <c r="J135" s="233" t="n">
        <f aca="false">H135/I135*100</f>
        <v>0.0636984025121755</v>
      </c>
    </row>
    <row r="136" customFormat="false" ht="13.8" hidden="false" customHeight="false" outlineLevel="0" collapsed="false">
      <c r="A136" s="234" t="s">
        <v>148</v>
      </c>
      <c r="B136" s="234" t="s">
        <v>52</v>
      </c>
      <c r="C136" s="234" t="s">
        <v>268</v>
      </c>
      <c r="D136" s="234" t="s">
        <v>513</v>
      </c>
      <c r="E136" s="234" t="s">
        <v>517</v>
      </c>
      <c r="F136" s="235" t="s">
        <v>515</v>
      </c>
      <c r="G136" s="232" t="n">
        <v>43564</v>
      </c>
      <c r="H136" s="197" t="n">
        <v>1650.092529</v>
      </c>
      <c r="I136" s="244" t="n">
        <v>1068463.972656</v>
      </c>
      <c r="J136" s="233" t="n">
        <f aca="false">H136/I136*100</f>
        <v>0.154435953970276</v>
      </c>
    </row>
    <row r="137" customFormat="false" ht="13.8" hidden="false" customHeight="false" outlineLevel="0" collapsed="false">
      <c r="A137" s="234" t="s">
        <v>148</v>
      </c>
      <c r="B137" s="234" t="s">
        <v>52</v>
      </c>
      <c r="C137" s="234" t="s">
        <v>268</v>
      </c>
      <c r="D137" s="234" t="s">
        <v>513</v>
      </c>
      <c r="E137" s="234" t="s">
        <v>518</v>
      </c>
      <c r="F137" s="235" t="s">
        <v>515</v>
      </c>
      <c r="G137" s="232" t="n">
        <v>43564</v>
      </c>
      <c r="H137" s="197" t="n">
        <v>2594.401611</v>
      </c>
      <c r="I137" s="244" t="n">
        <v>1068463.972656</v>
      </c>
      <c r="J137" s="233" t="n">
        <f aca="false">H137/I137*100</f>
        <v>0.242816012275155</v>
      </c>
    </row>
    <row r="138" customFormat="false" ht="13.8" hidden="false" customHeight="false" outlineLevel="0" collapsed="false">
      <c r="A138" s="234" t="s">
        <v>148</v>
      </c>
      <c r="B138" s="234" t="s">
        <v>52</v>
      </c>
      <c r="C138" s="234" t="s">
        <v>268</v>
      </c>
      <c r="D138" s="234" t="s">
        <v>513</v>
      </c>
      <c r="E138" s="234" t="s">
        <v>519</v>
      </c>
      <c r="F138" s="235" t="s">
        <v>515</v>
      </c>
      <c r="G138" s="232" t="n">
        <v>43564</v>
      </c>
      <c r="H138" s="197" t="n">
        <v>8316.21875</v>
      </c>
      <c r="I138" s="244" t="n">
        <v>1068463.972656</v>
      </c>
      <c r="J138" s="233" t="n">
        <f aca="false">H138/I138*100</f>
        <v>0.778334034916259</v>
      </c>
    </row>
    <row r="139" customFormat="false" ht="13.8" hidden="false" customHeight="false" outlineLevel="0" collapsed="false">
      <c r="A139" s="234" t="s">
        <v>148</v>
      </c>
      <c r="B139" s="234" t="s">
        <v>52</v>
      </c>
      <c r="C139" s="234" t="s">
        <v>268</v>
      </c>
      <c r="D139" s="234" t="s">
        <v>513</v>
      </c>
      <c r="E139" s="234" t="s">
        <v>520</v>
      </c>
      <c r="F139" s="235" t="s">
        <v>515</v>
      </c>
      <c r="G139" s="232" t="n">
        <v>43564</v>
      </c>
      <c r="H139" s="197" t="n">
        <v>34641.742188</v>
      </c>
      <c r="I139" s="244" t="n">
        <v>1068463.972656</v>
      </c>
      <c r="J139" s="233" t="n">
        <f aca="false">H139/I139*100</f>
        <v>3.24220030572366</v>
      </c>
    </row>
    <row r="140" customFormat="false" ht="13.8" hidden="false" customHeight="false" outlineLevel="0" collapsed="false">
      <c r="A140" s="234" t="s">
        <v>148</v>
      </c>
      <c r="B140" s="234" t="s">
        <v>52</v>
      </c>
      <c r="C140" s="234" t="s">
        <v>268</v>
      </c>
      <c r="D140" s="234" t="s">
        <v>521</v>
      </c>
      <c r="E140" s="234" t="s">
        <v>522</v>
      </c>
      <c r="F140" s="235" t="s">
        <v>515</v>
      </c>
      <c r="G140" s="232" t="n">
        <v>43564</v>
      </c>
      <c r="H140" s="197" t="n">
        <v>14040.816406</v>
      </c>
      <c r="I140" s="244" t="n">
        <v>1068463.972656</v>
      </c>
      <c r="J140" s="233" t="n">
        <f aca="false">H140/I140*100</f>
        <v>1.31411229253684</v>
      </c>
    </row>
    <row r="141" customFormat="false" ht="13.8" hidden="false" customHeight="false" outlineLevel="0" collapsed="false">
      <c r="A141" s="234" t="s">
        <v>148</v>
      </c>
      <c r="B141" s="234" t="s">
        <v>52</v>
      </c>
      <c r="C141" s="234" t="s">
        <v>268</v>
      </c>
      <c r="D141" s="234" t="s">
        <v>523</v>
      </c>
      <c r="E141" s="234" t="s">
        <v>524</v>
      </c>
      <c r="F141" s="235" t="s">
        <v>515</v>
      </c>
      <c r="G141" s="232" t="n">
        <v>43564</v>
      </c>
      <c r="H141" s="197" t="n">
        <v>412.459656</v>
      </c>
      <c r="I141" s="244" t="n">
        <v>1068463.972656</v>
      </c>
      <c r="J141" s="233" t="n">
        <f aca="false">H141/I141*100</f>
        <v>0.0386030476043758</v>
      </c>
    </row>
    <row r="142" customFormat="false" ht="13.8" hidden="false" customHeight="false" outlineLevel="0" collapsed="false">
      <c r="A142" s="234" t="s">
        <v>148</v>
      </c>
      <c r="B142" s="234" t="s">
        <v>52</v>
      </c>
      <c r="C142" s="234" t="s">
        <v>268</v>
      </c>
      <c r="D142" s="234" t="s">
        <v>523</v>
      </c>
      <c r="E142" s="234" t="s">
        <v>525</v>
      </c>
      <c r="F142" s="235" t="s">
        <v>515</v>
      </c>
      <c r="G142" s="232" t="n">
        <v>43564</v>
      </c>
      <c r="H142" s="197" t="n">
        <v>267.79007</v>
      </c>
      <c r="I142" s="244" t="n">
        <v>1068463.972656</v>
      </c>
      <c r="J142" s="233" t="n">
        <f aca="false">H142/I142*100</f>
        <v>0.0250630884010365</v>
      </c>
    </row>
    <row r="143" customFormat="false" ht="13.8" hidden="false" customHeight="false" outlineLevel="0" collapsed="false">
      <c r="A143" s="234" t="s">
        <v>148</v>
      </c>
      <c r="B143" s="234" t="s">
        <v>52</v>
      </c>
      <c r="C143" s="234" t="s">
        <v>268</v>
      </c>
      <c r="D143" s="234" t="s">
        <v>523</v>
      </c>
      <c r="E143" s="234" t="s">
        <v>526</v>
      </c>
      <c r="F143" s="235" t="s">
        <v>515</v>
      </c>
      <c r="G143" s="232" t="n">
        <v>43564</v>
      </c>
      <c r="H143" s="197" t="n">
        <v>9945.272461</v>
      </c>
      <c r="I143" s="244" t="n">
        <v>1068463.972656</v>
      </c>
      <c r="J143" s="233" t="n">
        <f aca="false">H143/I143*100</f>
        <v>0.930800917533787</v>
      </c>
    </row>
    <row r="144" customFormat="false" ht="13.8" hidden="false" customHeight="false" outlineLevel="0" collapsed="false">
      <c r="A144" s="234" t="s">
        <v>148</v>
      </c>
      <c r="B144" s="234" t="s">
        <v>52</v>
      </c>
      <c r="C144" s="234" t="s">
        <v>268</v>
      </c>
      <c r="D144" s="234" t="s">
        <v>523</v>
      </c>
      <c r="E144" s="234" t="s">
        <v>527</v>
      </c>
      <c r="F144" s="235" t="s">
        <v>515</v>
      </c>
      <c r="G144" s="232" t="n">
        <v>43564</v>
      </c>
      <c r="H144" s="197" t="n">
        <v>2506.845215</v>
      </c>
      <c r="I144" s="244" t="n">
        <v>1068463.972656</v>
      </c>
      <c r="J144" s="233" t="n">
        <f aca="false">H144/I144*100</f>
        <v>0.234621407848545</v>
      </c>
    </row>
    <row r="145" customFormat="false" ht="13.8" hidden="false" customHeight="false" outlineLevel="0" collapsed="false">
      <c r="A145" s="234" t="s">
        <v>148</v>
      </c>
      <c r="B145" s="234" t="s">
        <v>52</v>
      </c>
      <c r="C145" s="234" t="s">
        <v>268</v>
      </c>
      <c r="D145" s="234" t="s">
        <v>523</v>
      </c>
      <c r="E145" s="234" t="s">
        <v>528</v>
      </c>
      <c r="F145" s="235" t="s">
        <v>515</v>
      </c>
      <c r="G145" s="232" t="n">
        <v>43564</v>
      </c>
      <c r="H145" s="197" t="n">
        <v>908.490112</v>
      </c>
      <c r="I145" s="244" t="n">
        <v>1068463.972656</v>
      </c>
      <c r="J145" s="233" t="n">
        <f aca="false">H145/I145*100</f>
        <v>0.0850276785413424</v>
      </c>
    </row>
    <row r="146" customFormat="false" ht="13.8" hidden="false" customHeight="false" outlineLevel="0" collapsed="false">
      <c r="A146" s="234" t="s">
        <v>149</v>
      </c>
      <c r="B146" s="234" t="s">
        <v>52</v>
      </c>
      <c r="C146" s="234" t="s">
        <v>268</v>
      </c>
      <c r="D146" s="234" t="s">
        <v>529</v>
      </c>
      <c r="E146" s="234" t="s">
        <v>530</v>
      </c>
      <c r="F146" s="235" t="s">
        <v>515</v>
      </c>
      <c r="G146" s="232" t="n">
        <v>43564</v>
      </c>
      <c r="H146" s="197" t="n">
        <v>485047.84375</v>
      </c>
      <c r="I146" s="244" t="n">
        <v>1068463.972656</v>
      </c>
      <c r="J146" s="233" t="n">
        <f aca="false">H146/I146*100</f>
        <v>45.3967430033474</v>
      </c>
    </row>
    <row r="147" customFormat="false" ht="13.8" hidden="false" customHeight="false" outlineLevel="0" collapsed="false">
      <c r="A147" s="234" t="s">
        <v>149</v>
      </c>
      <c r="B147" s="234" t="s">
        <v>52</v>
      </c>
      <c r="C147" s="234" t="s">
        <v>268</v>
      </c>
      <c r="D147" s="234" t="s">
        <v>529</v>
      </c>
      <c r="E147" s="234" t="s">
        <v>531</v>
      </c>
      <c r="F147" s="235" t="s">
        <v>515</v>
      </c>
      <c r="G147" s="232" t="n">
        <v>43564</v>
      </c>
      <c r="H147" s="197" t="n">
        <v>16604.621094</v>
      </c>
      <c r="I147" s="244" t="n">
        <v>1068463.972656</v>
      </c>
      <c r="J147" s="233" t="n">
        <f aca="false">H147/I147*100</f>
        <v>1.55406466843464</v>
      </c>
    </row>
    <row r="148" customFormat="false" ht="13.8" hidden="false" customHeight="false" outlineLevel="0" collapsed="false">
      <c r="A148" s="234" t="s">
        <v>149</v>
      </c>
      <c r="B148" s="234" t="s">
        <v>52</v>
      </c>
      <c r="C148" s="234" t="s">
        <v>268</v>
      </c>
      <c r="D148" s="234" t="s">
        <v>529</v>
      </c>
      <c r="E148" s="234" t="s">
        <v>532</v>
      </c>
      <c r="F148" s="235" t="s">
        <v>515</v>
      </c>
      <c r="G148" s="232" t="n">
        <v>43564</v>
      </c>
      <c r="H148" s="197" t="n">
        <v>128329.695313</v>
      </c>
      <c r="I148" s="244" t="n">
        <v>1068463.972656</v>
      </c>
      <c r="J148" s="233" t="n">
        <f aca="false">H148/I148*100</f>
        <v>12.0106712624101</v>
      </c>
    </row>
    <row r="149" customFormat="false" ht="13.8" hidden="false" customHeight="false" outlineLevel="0" collapsed="false">
      <c r="A149" s="234" t="s">
        <v>149</v>
      </c>
      <c r="B149" s="234" t="s">
        <v>52</v>
      </c>
      <c r="C149" s="234" t="s">
        <v>268</v>
      </c>
      <c r="D149" s="234" t="s">
        <v>529</v>
      </c>
      <c r="E149" s="234" t="s">
        <v>533</v>
      </c>
      <c r="F149" s="235" t="s">
        <v>515</v>
      </c>
      <c r="G149" s="232" t="n">
        <v>43564</v>
      </c>
      <c r="H149" s="197" t="n">
        <v>340113.625</v>
      </c>
      <c r="I149" s="244" t="n">
        <v>1068463.972656</v>
      </c>
      <c r="J149" s="233" t="n">
        <f aca="false">H149/I149*100</f>
        <v>31.8320162124458</v>
      </c>
    </row>
    <row r="150" customFormat="false" ht="13.8" hidden="false" customHeight="false" outlineLevel="0" collapsed="false">
      <c r="A150" s="234" t="s">
        <v>150</v>
      </c>
      <c r="B150" s="234" t="s">
        <v>52</v>
      </c>
      <c r="C150" s="234" t="s">
        <v>268</v>
      </c>
      <c r="D150" s="234" t="s">
        <v>534</v>
      </c>
      <c r="E150" s="234" t="s">
        <v>535</v>
      </c>
      <c r="F150" s="235" t="s">
        <v>515</v>
      </c>
      <c r="G150" s="232" t="n">
        <v>43564</v>
      </c>
      <c r="H150" s="197" t="n">
        <v>25003.671875</v>
      </c>
      <c r="I150" s="244" t="n">
        <v>1068463.972656</v>
      </c>
      <c r="J150" s="233" t="n">
        <f aca="false">H150/I150*100</f>
        <v>2.34015114359407</v>
      </c>
    </row>
    <row r="151" customFormat="false" ht="13.8" hidden="false" customHeight="false" outlineLevel="0" collapsed="false">
      <c r="A151" s="234" t="s">
        <v>150</v>
      </c>
      <c r="B151" s="234" t="s">
        <v>52</v>
      </c>
      <c r="C151" s="234" t="s">
        <v>268</v>
      </c>
      <c r="D151" s="234" t="s">
        <v>534</v>
      </c>
      <c r="E151" s="234" t="s">
        <v>536</v>
      </c>
      <c r="F151" s="235" t="s">
        <v>515</v>
      </c>
      <c r="G151" s="232" t="n">
        <v>43564</v>
      </c>
      <c r="H151" s="197" t="n">
        <v>894.466797</v>
      </c>
      <c r="I151" s="244" t="n">
        <v>1068463.972656</v>
      </c>
      <c r="J151" s="233" t="n">
        <f aca="false">H151/I151*100</f>
        <v>0.0837152042456354</v>
      </c>
    </row>
    <row r="152" customFormat="false" ht="13.8" hidden="false" customHeight="false" outlineLevel="0" collapsed="false">
      <c r="A152" s="234" t="s">
        <v>150</v>
      </c>
      <c r="B152" s="234" t="s">
        <v>52</v>
      </c>
      <c r="C152" s="234" t="s">
        <v>268</v>
      </c>
      <c r="D152" s="234" t="s">
        <v>534</v>
      </c>
      <c r="E152" s="234" t="s">
        <v>537</v>
      </c>
      <c r="F152" s="235" t="s">
        <v>515</v>
      </c>
      <c r="G152" s="232" t="n">
        <v>43564</v>
      </c>
      <c r="H152" s="197" t="n">
        <v>3299.47583</v>
      </c>
      <c r="I152" s="244" t="n">
        <v>1068463.972656</v>
      </c>
      <c r="J152" s="233" t="n">
        <f aca="false">H152/I152*100</f>
        <v>0.308805529661251</v>
      </c>
    </row>
    <row r="153" customFormat="false" ht="13.8" hidden="false" customHeight="false" outlineLevel="0" collapsed="false">
      <c r="A153" s="234" t="s">
        <v>150</v>
      </c>
      <c r="B153" s="234" t="s">
        <v>52</v>
      </c>
      <c r="C153" s="234" t="s">
        <v>268</v>
      </c>
      <c r="D153" s="234" t="s">
        <v>534</v>
      </c>
      <c r="E153" s="234" t="s">
        <v>538</v>
      </c>
      <c r="F153" s="235" t="s">
        <v>515</v>
      </c>
      <c r="G153" s="232" t="n">
        <v>43564</v>
      </c>
      <c r="H153" s="197" t="n">
        <v>3662.167236</v>
      </c>
      <c r="I153" s="244" t="n">
        <v>1068463.972656</v>
      </c>
      <c r="J153" s="233" t="n">
        <f aca="false">H153/I153*100</f>
        <v>0.342750652312267</v>
      </c>
    </row>
    <row r="154" customFormat="false" ht="13.8" hidden="false" customHeight="false" outlineLevel="0" collapsed="false">
      <c r="A154" s="234" t="s">
        <v>150</v>
      </c>
      <c r="B154" s="234" t="s">
        <v>52</v>
      </c>
      <c r="C154" s="234" t="s">
        <v>268</v>
      </c>
      <c r="D154" s="234" t="s">
        <v>534</v>
      </c>
      <c r="E154" s="234" t="s">
        <v>539</v>
      </c>
      <c r="F154" s="235" t="s">
        <v>515</v>
      </c>
      <c r="G154" s="232" t="n">
        <v>43564</v>
      </c>
      <c r="H154" s="197" t="n">
        <v>15136.009766</v>
      </c>
      <c r="I154" s="244" t="n">
        <v>1068463.972656</v>
      </c>
      <c r="J154" s="233" t="n">
        <f aca="false">H154/I154*100</f>
        <v>1.41661395735925</v>
      </c>
    </row>
    <row r="155" customFormat="false" ht="13.8" hidden="false" customHeight="false" outlineLevel="0" collapsed="false">
      <c r="A155" s="234" t="s">
        <v>150</v>
      </c>
      <c r="B155" s="234" t="s">
        <v>52</v>
      </c>
      <c r="C155" s="234" t="s">
        <v>268</v>
      </c>
      <c r="D155" s="234" t="s">
        <v>534</v>
      </c>
      <c r="E155" s="234" t="s">
        <v>540</v>
      </c>
      <c r="F155" s="235" t="s">
        <v>515</v>
      </c>
      <c r="G155" s="232" t="n">
        <v>43564</v>
      </c>
      <c r="H155" s="197" t="n">
        <v>1032.508789</v>
      </c>
      <c r="I155" s="244" t="n">
        <v>1068463.972656</v>
      </c>
      <c r="J155" s="233" t="n">
        <f aca="false">H155/I155*100</f>
        <v>0.096634871687192</v>
      </c>
    </row>
    <row r="156" customFormat="false" ht="13.8" hidden="false" customHeight="false" outlineLevel="0" collapsed="false">
      <c r="A156" s="234" t="s">
        <v>150</v>
      </c>
      <c r="B156" s="234" t="s">
        <v>52</v>
      </c>
      <c r="C156" s="234" t="s">
        <v>268</v>
      </c>
      <c r="D156" s="234" t="s">
        <v>534</v>
      </c>
      <c r="E156" s="234" t="s">
        <v>541</v>
      </c>
      <c r="F156" s="235" t="s">
        <v>515</v>
      </c>
      <c r="G156" s="232" t="n">
        <v>43564</v>
      </c>
      <c r="H156" s="197" t="n">
        <v>979.042603</v>
      </c>
      <c r="I156" s="244" t="n">
        <v>1068463.972656</v>
      </c>
      <c r="J156" s="233" t="n">
        <f aca="false">H156/I156*100</f>
        <v>0.0916308484006517</v>
      </c>
    </row>
    <row r="157" customFormat="false" ht="13.8" hidden="false" customHeight="false" outlineLevel="0" collapsed="false">
      <c r="A157" s="234" t="s">
        <v>150</v>
      </c>
      <c r="B157" s="234" t="s">
        <v>52</v>
      </c>
      <c r="C157" s="234" t="s">
        <v>268</v>
      </c>
      <c r="D157" s="234" t="s">
        <v>542</v>
      </c>
      <c r="E157" s="234" t="s">
        <v>543</v>
      </c>
      <c r="F157" s="235" t="s">
        <v>515</v>
      </c>
      <c r="G157" s="232" t="n">
        <v>43564</v>
      </c>
      <c r="H157" s="197" t="n">
        <v>231551.171875</v>
      </c>
      <c r="I157" s="244" t="n">
        <v>1068463.972656</v>
      </c>
      <c r="J157" s="233" t="n">
        <f aca="false">H157/I157*100</f>
        <v>21.6714065987089</v>
      </c>
    </row>
    <row r="158" customFormat="false" ht="13.8" hidden="false" customHeight="false" outlineLevel="0" collapsed="false">
      <c r="A158" s="234" t="s">
        <v>150</v>
      </c>
      <c r="B158" s="234" t="s">
        <v>52</v>
      </c>
      <c r="C158" s="234" t="s">
        <v>268</v>
      </c>
      <c r="D158" s="234" t="s">
        <v>542</v>
      </c>
      <c r="E158" s="234" t="s">
        <v>544</v>
      </c>
      <c r="F158" s="235" t="s">
        <v>515</v>
      </c>
      <c r="G158" s="232" t="n">
        <v>43564</v>
      </c>
      <c r="H158" s="197" t="n">
        <v>5748.267578</v>
      </c>
      <c r="I158" s="244" t="n">
        <v>1068463.972656</v>
      </c>
      <c r="J158" s="233" t="n">
        <f aca="false">H158/I158*100</f>
        <v>0.537993580046587</v>
      </c>
    </row>
    <row r="159" customFormat="false" ht="13.8" hidden="false" customHeight="false" outlineLevel="0" collapsed="false">
      <c r="A159" s="234" t="s">
        <v>150</v>
      </c>
      <c r="B159" s="234" t="s">
        <v>52</v>
      </c>
      <c r="C159" s="234" t="s">
        <v>268</v>
      </c>
      <c r="D159" s="234" t="s">
        <v>542</v>
      </c>
      <c r="E159" s="234" t="s">
        <v>545</v>
      </c>
      <c r="F159" s="235" t="s">
        <v>515</v>
      </c>
      <c r="G159" s="232" t="n">
        <v>43564</v>
      </c>
      <c r="H159" s="197" t="n">
        <v>1960.194092</v>
      </c>
      <c r="I159" s="244" t="n">
        <v>1068463.972656</v>
      </c>
      <c r="J159" s="233" t="n">
        <f aca="false">H159/I159*100</f>
        <v>0.183459072291163</v>
      </c>
    </row>
    <row r="160" customFormat="false" ht="13.8" hidden="false" customHeight="false" outlineLevel="0" collapsed="false">
      <c r="A160" s="234" t="s">
        <v>150</v>
      </c>
      <c r="B160" s="234" t="s">
        <v>52</v>
      </c>
      <c r="C160" s="234" t="s">
        <v>268</v>
      </c>
      <c r="D160" s="234" t="s">
        <v>542</v>
      </c>
      <c r="E160" s="234" t="s">
        <v>546</v>
      </c>
      <c r="F160" s="235" t="s">
        <v>515</v>
      </c>
      <c r="G160" s="232" t="n">
        <v>43564</v>
      </c>
      <c r="H160" s="197" t="n">
        <v>516.775757</v>
      </c>
      <c r="I160" s="244" t="n">
        <v>1068463.972656</v>
      </c>
      <c r="J160" s="233" t="n">
        <f aca="false">H160/I160*100</f>
        <v>0.0483662313587788</v>
      </c>
    </row>
    <row r="161" customFormat="false" ht="13.8" hidden="false" customHeight="false" outlineLevel="0" collapsed="false">
      <c r="A161" s="234" t="s">
        <v>150</v>
      </c>
      <c r="B161" s="234" t="s">
        <v>52</v>
      </c>
      <c r="C161" s="234" t="s">
        <v>268</v>
      </c>
      <c r="D161" s="234" t="s">
        <v>542</v>
      </c>
      <c r="E161" s="234" t="s">
        <v>547</v>
      </c>
      <c r="F161" s="235" t="s">
        <v>515</v>
      </c>
      <c r="G161" s="232" t="n">
        <v>43564</v>
      </c>
      <c r="H161" s="197" t="n">
        <v>134.892471</v>
      </c>
      <c r="I161" s="244" t="n">
        <v>1068463.972656</v>
      </c>
      <c r="J161" s="233" t="n">
        <f aca="false">H161/I161*100</f>
        <v>0.0126248965292375</v>
      </c>
    </row>
    <row r="162" customFormat="false" ht="13.8" hidden="false" customHeight="false" outlineLevel="0" collapsed="false">
      <c r="A162" s="234" t="s">
        <v>150</v>
      </c>
      <c r="B162" s="234" t="s">
        <v>52</v>
      </c>
      <c r="C162" s="234" t="s">
        <v>268</v>
      </c>
      <c r="D162" s="234" t="s">
        <v>542</v>
      </c>
      <c r="E162" s="234" t="s">
        <v>548</v>
      </c>
      <c r="F162" s="235" t="s">
        <v>515</v>
      </c>
      <c r="G162" s="232" t="n">
        <v>43564</v>
      </c>
      <c r="H162" s="197" t="n">
        <v>65034.121094</v>
      </c>
      <c r="I162" s="244" t="n">
        <v>1068463.972656</v>
      </c>
      <c r="J162" s="233" t="n">
        <f aca="false">H162/I162*100</f>
        <v>6.08669293100613</v>
      </c>
    </row>
    <row r="163" customFormat="false" ht="13.8" hidden="false" customHeight="false" outlineLevel="0" collapsed="false">
      <c r="A163" s="234" t="s">
        <v>150</v>
      </c>
      <c r="B163" s="234" t="s">
        <v>52</v>
      </c>
      <c r="C163" s="234" t="s">
        <v>268</v>
      </c>
      <c r="D163" s="234" t="s">
        <v>542</v>
      </c>
      <c r="E163" s="234" t="s">
        <v>549</v>
      </c>
      <c r="F163" s="235" t="s">
        <v>515</v>
      </c>
      <c r="G163" s="232" t="n">
        <v>43564</v>
      </c>
      <c r="H163" s="197" t="n">
        <v>158154.8125</v>
      </c>
      <c r="I163" s="244" t="n">
        <v>1068463.972656</v>
      </c>
      <c r="J163" s="233" t="n">
        <f aca="false">H163/I163*100</f>
        <v>14.8020725590641</v>
      </c>
    </row>
    <row r="164" customFormat="false" ht="13.8" hidden="false" customHeight="false" outlineLevel="0" collapsed="false">
      <c r="A164" s="234" t="s">
        <v>142</v>
      </c>
      <c r="B164" s="234" t="s">
        <v>58</v>
      </c>
      <c r="C164" s="234" t="s">
        <v>268</v>
      </c>
      <c r="D164" s="234" t="s">
        <v>433</v>
      </c>
      <c r="E164" s="234" t="s">
        <v>213</v>
      </c>
      <c r="F164" s="235" t="s">
        <v>550</v>
      </c>
      <c r="G164" s="232" t="n">
        <v>43238</v>
      </c>
      <c r="H164" s="197" t="n">
        <v>80936.132813</v>
      </c>
      <c r="I164" s="197" t="n">
        <v>80936.132813</v>
      </c>
      <c r="J164" s="233" t="n">
        <f aca="false">H164/I164*100</f>
        <v>100</v>
      </c>
    </row>
    <row r="165" customFormat="false" ht="13.8" hidden="false" customHeight="false" outlineLevel="0" collapsed="false">
      <c r="A165" s="234" t="s">
        <v>142</v>
      </c>
      <c r="B165" s="234" t="s">
        <v>58</v>
      </c>
      <c r="C165" s="234" t="s">
        <v>268</v>
      </c>
      <c r="D165" s="234" t="s">
        <v>551</v>
      </c>
      <c r="E165" s="234" t="s">
        <v>552</v>
      </c>
      <c r="F165" s="235" t="s">
        <v>550</v>
      </c>
      <c r="G165" s="232" t="n">
        <v>43238</v>
      </c>
      <c r="H165" s="197" t="n">
        <v>1193.939941</v>
      </c>
      <c r="I165" s="197" t="n">
        <v>80936.132813</v>
      </c>
      <c r="J165" s="233" t="n">
        <f aca="false">H165/I165*100</f>
        <v>1.47516306932845</v>
      </c>
    </row>
    <row r="166" customFormat="false" ht="13.8" hidden="false" customHeight="false" outlineLevel="0" collapsed="false">
      <c r="A166" s="234" t="s">
        <v>142</v>
      </c>
      <c r="B166" s="234" t="s">
        <v>58</v>
      </c>
      <c r="C166" s="234" t="s">
        <v>268</v>
      </c>
      <c r="D166" s="234" t="s">
        <v>553</v>
      </c>
      <c r="E166" s="234" t="s">
        <v>554</v>
      </c>
      <c r="F166" s="235" t="s">
        <v>550</v>
      </c>
      <c r="G166" s="232" t="n">
        <v>43238</v>
      </c>
      <c r="H166" s="197" t="n">
        <v>1285.003052</v>
      </c>
      <c r="I166" s="197" t="n">
        <v>80936.132813</v>
      </c>
      <c r="J166" s="233" t="n">
        <f aca="false">H166/I166*100</f>
        <v>1.58767537728662</v>
      </c>
    </row>
    <row r="167" customFormat="false" ht="13.8" hidden="false" customHeight="false" outlineLevel="0" collapsed="false">
      <c r="A167" s="234" t="s">
        <v>142</v>
      </c>
      <c r="B167" s="234" t="s">
        <v>58</v>
      </c>
      <c r="C167" s="234" t="s">
        <v>268</v>
      </c>
      <c r="D167" s="234" t="s">
        <v>555</v>
      </c>
      <c r="E167" s="234" t="s">
        <v>556</v>
      </c>
      <c r="F167" s="235" t="s">
        <v>550</v>
      </c>
      <c r="G167" s="232" t="n">
        <v>43238</v>
      </c>
      <c r="H167" s="197" t="n">
        <v>5548.255859</v>
      </c>
      <c r="I167" s="197" t="n">
        <v>80936.132813</v>
      </c>
      <c r="J167" s="233" t="n">
        <f aca="false">H167/I167*100</f>
        <v>6.85510372952837</v>
      </c>
    </row>
    <row r="168" customFormat="false" ht="13.8" hidden="false" customHeight="false" outlineLevel="0" collapsed="false">
      <c r="A168" s="234" t="s">
        <v>142</v>
      </c>
      <c r="B168" s="234" t="s">
        <v>58</v>
      </c>
      <c r="C168" s="234" t="s">
        <v>268</v>
      </c>
      <c r="D168" s="234" t="s">
        <v>557</v>
      </c>
      <c r="E168" s="234" t="s">
        <v>558</v>
      </c>
      <c r="F168" s="235" t="s">
        <v>550</v>
      </c>
      <c r="G168" s="232" t="n">
        <v>43238</v>
      </c>
      <c r="H168" s="197" t="n">
        <v>15110.173828</v>
      </c>
      <c r="I168" s="197" t="n">
        <v>80936.132813</v>
      </c>
      <c r="J168" s="233" t="n">
        <f aca="false">H168/I168*100</f>
        <v>18.6692559958499</v>
      </c>
    </row>
    <row r="169" customFormat="false" ht="13.8" hidden="false" customHeight="false" outlineLevel="0" collapsed="false">
      <c r="A169" s="234" t="s">
        <v>142</v>
      </c>
      <c r="B169" s="234" t="s">
        <v>58</v>
      </c>
      <c r="C169" s="234" t="s">
        <v>268</v>
      </c>
      <c r="D169" s="234" t="s">
        <v>559</v>
      </c>
      <c r="E169" s="234" t="s">
        <v>560</v>
      </c>
      <c r="F169" s="235" t="s">
        <v>550</v>
      </c>
      <c r="G169" s="232" t="n">
        <v>43238</v>
      </c>
      <c r="H169" s="197" t="n">
        <v>14341.418945</v>
      </c>
      <c r="I169" s="197" t="n">
        <v>80936.132813</v>
      </c>
      <c r="J169" s="233" t="n">
        <f aca="false">H169/I169*100</f>
        <v>17.7194269685893</v>
      </c>
    </row>
    <row r="170" customFormat="false" ht="13.8" hidden="false" customHeight="false" outlineLevel="0" collapsed="false">
      <c r="A170" s="234" t="s">
        <v>142</v>
      </c>
      <c r="B170" s="234" t="s">
        <v>58</v>
      </c>
      <c r="C170" s="234" t="s">
        <v>268</v>
      </c>
      <c r="D170" s="234" t="s">
        <v>561</v>
      </c>
      <c r="E170" s="234" t="s">
        <v>562</v>
      </c>
      <c r="F170" s="235" t="s">
        <v>550</v>
      </c>
      <c r="G170" s="232" t="n">
        <v>43238</v>
      </c>
      <c r="H170" s="197" t="n">
        <v>241.836075</v>
      </c>
      <c r="I170" s="197" t="n">
        <v>80936.132813</v>
      </c>
      <c r="J170" s="233" t="n">
        <f aca="false">H170/I170*100</f>
        <v>0.298798653450312</v>
      </c>
    </row>
    <row r="171" customFormat="false" ht="13.8" hidden="false" customHeight="false" outlineLevel="0" collapsed="false">
      <c r="A171" s="234" t="s">
        <v>142</v>
      </c>
      <c r="B171" s="234" t="s">
        <v>58</v>
      </c>
      <c r="C171" s="234" t="s">
        <v>268</v>
      </c>
      <c r="D171" s="234" t="s">
        <v>563</v>
      </c>
      <c r="E171" s="234" t="s">
        <v>564</v>
      </c>
      <c r="F171" s="235" t="s">
        <v>550</v>
      </c>
      <c r="G171" s="232" t="n">
        <v>43238</v>
      </c>
      <c r="H171" s="197" t="n">
        <v>490.671204</v>
      </c>
      <c r="I171" s="197" t="n">
        <v>80936.132813</v>
      </c>
      <c r="J171" s="233" t="n">
        <f aca="false">H171/I171*100</f>
        <v>0.606244932820892</v>
      </c>
    </row>
    <row r="172" customFormat="false" ht="13.8" hidden="false" customHeight="false" outlineLevel="0" collapsed="false">
      <c r="A172" s="234" t="s">
        <v>142</v>
      </c>
      <c r="B172" s="234" t="s">
        <v>58</v>
      </c>
      <c r="C172" s="234" t="s">
        <v>268</v>
      </c>
      <c r="D172" s="234" t="s">
        <v>565</v>
      </c>
      <c r="E172" s="234" t="s">
        <v>566</v>
      </c>
      <c r="F172" s="235" t="s">
        <v>550</v>
      </c>
      <c r="G172" s="232" t="n">
        <v>43238</v>
      </c>
      <c r="H172" s="197" t="n">
        <v>7041.921387</v>
      </c>
      <c r="I172" s="197" t="n">
        <v>80936.132813</v>
      </c>
      <c r="J172" s="233" t="n">
        <f aca="false">H172/I172*100</f>
        <v>8.70059038188803</v>
      </c>
    </row>
    <row r="173" customFormat="false" ht="13.8" hidden="false" customHeight="false" outlineLevel="0" collapsed="false">
      <c r="A173" s="234" t="s">
        <v>142</v>
      </c>
      <c r="B173" s="234" t="s">
        <v>58</v>
      </c>
      <c r="C173" s="234" t="s">
        <v>268</v>
      </c>
      <c r="D173" s="234" t="s">
        <v>567</v>
      </c>
      <c r="E173" s="234" t="s">
        <v>568</v>
      </c>
      <c r="F173" s="235" t="s">
        <v>550</v>
      </c>
      <c r="G173" s="232" t="n">
        <v>43238</v>
      </c>
      <c r="H173" s="197" t="n">
        <v>768.758606</v>
      </c>
      <c r="I173" s="197" t="n">
        <v>80936.132813</v>
      </c>
      <c r="J173" s="233" t="n">
        <f aca="false">H173/I173*100</f>
        <v>0.94983362718378</v>
      </c>
    </row>
    <row r="174" customFormat="false" ht="13.8" hidden="false" customHeight="false" outlineLevel="0" collapsed="false">
      <c r="A174" s="234" t="s">
        <v>142</v>
      </c>
      <c r="B174" s="234" t="s">
        <v>58</v>
      </c>
      <c r="C174" s="234" t="s">
        <v>268</v>
      </c>
      <c r="D174" s="234" t="s">
        <v>569</v>
      </c>
      <c r="E174" s="234" t="s">
        <v>570</v>
      </c>
      <c r="F174" s="235" t="s">
        <v>550</v>
      </c>
      <c r="G174" s="232" t="n">
        <v>43238</v>
      </c>
      <c r="H174" s="197" t="n">
        <v>15936.157227</v>
      </c>
      <c r="I174" s="197" t="n">
        <v>80936.132813</v>
      </c>
      <c r="J174" s="233" t="n">
        <f aca="false">H174/I174*100</f>
        <v>19.6897932643013</v>
      </c>
    </row>
    <row r="175" customFormat="false" ht="13.8" hidden="false" customHeight="false" outlineLevel="0" collapsed="false">
      <c r="A175" s="234" t="s">
        <v>142</v>
      </c>
      <c r="B175" s="234" t="s">
        <v>58</v>
      </c>
      <c r="C175" s="234" t="s">
        <v>268</v>
      </c>
      <c r="D175" s="234" t="s">
        <v>571</v>
      </c>
      <c r="E175" s="234" t="s">
        <v>572</v>
      </c>
      <c r="F175" s="235" t="s">
        <v>550</v>
      </c>
      <c r="G175" s="232" t="n">
        <v>43238</v>
      </c>
      <c r="H175" s="197" t="n">
        <v>5548.024902</v>
      </c>
      <c r="I175" s="197" t="n">
        <v>80936.132813</v>
      </c>
      <c r="J175" s="233" t="n">
        <f aca="false">H175/I175*100</f>
        <v>6.85481837243016</v>
      </c>
    </row>
    <row r="176" customFormat="false" ht="13.8" hidden="false" customHeight="false" outlineLevel="0" collapsed="false">
      <c r="A176" s="234" t="s">
        <v>142</v>
      </c>
      <c r="B176" s="234" t="s">
        <v>58</v>
      </c>
      <c r="C176" s="234" t="s">
        <v>268</v>
      </c>
      <c r="D176" s="234" t="s">
        <v>573</v>
      </c>
      <c r="E176" s="234" t="s">
        <v>574</v>
      </c>
      <c r="F176" s="235" t="s">
        <v>550</v>
      </c>
      <c r="G176" s="232" t="n">
        <v>43238</v>
      </c>
      <c r="H176" s="197" t="n">
        <v>1290.854248</v>
      </c>
      <c r="I176" s="197" t="n">
        <v>80936.132813</v>
      </c>
      <c r="J176" s="233" t="n">
        <f aca="false">H176/I176*100</f>
        <v>1.594904776316</v>
      </c>
    </row>
    <row r="177" customFormat="false" ht="13.8" hidden="false" customHeight="false" outlineLevel="0" collapsed="false">
      <c r="A177" s="234" t="s">
        <v>142</v>
      </c>
      <c r="B177" s="234" t="s">
        <v>58</v>
      </c>
      <c r="C177" s="234" t="s">
        <v>268</v>
      </c>
      <c r="D177" s="234" t="s">
        <v>575</v>
      </c>
      <c r="E177" s="234" t="s">
        <v>576</v>
      </c>
      <c r="F177" s="235" t="s">
        <v>550</v>
      </c>
      <c r="G177" s="232" t="n">
        <v>43238</v>
      </c>
      <c r="H177" s="197" t="n">
        <v>4257.196777</v>
      </c>
      <c r="I177" s="197" t="n">
        <v>80936.132813</v>
      </c>
      <c r="J177" s="233" t="n">
        <f aca="false">H177/I177*100</f>
        <v>5.2599458721806</v>
      </c>
    </row>
    <row r="178" customFormat="false" ht="13.8" hidden="false" customHeight="false" outlineLevel="0" collapsed="false">
      <c r="A178" s="234" t="s">
        <v>142</v>
      </c>
      <c r="B178" s="234" t="s">
        <v>58</v>
      </c>
      <c r="C178" s="234" t="s">
        <v>268</v>
      </c>
      <c r="D178" s="234" t="s">
        <v>577</v>
      </c>
      <c r="E178" s="234" t="s">
        <v>578</v>
      </c>
      <c r="F178" s="235" t="s">
        <v>550</v>
      </c>
      <c r="G178" s="232" t="n">
        <v>43238</v>
      </c>
      <c r="H178" s="197" t="n">
        <v>10388.116211</v>
      </c>
      <c r="I178" s="197" t="n">
        <v>80936.132813</v>
      </c>
      <c r="J178" s="233" t="n">
        <f aca="false">H178/I178*100</f>
        <v>12.8349549823456</v>
      </c>
    </row>
    <row r="179" customFormat="false" ht="13.8" hidden="false" customHeight="false" outlineLevel="0" collapsed="false">
      <c r="A179" s="234" t="s">
        <v>142</v>
      </c>
      <c r="B179" s="234" t="s">
        <v>58</v>
      </c>
      <c r="C179" s="234" t="s">
        <v>268</v>
      </c>
      <c r="D179" s="234" t="s">
        <v>579</v>
      </c>
      <c r="E179" s="234" t="s">
        <v>580</v>
      </c>
      <c r="F179" s="235" t="s">
        <v>550</v>
      </c>
      <c r="G179" s="232" t="n">
        <v>43238</v>
      </c>
      <c r="H179" s="197" t="n">
        <v>27445.373047</v>
      </c>
      <c r="I179" s="197" t="n">
        <v>80936.132813</v>
      </c>
      <c r="J179" s="233" t="n">
        <f aca="false">H179/I179*100</f>
        <v>33.9099140187628</v>
      </c>
    </row>
    <row r="180" customFormat="false" ht="13.8" hidden="false" customHeight="false" outlineLevel="0" collapsed="false">
      <c r="A180" s="234" t="s">
        <v>142</v>
      </c>
      <c r="B180" s="234" t="s">
        <v>58</v>
      </c>
      <c r="C180" s="234" t="s">
        <v>268</v>
      </c>
      <c r="D180" s="234" t="s">
        <v>581</v>
      </c>
      <c r="E180" s="234" t="s">
        <v>582</v>
      </c>
      <c r="F180" s="235" t="s">
        <v>550</v>
      </c>
      <c r="G180" s="232" t="n">
        <v>43238</v>
      </c>
      <c r="H180" s="197" t="n">
        <v>3518.729004</v>
      </c>
      <c r="I180" s="197" t="n">
        <v>80936.132813</v>
      </c>
      <c r="J180" s="233" t="n">
        <f aca="false">H180/I180*100</f>
        <v>4.3475378445989</v>
      </c>
    </row>
    <row r="181" customFormat="false" ht="13.8" hidden="false" customHeight="false" outlineLevel="0" collapsed="false">
      <c r="A181" s="234" t="s">
        <v>142</v>
      </c>
      <c r="B181" s="234" t="s">
        <v>58</v>
      </c>
      <c r="C181" s="234" t="s">
        <v>268</v>
      </c>
      <c r="D181" s="234" t="s">
        <v>583</v>
      </c>
      <c r="E181" s="234" t="s">
        <v>584</v>
      </c>
      <c r="F181" s="235" t="s">
        <v>550</v>
      </c>
      <c r="G181" s="232" t="n">
        <v>43238</v>
      </c>
      <c r="H181" s="197" t="n">
        <v>979.225586</v>
      </c>
      <c r="I181" s="197" t="n">
        <v>80936.132813</v>
      </c>
      <c r="J181" s="233" t="n">
        <f aca="false">H181/I181*100</f>
        <v>1.20987444292954</v>
      </c>
    </row>
    <row r="182" customFormat="false" ht="13.8" hidden="false" customHeight="false" outlineLevel="0" collapsed="false">
      <c r="A182" s="234" t="s">
        <v>142</v>
      </c>
      <c r="B182" s="234" t="s">
        <v>58</v>
      </c>
      <c r="C182" s="234" t="s">
        <v>268</v>
      </c>
      <c r="D182" s="234" t="s">
        <v>585</v>
      </c>
      <c r="E182" s="234" t="s">
        <v>586</v>
      </c>
      <c r="F182" s="235" t="s">
        <v>550</v>
      </c>
      <c r="G182" s="232" t="n">
        <v>43238</v>
      </c>
      <c r="H182" s="197" t="n">
        <v>2539.42041</v>
      </c>
      <c r="I182" s="197" t="n">
        <v>80936.132813</v>
      </c>
      <c r="J182" s="233" t="n">
        <f aca="false">H182/I182*100</f>
        <v>3.1375608417902</v>
      </c>
    </row>
    <row r="183" customFormat="false" ht="13.8" hidden="false" customHeight="false" outlineLevel="0" collapsed="false">
      <c r="A183" s="234" t="s">
        <v>142</v>
      </c>
      <c r="B183" s="234" t="s">
        <v>58</v>
      </c>
      <c r="C183" s="234" t="s">
        <v>268</v>
      </c>
      <c r="D183" s="234" t="s">
        <v>587</v>
      </c>
      <c r="E183" s="234" t="s">
        <v>588</v>
      </c>
      <c r="F183" s="235" t="s">
        <v>550</v>
      </c>
      <c r="G183" s="232" t="n">
        <v>43238</v>
      </c>
      <c r="H183" s="197" t="n">
        <v>23926.669922</v>
      </c>
      <c r="I183" s="197" t="n">
        <v>80936.132813</v>
      </c>
      <c r="J183" s="233" t="n">
        <f aca="false">H183/I183*100</f>
        <v>29.5624081487581</v>
      </c>
    </row>
    <row r="184" customFormat="false" ht="13.8" hidden="false" customHeight="false" outlineLevel="0" collapsed="false">
      <c r="A184" s="234" t="s">
        <v>142</v>
      </c>
      <c r="B184" s="234" t="s">
        <v>58</v>
      </c>
      <c r="C184" s="234" t="s">
        <v>268</v>
      </c>
      <c r="D184" s="234" t="s">
        <v>589</v>
      </c>
      <c r="E184" s="234" t="s">
        <v>590</v>
      </c>
      <c r="F184" s="235" t="s">
        <v>550</v>
      </c>
      <c r="G184" s="232" t="n">
        <v>43238</v>
      </c>
      <c r="H184" s="197" t="n">
        <v>9766.768555</v>
      </c>
      <c r="I184" s="197" t="n">
        <v>80936.132813</v>
      </c>
      <c r="J184" s="233" t="n">
        <f aca="false">H184/I184*100</f>
        <v>12.0672537907955</v>
      </c>
    </row>
    <row r="185" customFormat="false" ht="13.8" hidden="false" customHeight="false" outlineLevel="0" collapsed="false">
      <c r="A185" s="234" t="s">
        <v>142</v>
      </c>
      <c r="B185" s="234" t="s">
        <v>58</v>
      </c>
      <c r="C185" s="234" t="s">
        <v>268</v>
      </c>
      <c r="D185" s="234" t="s">
        <v>591</v>
      </c>
      <c r="E185" s="234" t="s">
        <v>592</v>
      </c>
      <c r="F185" s="235" t="s">
        <v>550</v>
      </c>
      <c r="G185" s="232" t="n">
        <v>43238</v>
      </c>
      <c r="H185" s="197" t="n">
        <v>5739.247559</v>
      </c>
      <c r="I185" s="197" t="n">
        <v>80936.132813</v>
      </c>
      <c r="J185" s="233" t="n">
        <f aca="false">H185/I185*100</f>
        <v>7.09108201680493</v>
      </c>
    </row>
    <row r="186" customFormat="false" ht="13.8" hidden="false" customHeight="false" outlineLevel="0" collapsed="false">
      <c r="A186" s="234" t="s">
        <v>142</v>
      </c>
      <c r="B186" s="234" t="s">
        <v>58</v>
      </c>
      <c r="C186" s="234" t="s">
        <v>268</v>
      </c>
      <c r="D186" s="234" t="s">
        <v>593</v>
      </c>
      <c r="E186" s="234" t="s">
        <v>594</v>
      </c>
      <c r="F186" s="235" t="s">
        <v>550</v>
      </c>
      <c r="G186" s="232" t="n">
        <v>43238</v>
      </c>
      <c r="H186" s="197" t="n">
        <v>1218.53833</v>
      </c>
      <c r="I186" s="197" t="n">
        <v>80936.132813</v>
      </c>
      <c r="J186" s="233" t="n">
        <f aca="false">H186/I186*100</f>
        <v>1.50555541468158</v>
      </c>
    </row>
    <row r="187" customFormat="false" ht="13.8" hidden="false" customHeight="false" outlineLevel="0" collapsed="false">
      <c r="A187" s="234" t="s">
        <v>142</v>
      </c>
      <c r="B187" s="234" t="s">
        <v>58</v>
      </c>
      <c r="C187" s="234" t="s">
        <v>268</v>
      </c>
      <c r="D187" s="234" t="s">
        <v>595</v>
      </c>
      <c r="E187" s="234" t="s">
        <v>596</v>
      </c>
      <c r="F187" s="235" t="s">
        <v>550</v>
      </c>
      <c r="G187" s="232" t="n">
        <v>43238</v>
      </c>
      <c r="H187" s="197" t="n">
        <v>3059.80957</v>
      </c>
      <c r="I187" s="197" t="n">
        <v>80936.132813</v>
      </c>
      <c r="J187" s="233" t="n">
        <f aca="false">H187/I187*100</f>
        <v>3.78052356055803</v>
      </c>
    </row>
    <row r="188" customFormat="false" ht="13.8" hidden="false" customHeight="false" outlineLevel="0" collapsed="false">
      <c r="A188" s="234" t="s">
        <v>142</v>
      </c>
      <c r="B188" s="234" t="s">
        <v>58</v>
      </c>
      <c r="C188" s="234" t="s">
        <v>268</v>
      </c>
      <c r="D188" s="234" t="s">
        <v>597</v>
      </c>
      <c r="E188" s="234" t="s">
        <v>598</v>
      </c>
      <c r="F188" s="235" t="s">
        <v>550</v>
      </c>
      <c r="G188" s="232" t="n">
        <v>43238</v>
      </c>
      <c r="H188" s="197" t="n">
        <v>4027.525391</v>
      </c>
      <c r="I188" s="197" t="n">
        <v>80936.132813</v>
      </c>
      <c r="J188" s="233" t="n">
        <f aca="false">H188/I188*100</f>
        <v>4.97617720419809</v>
      </c>
    </row>
    <row r="189" customFormat="false" ht="13.8" hidden="false" customHeight="false" outlineLevel="0" collapsed="false">
      <c r="A189" s="234" t="s">
        <v>142</v>
      </c>
      <c r="B189" s="234" t="s">
        <v>58</v>
      </c>
      <c r="C189" s="234" t="s">
        <v>268</v>
      </c>
      <c r="D189" s="234" t="s">
        <v>599</v>
      </c>
      <c r="E189" s="234" t="s">
        <v>600</v>
      </c>
      <c r="F189" s="235" t="s">
        <v>550</v>
      </c>
      <c r="G189" s="232" t="n">
        <v>43238</v>
      </c>
      <c r="H189" s="197" t="n">
        <v>8476.766602</v>
      </c>
      <c r="I189" s="197" t="n">
        <v>80936.132813</v>
      </c>
      <c r="J189" s="233" t="n">
        <f aca="false">H189/I189*100</f>
        <v>10.4734020608388</v>
      </c>
    </row>
    <row r="190" customFormat="false" ht="13.8" hidden="false" customHeight="false" outlineLevel="0" collapsed="false">
      <c r="A190" s="234" t="s">
        <v>142</v>
      </c>
      <c r="B190" s="234" t="s">
        <v>58</v>
      </c>
      <c r="C190" s="234" t="s">
        <v>268</v>
      </c>
      <c r="D190" s="234" t="s">
        <v>601</v>
      </c>
      <c r="E190" s="234" t="s">
        <v>602</v>
      </c>
      <c r="F190" s="235" t="s">
        <v>550</v>
      </c>
      <c r="G190" s="232" t="n">
        <v>43238</v>
      </c>
      <c r="H190" s="197" t="n">
        <v>8476.766602</v>
      </c>
      <c r="I190" s="197" t="n">
        <v>80936.132813</v>
      </c>
      <c r="J190" s="233" t="n">
        <f aca="false">H190/I190*100</f>
        <v>10.4734020608388</v>
      </c>
    </row>
    <row r="191" customFormat="false" ht="13.8" hidden="false" customHeight="false" outlineLevel="0" collapsed="false">
      <c r="A191" s="234" t="s">
        <v>142</v>
      </c>
      <c r="B191" s="234" t="s">
        <v>58</v>
      </c>
      <c r="C191" s="234" t="s">
        <v>268</v>
      </c>
      <c r="D191" s="234" t="s">
        <v>603</v>
      </c>
      <c r="E191" s="234" t="s">
        <v>604</v>
      </c>
      <c r="F191" s="235" t="s">
        <v>550</v>
      </c>
      <c r="G191" s="232" t="n">
        <v>43238</v>
      </c>
      <c r="H191" s="197" t="n">
        <v>4891.387695</v>
      </c>
      <c r="I191" s="197" t="n">
        <v>80936.132813</v>
      </c>
      <c r="J191" s="233" t="n">
        <f aca="false">H191/I191*100</f>
        <v>6.04351545471214</v>
      </c>
    </row>
    <row r="192" customFormat="false" ht="13.8" hidden="false" customHeight="false" outlineLevel="0" collapsed="false">
      <c r="A192" s="234" t="s">
        <v>142</v>
      </c>
      <c r="B192" s="234" t="s">
        <v>58</v>
      </c>
      <c r="C192" s="234" t="s">
        <v>268</v>
      </c>
      <c r="D192" s="234" t="s">
        <v>605</v>
      </c>
      <c r="E192" s="234" t="s">
        <v>606</v>
      </c>
      <c r="F192" s="235" t="s">
        <v>550</v>
      </c>
      <c r="G192" s="232" t="n">
        <v>43238</v>
      </c>
      <c r="H192" s="197" t="n">
        <v>3404.895752</v>
      </c>
      <c r="I192" s="197" t="n">
        <v>80936.132813</v>
      </c>
      <c r="J192" s="233" t="n">
        <f aca="false">H192/I192*100</f>
        <v>4.20689206867208</v>
      </c>
    </row>
    <row r="193" customFormat="false" ht="13.8" hidden="false" customHeight="false" outlineLevel="0" collapsed="false">
      <c r="A193" s="234" t="s">
        <v>142</v>
      </c>
      <c r="B193" s="234" t="s">
        <v>58</v>
      </c>
      <c r="C193" s="234" t="s">
        <v>268</v>
      </c>
      <c r="D193" s="234" t="s">
        <v>607</v>
      </c>
      <c r="E193" s="234" t="s">
        <v>608</v>
      </c>
      <c r="F193" s="235" t="s">
        <v>550</v>
      </c>
      <c r="G193" s="232" t="n">
        <v>43238</v>
      </c>
      <c r="H193" s="197" t="n">
        <v>653.745117</v>
      </c>
      <c r="I193" s="197" t="n">
        <v>80936.132813</v>
      </c>
      <c r="J193" s="233" t="n">
        <f aca="false">H193/I193*100</f>
        <v>0.807729618748223</v>
      </c>
    </row>
    <row r="194" customFormat="false" ht="13.8" hidden="false" customHeight="false" outlineLevel="0" collapsed="false">
      <c r="A194" s="234" t="s">
        <v>142</v>
      </c>
      <c r="B194" s="234" t="s">
        <v>58</v>
      </c>
      <c r="C194" s="234" t="s">
        <v>268</v>
      </c>
      <c r="D194" s="234" t="s">
        <v>609</v>
      </c>
      <c r="E194" s="234" t="s">
        <v>610</v>
      </c>
      <c r="F194" s="235" t="s">
        <v>550</v>
      </c>
      <c r="G194" s="232" t="n">
        <v>43238</v>
      </c>
      <c r="H194" s="197" t="n">
        <v>2751.154297</v>
      </c>
      <c r="I194" s="197" t="n">
        <v>80936.132813</v>
      </c>
      <c r="J194" s="233" t="n">
        <f aca="false">H194/I194*100</f>
        <v>3.39916697447905</v>
      </c>
    </row>
    <row r="195" customFormat="false" ht="13.8" hidden="false" customHeight="false" outlineLevel="0" collapsed="false">
      <c r="A195" s="234" t="s">
        <v>142</v>
      </c>
      <c r="B195" s="234" t="s">
        <v>58</v>
      </c>
      <c r="C195" s="234" t="s">
        <v>268</v>
      </c>
      <c r="D195" s="234" t="s">
        <v>611</v>
      </c>
      <c r="E195" s="234" t="s">
        <v>612</v>
      </c>
      <c r="F195" s="235" t="s">
        <v>550</v>
      </c>
      <c r="G195" s="232" t="n">
        <v>43238</v>
      </c>
      <c r="H195" s="197" t="n">
        <v>1486.490356</v>
      </c>
      <c r="I195" s="197" t="n">
        <v>80936.132813</v>
      </c>
      <c r="J195" s="233" t="n">
        <f aca="false">H195/I195*100</f>
        <v>1.83662142523474</v>
      </c>
    </row>
    <row r="196" customFormat="false" ht="13.8" hidden="false" customHeight="false" outlineLevel="0" collapsed="false">
      <c r="A196" s="234" t="s">
        <v>148</v>
      </c>
      <c r="B196" s="234" t="s">
        <v>66</v>
      </c>
      <c r="C196" s="234" t="s">
        <v>259</v>
      </c>
      <c r="D196" s="234" t="s">
        <v>613</v>
      </c>
      <c r="E196" s="234" t="s">
        <v>614</v>
      </c>
      <c r="F196" s="235" t="s">
        <v>69</v>
      </c>
      <c r="G196" s="232" t="n">
        <v>43287</v>
      </c>
      <c r="H196" s="197" t="n">
        <v>188221.53125</v>
      </c>
      <c r="I196" s="244" t="n">
        <v>370965.542969</v>
      </c>
      <c r="J196" s="233" t="n">
        <f aca="false">H196/I196*100</f>
        <v>50.7382787478267</v>
      </c>
    </row>
    <row r="197" customFormat="false" ht="13.8" hidden="false" customHeight="false" outlineLevel="0" collapsed="false">
      <c r="A197" s="234" t="s">
        <v>148</v>
      </c>
      <c r="B197" s="234" t="s">
        <v>66</v>
      </c>
      <c r="C197" s="234" t="s">
        <v>259</v>
      </c>
      <c r="D197" s="234" t="s">
        <v>615</v>
      </c>
      <c r="E197" s="234" t="s">
        <v>616</v>
      </c>
      <c r="F197" s="235" t="s">
        <v>69</v>
      </c>
      <c r="G197" s="232" t="n">
        <v>43287</v>
      </c>
      <c r="H197" s="197" t="n">
        <v>165961.53125</v>
      </c>
      <c r="I197" s="244" t="n">
        <v>370965.542969</v>
      </c>
      <c r="J197" s="233" t="n">
        <f aca="false">H197/I197*100</f>
        <v>44.7377214395</v>
      </c>
    </row>
    <row r="198" customFormat="false" ht="13.8" hidden="false" customHeight="false" outlineLevel="0" collapsed="false">
      <c r="A198" s="234" t="s">
        <v>148</v>
      </c>
      <c r="B198" s="234" t="s">
        <v>66</v>
      </c>
      <c r="C198" s="234" t="s">
        <v>259</v>
      </c>
      <c r="D198" s="234" t="s">
        <v>617</v>
      </c>
      <c r="E198" s="234" t="s">
        <v>618</v>
      </c>
      <c r="F198" s="235" t="s">
        <v>69</v>
      </c>
      <c r="G198" s="232" t="n">
        <v>43287</v>
      </c>
      <c r="H198" s="197" t="n">
        <v>7955.341797</v>
      </c>
      <c r="I198" s="244" t="n">
        <v>370965.542969</v>
      </c>
      <c r="J198" s="233" t="n">
        <f aca="false">H198/I198*100</f>
        <v>2.14449615275044</v>
      </c>
    </row>
    <row r="199" customFormat="false" ht="13.8" hidden="false" customHeight="false" outlineLevel="0" collapsed="false">
      <c r="A199" s="234" t="s">
        <v>148</v>
      </c>
      <c r="B199" s="234" t="s">
        <v>66</v>
      </c>
      <c r="C199" s="234" t="s">
        <v>259</v>
      </c>
      <c r="D199" s="234" t="s">
        <v>619</v>
      </c>
      <c r="E199" s="234" t="s">
        <v>620</v>
      </c>
      <c r="F199" s="235" t="s">
        <v>69</v>
      </c>
      <c r="G199" s="232" t="n">
        <v>43287</v>
      </c>
      <c r="H199" s="197" t="n">
        <v>100185.859375</v>
      </c>
      <c r="I199" s="244" t="n">
        <v>370965.542969</v>
      </c>
      <c r="J199" s="233" t="n">
        <f aca="false">H199/I199*100</f>
        <v>27.0067830486812</v>
      </c>
    </row>
    <row r="200" customFormat="false" ht="13.8" hidden="false" customHeight="false" outlineLevel="0" collapsed="false">
      <c r="A200" s="234" t="s">
        <v>148</v>
      </c>
      <c r="B200" s="234" t="s">
        <v>66</v>
      </c>
      <c r="C200" s="234" t="s">
        <v>259</v>
      </c>
      <c r="D200" s="234" t="s">
        <v>621</v>
      </c>
      <c r="E200" s="234" t="s">
        <v>622</v>
      </c>
      <c r="F200" s="235" t="s">
        <v>69</v>
      </c>
      <c r="G200" s="232" t="n">
        <v>43287</v>
      </c>
      <c r="H200" s="197" t="n">
        <v>52847.539063</v>
      </c>
      <c r="I200" s="244" t="n">
        <v>370965.542969</v>
      </c>
      <c r="J200" s="233" t="n">
        <f aca="false">H200/I200*100</f>
        <v>14.2459428010585</v>
      </c>
    </row>
    <row r="201" customFormat="false" ht="13.8" hidden="false" customHeight="false" outlineLevel="0" collapsed="false">
      <c r="A201" s="234" t="s">
        <v>148</v>
      </c>
      <c r="B201" s="234" t="s">
        <v>66</v>
      </c>
      <c r="C201" s="234" t="s">
        <v>259</v>
      </c>
      <c r="D201" s="234" t="s">
        <v>623</v>
      </c>
      <c r="E201" s="234" t="s">
        <v>624</v>
      </c>
      <c r="F201" s="235" t="s">
        <v>69</v>
      </c>
      <c r="G201" s="232" t="n">
        <v>43287</v>
      </c>
      <c r="H201" s="197" t="n">
        <v>6052.064941</v>
      </c>
      <c r="I201" s="244" t="n">
        <v>370965.542969</v>
      </c>
      <c r="J201" s="233" t="n">
        <f aca="false">H201/I201*100</f>
        <v>1.63143587206582</v>
      </c>
    </row>
    <row r="202" customFormat="false" ht="13.8" hidden="false" customHeight="false" outlineLevel="0" collapsed="false">
      <c r="A202" s="234" t="s">
        <v>148</v>
      </c>
      <c r="B202" s="234" t="s">
        <v>66</v>
      </c>
      <c r="C202" s="234" t="s">
        <v>259</v>
      </c>
      <c r="D202" s="234" t="s">
        <v>625</v>
      </c>
      <c r="E202" s="234" t="s">
        <v>626</v>
      </c>
      <c r="F202" s="235" t="s">
        <v>69</v>
      </c>
      <c r="G202" s="232" t="n">
        <v>43287</v>
      </c>
      <c r="H202" s="197" t="n">
        <v>40866.871094</v>
      </c>
      <c r="I202" s="244" t="n">
        <v>370965.542969</v>
      </c>
      <c r="J202" s="233" t="n">
        <f aca="false">H202/I202*100</f>
        <v>11.0163522916238</v>
      </c>
    </row>
    <row r="203" customFormat="false" ht="13.8" hidden="false" customHeight="false" outlineLevel="0" collapsed="false">
      <c r="A203" s="234" t="s">
        <v>148</v>
      </c>
      <c r="B203" s="234" t="s">
        <v>66</v>
      </c>
      <c r="C203" s="234" t="s">
        <v>259</v>
      </c>
      <c r="D203" s="234" t="s">
        <v>627</v>
      </c>
      <c r="E203" s="234" t="s">
        <v>628</v>
      </c>
      <c r="F203" s="235" t="s">
        <v>69</v>
      </c>
      <c r="G203" s="232" t="n">
        <v>43287</v>
      </c>
      <c r="H203" s="197" t="n">
        <v>88035.671875</v>
      </c>
      <c r="I203" s="244" t="n">
        <v>370965.542969</v>
      </c>
      <c r="J203" s="233" t="n">
        <f aca="false">H203/I203*100</f>
        <v>23.7314956991455</v>
      </c>
    </row>
    <row r="204" customFormat="false" ht="13.8" hidden="false" customHeight="false" outlineLevel="0" collapsed="false">
      <c r="A204" s="234" t="s">
        <v>148</v>
      </c>
      <c r="B204" s="234" t="s">
        <v>66</v>
      </c>
      <c r="C204" s="234" t="s">
        <v>259</v>
      </c>
      <c r="D204" s="234" t="s">
        <v>629</v>
      </c>
      <c r="E204" s="234" t="s">
        <v>630</v>
      </c>
      <c r="F204" s="235" t="s">
        <v>69</v>
      </c>
      <c r="G204" s="232" t="n">
        <v>43287</v>
      </c>
      <c r="H204" s="197" t="n">
        <v>51513.269531</v>
      </c>
      <c r="I204" s="244" t="n">
        <v>370965.542969</v>
      </c>
      <c r="J204" s="233" t="n">
        <f aca="false">H204/I204*100</f>
        <v>13.8862680125806</v>
      </c>
    </row>
    <row r="205" customFormat="false" ht="13.8" hidden="false" customHeight="false" outlineLevel="0" collapsed="false">
      <c r="A205" s="234" t="s">
        <v>148</v>
      </c>
      <c r="B205" s="234" t="s">
        <v>66</v>
      </c>
      <c r="C205" s="234" t="s">
        <v>259</v>
      </c>
      <c r="D205" s="234" t="s">
        <v>631</v>
      </c>
      <c r="E205" s="234" t="s">
        <v>632</v>
      </c>
      <c r="F205" s="235" t="s">
        <v>69</v>
      </c>
      <c r="G205" s="232" t="n">
        <v>43287</v>
      </c>
      <c r="H205" s="197" t="n">
        <v>2086.127197</v>
      </c>
      <c r="I205" s="244" t="n">
        <v>370965.542969</v>
      </c>
      <c r="J205" s="233" t="n">
        <f aca="false">H205/I205*100</f>
        <v>0.562350664782451</v>
      </c>
    </row>
    <row r="206" customFormat="false" ht="13.8" hidden="false" customHeight="false" outlineLevel="0" collapsed="false">
      <c r="A206" s="234" t="s">
        <v>148</v>
      </c>
      <c r="B206" s="234" t="s">
        <v>66</v>
      </c>
      <c r="C206" s="234" t="s">
        <v>259</v>
      </c>
      <c r="D206" s="234" t="s">
        <v>633</v>
      </c>
      <c r="E206" s="234" t="s">
        <v>634</v>
      </c>
      <c r="F206" s="235" t="s">
        <v>69</v>
      </c>
      <c r="G206" s="232" t="n">
        <v>43287</v>
      </c>
      <c r="H206" s="197" t="n">
        <v>34338.628906</v>
      </c>
      <c r="I206" s="244" t="n">
        <v>370965.542969</v>
      </c>
      <c r="J206" s="233" t="n">
        <f aca="false">H206/I206*100</f>
        <v>9.25655483557122</v>
      </c>
    </row>
    <row r="207" customFormat="false" ht="13.8" hidden="false" customHeight="false" outlineLevel="0" collapsed="false">
      <c r="A207" s="234" t="s">
        <v>148</v>
      </c>
      <c r="B207" s="234" t="s">
        <v>66</v>
      </c>
      <c r="C207" s="234" t="s">
        <v>259</v>
      </c>
      <c r="D207" s="234" t="s">
        <v>635</v>
      </c>
      <c r="E207" s="234" t="s">
        <v>636</v>
      </c>
      <c r="F207" s="235" t="s">
        <v>69</v>
      </c>
      <c r="G207" s="232" t="n">
        <v>43287</v>
      </c>
      <c r="H207" s="197" t="n">
        <v>22081.517578</v>
      </c>
      <c r="I207" s="244" t="n">
        <v>370965.542969</v>
      </c>
      <c r="J207" s="233" t="n">
        <f aca="false">H207/I207*100</f>
        <v>5.9524443702431</v>
      </c>
    </row>
    <row r="208" customFormat="false" ht="13.8" hidden="false" customHeight="false" outlineLevel="0" collapsed="false">
      <c r="A208" s="234" t="s">
        <v>148</v>
      </c>
      <c r="B208" s="234" t="s">
        <v>66</v>
      </c>
      <c r="C208" s="234" t="s">
        <v>259</v>
      </c>
      <c r="D208" s="234" t="s">
        <v>637</v>
      </c>
      <c r="E208" s="234" t="s">
        <v>638</v>
      </c>
      <c r="F208" s="235" t="s">
        <v>69</v>
      </c>
      <c r="G208" s="232" t="n">
        <v>43287</v>
      </c>
      <c r="H208" s="197" t="n">
        <v>14137.774414</v>
      </c>
      <c r="I208" s="244" t="n">
        <v>370965.542969</v>
      </c>
      <c r="J208" s="233" t="n">
        <f aca="false">H208/I208*100</f>
        <v>3.81107482405217</v>
      </c>
    </row>
    <row r="209" customFormat="false" ht="13.8" hidden="false" customHeight="false" outlineLevel="0" collapsed="false">
      <c r="A209" s="234" t="s">
        <v>148</v>
      </c>
      <c r="B209" s="234" t="s">
        <v>66</v>
      </c>
      <c r="C209" s="234" t="s">
        <v>259</v>
      </c>
      <c r="D209" s="234" t="s">
        <v>639</v>
      </c>
      <c r="E209" s="234" t="s">
        <v>640</v>
      </c>
      <c r="F209" s="235" t="s">
        <v>69</v>
      </c>
      <c r="G209" s="232" t="n">
        <v>43287</v>
      </c>
      <c r="H209" s="197" t="n">
        <v>166140.015625</v>
      </c>
      <c r="I209" s="244" t="n">
        <v>370965.542969</v>
      </c>
      <c r="J209" s="233" t="n">
        <f aca="false">H209/I209*100</f>
        <v>44.7858349040476</v>
      </c>
    </row>
    <row r="210" customFormat="false" ht="13.8" hidden="false" customHeight="false" outlineLevel="0" collapsed="false">
      <c r="A210" s="234" t="s">
        <v>147</v>
      </c>
      <c r="B210" s="234" t="s">
        <v>66</v>
      </c>
      <c r="C210" s="234" t="s">
        <v>259</v>
      </c>
      <c r="D210" s="234" t="s">
        <v>641</v>
      </c>
      <c r="E210" s="234" t="s">
        <v>642</v>
      </c>
      <c r="F210" s="235" t="s">
        <v>69</v>
      </c>
      <c r="G210" s="232" t="n">
        <v>43287</v>
      </c>
      <c r="H210" s="197" t="n">
        <v>43807.085938</v>
      </c>
      <c r="I210" s="244" t="n">
        <v>370965.542969</v>
      </c>
      <c r="J210" s="233" t="n">
        <f aca="false">H210/I210*100</f>
        <v>11.8089366433854</v>
      </c>
    </row>
    <row r="211" customFormat="false" ht="13.8" hidden="false" customHeight="false" outlineLevel="0" collapsed="false">
      <c r="A211" s="234" t="s">
        <v>147</v>
      </c>
      <c r="B211" s="234" t="s">
        <v>66</v>
      </c>
      <c r="C211" s="234" t="s">
        <v>259</v>
      </c>
      <c r="D211" s="234" t="s">
        <v>643</v>
      </c>
      <c r="E211" s="234" t="s">
        <v>644</v>
      </c>
      <c r="F211" s="235" t="s">
        <v>69</v>
      </c>
      <c r="G211" s="232" t="n">
        <v>43287</v>
      </c>
      <c r="H211" s="197" t="n">
        <v>2863.583252</v>
      </c>
      <c r="I211" s="244" t="n">
        <v>370965.542969</v>
      </c>
      <c r="J211" s="233" t="n">
        <f aca="false">H211/I211*100</f>
        <v>0.771927017555724</v>
      </c>
    </row>
    <row r="212" customFormat="false" ht="13.8" hidden="false" customHeight="false" outlineLevel="0" collapsed="false">
      <c r="A212" s="234" t="s">
        <v>147</v>
      </c>
      <c r="B212" s="234" t="s">
        <v>66</v>
      </c>
      <c r="C212" s="234" t="s">
        <v>259</v>
      </c>
      <c r="D212" s="234" t="s">
        <v>645</v>
      </c>
      <c r="E212" s="234" t="s">
        <v>646</v>
      </c>
      <c r="F212" s="235" t="s">
        <v>69</v>
      </c>
      <c r="G212" s="232" t="n">
        <v>43287</v>
      </c>
      <c r="H212" s="197" t="n">
        <v>31939.228516</v>
      </c>
      <c r="I212" s="244" t="n">
        <v>370965.542969</v>
      </c>
      <c r="J212" s="233" t="n">
        <f aca="false">H212/I212*100</f>
        <v>8.60975611383643</v>
      </c>
    </row>
    <row r="213" customFormat="false" ht="13.8" hidden="false" customHeight="false" outlineLevel="0" collapsed="false">
      <c r="A213" s="234" t="s">
        <v>147</v>
      </c>
      <c r="B213" s="234" t="s">
        <v>66</v>
      </c>
      <c r="C213" s="234" t="s">
        <v>259</v>
      </c>
      <c r="D213" s="234" t="s">
        <v>647</v>
      </c>
      <c r="E213" s="234" t="s">
        <v>648</v>
      </c>
      <c r="F213" s="235" t="s">
        <v>69</v>
      </c>
      <c r="G213" s="232" t="n">
        <v>43287</v>
      </c>
      <c r="H213" s="197" t="n">
        <v>5188.035156</v>
      </c>
      <c r="I213" s="244" t="n">
        <v>370965.542969</v>
      </c>
      <c r="J213" s="233" t="n">
        <f aca="false">H213/I213*100</f>
        <v>1.39852211460878</v>
      </c>
    </row>
    <row r="214" customFormat="false" ht="13.8" hidden="false" customHeight="false" outlineLevel="0" collapsed="false">
      <c r="A214" s="234" t="s">
        <v>147</v>
      </c>
      <c r="B214" s="234" t="s">
        <v>66</v>
      </c>
      <c r="C214" s="234" t="s">
        <v>259</v>
      </c>
      <c r="D214" s="234" t="s">
        <v>649</v>
      </c>
      <c r="E214" s="234" t="s">
        <v>650</v>
      </c>
      <c r="F214" s="235" t="s">
        <v>69</v>
      </c>
      <c r="G214" s="232" t="n">
        <v>43287</v>
      </c>
      <c r="H214" s="197" t="n">
        <v>5188.977539</v>
      </c>
      <c r="I214" s="244" t="n">
        <v>370965.542969</v>
      </c>
      <c r="J214" s="233" t="n">
        <f aca="false">H214/I214*100</f>
        <v>1.39877614979287</v>
      </c>
    </row>
    <row r="215" customFormat="false" ht="13.8" hidden="false" customHeight="false" outlineLevel="0" collapsed="false">
      <c r="A215" s="234" t="s">
        <v>147</v>
      </c>
      <c r="B215" s="234" t="s">
        <v>66</v>
      </c>
      <c r="C215" s="234" t="s">
        <v>259</v>
      </c>
      <c r="D215" s="234" t="s">
        <v>651</v>
      </c>
      <c r="E215" s="234" t="s">
        <v>652</v>
      </c>
      <c r="F215" s="235" t="s">
        <v>69</v>
      </c>
      <c r="G215" s="232" t="n">
        <v>43287</v>
      </c>
      <c r="H215" s="197" t="n">
        <v>35964.347656</v>
      </c>
      <c r="I215" s="244" t="n">
        <v>370965.542969</v>
      </c>
      <c r="J215" s="233" t="n">
        <f aca="false">H215/I215*100</f>
        <v>9.69479466156386</v>
      </c>
    </row>
    <row r="216" customFormat="false" ht="13.8" hidden="false" customHeight="false" outlineLevel="0" collapsed="false">
      <c r="A216" s="234" t="s">
        <v>147</v>
      </c>
      <c r="B216" s="234" t="s">
        <v>66</v>
      </c>
      <c r="C216" s="234" t="s">
        <v>259</v>
      </c>
      <c r="D216" s="234" t="s">
        <v>653</v>
      </c>
      <c r="E216" s="234" t="s">
        <v>654</v>
      </c>
      <c r="F216" s="235" t="s">
        <v>69</v>
      </c>
      <c r="G216" s="232" t="n">
        <v>43287</v>
      </c>
      <c r="H216" s="197" t="n">
        <v>11899.167969</v>
      </c>
      <c r="I216" s="244" t="n">
        <v>370965.542969</v>
      </c>
      <c r="J216" s="233" t="n">
        <f aca="false">H216/I216*100</f>
        <v>3.20762081398874</v>
      </c>
    </row>
    <row r="217" customFormat="false" ht="13.8" hidden="false" customHeight="false" outlineLevel="0" collapsed="false">
      <c r="A217" s="234" t="s">
        <v>147</v>
      </c>
      <c r="B217" s="234" t="s">
        <v>66</v>
      </c>
      <c r="C217" s="234" t="s">
        <v>259</v>
      </c>
      <c r="D217" s="234" t="s">
        <v>655</v>
      </c>
      <c r="E217" s="234" t="s">
        <v>656</v>
      </c>
      <c r="F217" s="235" t="s">
        <v>69</v>
      </c>
      <c r="G217" s="232" t="n">
        <v>43287</v>
      </c>
      <c r="H217" s="197" t="n">
        <v>6708.11377</v>
      </c>
      <c r="I217" s="244" t="n">
        <v>370965.542969</v>
      </c>
      <c r="J217" s="233" t="n">
        <f aca="false">H217/I217*100</f>
        <v>1.80828486557323</v>
      </c>
    </row>
    <row r="218" customFormat="false" ht="13.8" hidden="false" customHeight="false" outlineLevel="0" collapsed="false">
      <c r="A218" s="234" t="s">
        <v>147</v>
      </c>
      <c r="B218" s="234" t="s">
        <v>66</v>
      </c>
      <c r="C218" s="234" t="s">
        <v>259</v>
      </c>
      <c r="D218" s="234" t="s">
        <v>657</v>
      </c>
      <c r="E218" s="234" t="s">
        <v>658</v>
      </c>
      <c r="F218" s="235" t="s">
        <v>69</v>
      </c>
      <c r="G218" s="232" t="n">
        <v>43287</v>
      </c>
      <c r="H218" s="197" t="n">
        <v>31907.919922</v>
      </c>
      <c r="I218" s="244" t="n">
        <v>370965.542969</v>
      </c>
      <c r="J218" s="233" t="n">
        <f aca="false">H218/I218*100</f>
        <v>8.60131635586069</v>
      </c>
    </row>
    <row r="219" customFormat="false" ht="13.8" hidden="false" customHeight="false" outlineLevel="0" collapsed="false">
      <c r="A219" s="234" t="s">
        <v>146</v>
      </c>
      <c r="B219" s="234" t="s">
        <v>66</v>
      </c>
      <c r="C219" s="234" t="s">
        <v>259</v>
      </c>
      <c r="D219" s="234" t="s">
        <v>659</v>
      </c>
      <c r="E219" s="234" t="s">
        <v>660</v>
      </c>
      <c r="F219" s="235" t="s">
        <v>69</v>
      </c>
      <c r="G219" s="232" t="n">
        <v>43287</v>
      </c>
      <c r="H219" s="197" t="n">
        <v>28281.425781</v>
      </c>
      <c r="I219" s="244" t="n">
        <v>370965.542969</v>
      </c>
      <c r="J219" s="233" t="n">
        <f aca="false">H219/I219*100</f>
        <v>7.62373387960816</v>
      </c>
    </row>
    <row r="220" customFormat="false" ht="13.8" hidden="false" customHeight="false" outlineLevel="0" collapsed="false">
      <c r="A220" s="234" t="s">
        <v>146</v>
      </c>
      <c r="B220" s="234" t="s">
        <v>66</v>
      </c>
      <c r="C220" s="234" t="s">
        <v>259</v>
      </c>
      <c r="D220" s="234" t="s">
        <v>661</v>
      </c>
      <c r="E220" s="234" t="s">
        <v>662</v>
      </c>
      <c r="F220" s="235" t="s">
        <v>69</v>
      </c>
      <c r="G220" s="232" t="n">
        <v>43287</v>
      </c>
      <c r="H220" s="197" t="n">
        <v>14078.126953</v>
      </c>
      <c r="I220" s="244" t="n">
        <v>370965.542969</v>
      </c>
      <c r="J220" s="233" t="n">
        <f aca="false">H220/I220*100</f>
        <v>3.79499584795034</v>
      </c>
    </row>
    <row r="221" customFormat="false" ht="13.8" hidden="false" customHeight="false" outlineLevel="0" collapsed="false">
      <c r="A221" s="234" t="s">
        <v>146</v>
      </c>
      <c r="B221" s="234" t="s">
        <v>66</v>
      </c>
      <c r="C221" s="234" t="s">
        <v>259</v>
      </c>
      <c r="D221" s="234" t="s">
        <v>663</v>
      </c>
      <c r="E221" s="234" t="s">
        <v>664</v>
      </c>
      <c r="F221" s="235" t="s">
        <v>69</v>
      </c>
      <c r="G221" s="232" t="n">
        <v>43287</v>
      </c>
      <c r="H221" s="197" t="n">
        <v>2291.705811</v>
      </c>
      <c r="I221" s="244" t="n">
        <v>370965.542969</v>
      </c>
      <c r="J221" s="233" t="n">
        <f aca="false">H221/I221*100</f>
        <v>0.617767837049898</v>
      </c>
    </row>
    <row r="222" customFormat="false" ht="13.8" hidden="false" customHeight="false" outlineLevel="0" collapsed="false">
      <c r="A222" s="234" t="s">
        <v>146</v>
      </c>
      <c r="B222" s="234" t="s">
        <v>66</v>
      </c>
      <c r="C222" s="234" t="s">
        <v>259</v>
      </c>
      <c r="D222" s="234" t="s">
        <v>665</v>
      </c>
      <c r="E222" s="234" t="s">
        <v>666</v>
      </c>
      <c r="F222" s="235" t="s">
        <v>69</v>
      </c>
      <c r="G222" s="232" t="n">
        <v>43287</v>
      </c>
      <c r="H222" s="197" t="n">
        <v>2290.744385</v>
      </c>
      <c r="I222" s="244" t="n">
        <v>370965.542969</v>
      </c>
      <c r="J222" s="233" t="n">
        <f aca="false">H222/I222*100</f>
        <v>0.617508668504942</v>
      </c>
    </row>
    <row r="223" customFormat="false" ht="13.8" hidden="false" customHeight="false" outlineLevel="0" collapsed="false">
      <c r="A223" s="234" t="s">
        <v>146</v>
      </c>
      <c r="B223" s="234" t="s">
        <v>66</v>
      </c>
      <c r="C223" s="234" t="s">
        <v>259</v>
      </c>
      <c r="D223" s="234" t="s">
        <v>667</v>
      </c>
      <c r="E223" s="234" t="s">
        <v>668</v>
      </c>
      <c r="F223" s="235" t="s">
        <v>69</v>
      </c>
      <c r="G223" s="232" t="n">
        <v>43287</v>
      </c>
      <c r="H223" s="197" t="n">
        <v>3838.120605</v>
      </c>
      <c r="I223" s="244" t="n">
        <v>370965.542969</v>
      </c>
      <c r="J223" s="233" t="n">
        <f aca="false">H223/I223*100</f>
        <v>1.03462994818382</v>
      </c>
    </row>
    <row r="224" customFormat="false" ht="13.8" hidden="false" customHeight="false" outlineLevel="0" collapsed="false">
      <c r="A224" s="234" t="s">
        <v>146</v>
      </c>
      <c r="B224" s="234" t="s">
        <v>66</v>
      </c>
      <c r="C224" s="234" t="s">
        <v>259</v>
      </c>
      <c r="D224" s="234" t="s">
        <v>669</v>
      </c>
      <c r="E224" s="234" t="s">
        <v>670</v>
      </c>
      <c r="F224" s="235" t="s">
        <v>69</v>
      </c>
      <c r="G224" s="232" t="n">
        <v>43287</v>
      </c>
      <c r="H224" s="197" t="n">
        <v>25989.693359</v>
      </c>
      <c r="I224" s="244" t="n">
        <v>370965.542969</v>
      </c>
      <c r="J224" s="233" t="n">
        <f aca="false">H224/I224*100</f>
        <v>7.00595886911574</v>
      </c>
    </row>
    <row r="225" customFormat="false" ht="13.8" hidden="false" customHeight="false" outlineLevel="0" collapsed="false">
      <c r="A225" s="234" t="s">
        <v>146</v>
      </c>
      <c r="B225" s="234" t="s">
        <v>66</v>
      </c>
      <c r="C225" s="234" t="s">
        <v>259</v>
      </c>
      <c r="D225" s="234" t="s">
        <v>671</v>
      </c>
      <c r="E225" s="234" t="s">
        <v>672</v>
      </c>
      <c r="F225" s="235" t="s">
        <v>69</v>
      </c>
      <c r="G225" s="232" t="n">
        <v>43287</v>
      </c>
      <c r="H225" s="197" t="n">
        <v>14197.339844</v>
      </c>
      <c r="I225" s="244" t="n">
        <v>370965.542969</v>
      </c>
      <c r="J225" s="233" t="n">
        <f aca="false">H225/I225*100</f>
        <v>3.82713168731857</v>
      </c>
    </row>
    <row r="226" customFormat="false" ht="13.8" hidden="false" customHeight="false" outlineLevel="0" collapsed="false">
      <c r="A226" s="234" t="s">
        <v>146</v>
      </c>
      <c r="B226" s="234" t="s">
        <v>66</v>
      </c>
      <c r="C226" s="234" t="s">
        <v>259</v>
      </c>
      <c r="D226" s="234" t="s">
        <v>673</v>
      </c>
      <c r="E226" s="234" t="s">
        <v>674</v>
      </c>
      <c r="F226" s="235" t="s">
        <v>69</v>
      </c>
      <c r="G226" s="232" t="n">
        <v>43287</v>
      </c>
      <c r="H226" s="197" t="n">
        <v>11910.947266</v>
      </c>
      <c r="I226" s="244" t="n">
        <v>370965.542969</v>
      </c>
      <c r="J226" s="233" t="n">
        <f aca="false">H226/I226*100</f>
        <v>3.21079612156737</v>
      </c>
    </row>
    <row r="227" customFormat="false" ht="13.8" hidden="false" customHeight="false" outlineLevel="0" collapsed="false">
      <c r="A227" s="234" t="s">
        <v>146</v>
      </c>
      <c r="B227" s="234" t="s">
        <v>66</v>
      </c>
      <c r="C227" s="234" t="s">
        <v>259</v>
      </c>
      <c r="D227" s="234" t="s">
        <v>675</v>
      </c>
      <c r="E227" s="234" t="s">
        <v>676</v>
      </c>
      <c r="F227" s="235" t="s">
        <v>69</v>
      </c>
      <c r="G227" s="232" t="n">
        <v>43287</v>
      </c>
      <c r="H227" s="197" t="n">
        <v>14084.085938</v>
      </c>
      <c r="I227" s="244" t="n">
        <v>370965.542969</v>
      </c>
      <c r="J227" s="233" t="n">
        <f aca="false">H227/I227*100</f>
        <v>3.79660219255915</v>
      </c>
    </row>
    <row r="228" customFormat="false" ht="13.8" hidden="false" customHeight="false" outlineLevel="0" collapsed="false">
      <c r="A228" s="234" t="s">
        <v>150</v>
      </c>
      <c r="B228" s="234" t="s">
        <v>66</v>
      </c>
      <c r="C228" s="234" t="s">
        <v>259</v>
      </c>
      <c r="D228" s="234" t="s">
        <v>677</v>
      </c>
      <c r="E228" s="234" t="s">
        <v>678</v>
      </c>
      <c r="F228" s="235" t="s">
        <v>69</v>
      </c>
      <c r="G228" s="232" t="n">
        <v>43287</v>
      </c>
      <c r="H228" s="197" t="n">
        <v>110655.5</v>
      </c>
      <c r="I228" s="244" t="n">
        <v>370965.542969</v>
      </c>
      <c r="J228" s="233" t="n">
        <f aca="false">H228/I228*100</f>
        <v>29.8290507291797</v>
      </c>
    </row>
    <row r="229" customFormat="false" ht="13.8" hidden="false" customHeight="false" outlineLevel="0" collapsed="false">
      <c r="A229" s="234" t="s">
        <v>150</v>
      </c>
      <c r="B229" s="234" t="s">
        <v>66</v>
      </c>
      <c r="C229" s="234" t="s">
        <v>259</v>
      </c>
      <c r="D229" s="234" t="s">
        <v>679</v>
      </c>
      <c r="E229" s="234" t="s">
        <v>680</v>
      </c>
      <c r="F229" s="235" t="s">
        <v>69</v>
      </c>
      <c r="G229" s="232" t="n">
        <v>43287</v>
      </c>
      <c r="H229" s="197" t="n">
        <v>4556.932129</v>
      </c>
      <c r="I229" s="244" t="n">
        <v>370965.542969</v>
      </c>
      <c r="J229" s="233" t="n">
        <f aca="false">H229/I229*100</f>
        <v>1.22839768150133</v>
      </c>
    </row>
    <row r="230" customFormat="false" ht="13.8" hidden="false" customHeight="false" outlineLevel="0" collapsed="false">
      <c r="A230" s="234" t="s">
        <v>150</v>
      </c>
      <c r="B230" s="234" t="s">
        <v>66</v>
      </c>
      <c r="C230" s="234" t="s">
        <v>259</v>
      </c>
      <c r="D230" s="234" t="s">
        <v>681</v>
      </c>
      <c r="E230" s="234" t="s">
        <v>682</v>
      </c>
      <c r="F230" s="235" t="s">
        <v>69</v>
      </c>
      <c r="G230" s="232" t="n">
        <v>43287</v>
      </c>
      <c r="H230" s="197" t="n">
        <v>15384.379883</v>
      </c>
      <c r="I230" s="244" t="n">
        <v>370965.542969</v>
      </c>
      <c r="J230" s="233" t="n">
        <f aca="false">H230/I230*100</f>
        <v>4.14711829025199</v>
      </c>
    </row>
    <row r="231" customFormat="false" ht="13.8" hidden="false" customHeight="false" outlineLevel="0" collapsed="false">
      <c r="A231" s="234" t="s">
        <v>150</v>
      </c>
      <c r="B231" s="234" t="s">
        <v>66</v>
      </c>
      <c r="C231" s="234" t="s">
        <v>259</v>
      </c>
      <c r="D231" s="234" t="s">
        <v>683</v>
      </c>
      <c r="E231" s="234" t="s">
        <v>684</v>
      </c>
      <c r="F231" s="235" t="s">
        <v>69</v>
      </c>
      <c r="G231" s="232" t="n">
        <v>43287</v>
      </c>
      <c r="H231" s="197" t="n">
        <v>91912.132813</v>
      </c>
      <c r="I231" s="244" t="n">
        <v>370965.542969</v>
      </c>
      <c r="J231" s="233" t="n">
        <f aca="false">H231/I231*100</f>
        <v>24.7764609287932</v>
      </c>
    </row>
    <row r="232" customFormat="false" ht="13.8" hidden="false" customHeight="false" outlineLevel="0" collapsed="false">
      <c r="A232" s="234" t="s">
        <v>150</v>
      </c>
      <c r="B232" s="234" t="s">
        <v>66</v>
      </c>
      <c r="C232" s="234" t="s">
        <v>259</v>
      </c>
      <c r="D232" s="234" t="s">
        <v>685</v>
      </c>
      <c r="E232" s="234" t="s">
        <v>686</v>
      </c>
      <c r="F232" s="235" t="s">
        <v>69</v>
      </c>
      <c r="G232" s="232" t="n">
        <v>43287</v>
      </c>
      <c r="H232" s="197" t="n">
        <v>86549.117188</v>
      </c>
      <c r="I232" s="244" t="n">
        <v>370965.542969</v>
      </c>
      <c r="J232" s="233" t="n">
        <f aca="false">H232/I232*100</f>
        <v>23.3307698864184</v>
      </c>
    </row>
    <row r="233" customFormat="false" ht="13.8" hidden="false" customHeight="false" outlineLevel="0" collapsed="false">
      <c r="A233" s="234" t="s">
        <v>150</v>
      </c>
      <c r="B233" s="234" t="s">
        <v>66</v>
      </c>
      <c r="C233" s="234" t="s">
        <v>259</v>
      </c>
      <c r="D233" s="234" t="s">
        <v>687</v>
      </c>
      <c r="E233" s="234" t="s">
        <v>688</v>
      </c>
      <c r="F233" s="235" t="s">
        <v>69</v>
      </c>
      <c r="G233" s="232" t="n">
        <v>43287</v>
      </c>
      <c r="H233" s="197" t="n">
        <v>4619.098633</v>
      </c>
      <c r="I233" s="244" t="n">
        <v>370965.542969</v>
      </c>
      <c r="J233" s="233" t="n">
        <f aca="false">H233/I233*100</f>
        <v>1.24515570800224</v>
      </c>
    </row>
    <row r="234" customFormat="false" ht="13.8" hidden="false" customHeight="false" outlineLevel="0" collapsed="false">
      <c r="A234" s="234" t="s">
        <v>150</v>
      </c>
      <c r="B234" s="234" t="s">
        <v>66</v>
      </c>
      <c r="C234" s="234" t="s">
        <v>259</v>
      </c>
      <c r="D234" s="234" t="s">
        <v>689</v>
      </c>
      <c r="E234" s="234" t="s">
        <v>690</v>
      </c>
      <c r="F234" s="235" t="s">
        <v>69</v>
      </c>
      <c r="G234" s="232" t="n">
        <v>43287</v>
      </c>
      <c r="H234" s="197" t="n">
        <v>4619.098633</v>
      </c>
      <c r="I234" s="244" t="n">
        <v>370965.542969</v>
      </c>
      <c r="J234" s="233" t="n">
        <f aca="false">H234/I234*100</f>
        <v>1.24515570800224</v>
      </c>
    </row>
    <row r="235" customFormat="false" ht="13.8" hidden="false" customHeight="false" outlineLevel="0" collapsed="false">
      <c r="A235" s="234" t="s">
        <v>150</v>
      </c>
      <c r="B235" s="234" t="s">
        <v>66</v>
      </c>
      <c r="C235" s="234" t="s">
        <v>259</v>
      </c>
      <c r="D235" s="234" t="s">
        <v>691</v>
      </c>
      <c r="E235" s="234" t="s">
        <v>692</v>
      </c>
      <c r="F235" s="235" t="s">
        <v>69</v>
      </c>
      <c r="G235" s="232" t="n">
        <v>43287</v>
      </c>
      <c r="H235" s="197" t="n">
        <v>14114.664063</v>
      </c>
      <c r="I235" s="244" t="n">
        <v>370965.542969</v>
      </c>
      <c r="J235" s="233" t="n">
        <f aca="false">H235/I235*100</f>
        <v>3.8048450403329</v>
      </c>
    </row>
    <row r="236" customFormat="false" ht="13.8" hidden="false" customHeight="false" outlineLevel="0" collapsed="false">
      <c r="A236" s="234" t="s">
        <v>150</v>
      </c>
      <c r="B236" s="234" t="s">
        <v>66</v>
      </c>
      <c r="C236" s="234" t="s">
        <v>259</v>
      </c>
      <c r="D236" s="234" t="s">
        <v>693</v>
      </c>
      <c r="E236" s="234" t="s">
        <v>694</v>
      </c>
      <c r="F236" s="235" t="s">
        <v>69</v>
      </c>
      <c r="G236" s="232" t="n">
        <v>43287</v>
      </c>
      <c r="H236" s="197" t="n">
        <v>24352.150391</v>
      </c>
      <c r="I236" s="244" t="n">
        <v>370965.542969</v>
      </c>
      <c r="J236" s="233" t="n">
        <f aca="false">H236/I236*100</f>
        <v>6.56453162633356</v>
      </c>
    </row>
    <row r="237" customFormat="false" ht="13.8" hidden="false" customHeight="false" outlineLevel="0" collapsed="false">
      <c r="A237" s="234" t="s">
        <v>150</v>
      </c>
      <c r="B237" s="234" t="s">
        <v>66</v>
      </c>
      <c r="C237" s="234" t="s">
        <v>259</v>
      </c>
      <c r="D237" s="234" t="s">
        <v>695</v>
      </c>
      <c r="E237" s="234" t="s">
        <v>696</v>
      </c>
      <c r="F237" s="235" t="s">
        <v>69</v>
      </c>
      <c r="G237" s="232" t="n">
        <v>43287</v>
      </c>
      <c r="H237" s="197" t="n">
        <v>19736.029297</v>
      </c>
      <c r="I237" s="244" t="n">
        <v>370965.542969</v>
      </c>
      <c r="J237" s="233" t="n">
        <f aca="false">H237/I237*100</f>
        <v>5.32017856403695</v>
      </c>
    </row>
    <row r="238" customFormat="false" ht="13.8" hidden="false" customHeight="false" outlineLevel="0" collapsed="false">
      <c r="A238" s="234" t="s">
        <v>150</v>
      </c>
      <c r="B238" s="234" t="s">
        <v>66</v>
      </c>
      <c r="C238" s="234" t="s">
        <v>259</v>
      </c>
      <c r="D238" s="234" t="s">
        <v>697</v>
      </c>
      <c r="E238" s="234" t="s">
        <v>698</v>
      </c>
      <c r="F238" s="235" t="s">
        <v>69</v>
      </c>
      <c r="G238" s="232" t="n">
        <v>43287</v>
      </c>
      <c r="H238" s="197" t="n">
        <v>86303.351563</v>
      </c>
      <c r="I238" s="244" t="n">
        <v>370965.542969</v>
      </c>
      <c r="J238" s="233" t="n">
        <f aca="false">H238/I238*100</f>
        <v>23.2645196295797</v>
      </c>
    </row>
    <row r="239" customFormat="false" ht="13.8" hidden="false" customHeight="false" outlineLevel="0" collapsed="false">
      <c r="A239" s="234" t="s">
        <v>151</v>
      </c>
      <c r="B239" s="234" t="s">
        <v>72</v>
      </c>
      <c r="C239" s="234" t="s">
        <v>268</v>
      </c>
      <c r="D239" s="234" t="s">
        <v>215</v>
      </c>
      <c r="E239" s="234" t="s">
        <v>215</v>
      </c>
      <c r="F239" s="235" t="s">
        <v>75</v>
      </c>
      <c r="G239" s="232" t="n">
        <v>43642</v>
      </c>
      <c r="H239" s="197" t="n">
        <v>55492.324219</v>
      </c>
      <c r="I239" s="187" t="n">
        <v>55492.324219</v>
      </c>
      <c r="J239" s="233" t="n">
        <f aca="false">H239/I239*100</f>
        <v>100</v>
      </c>
    </row>
    <row r="240" customFormat="false" ht="13.8" hidden="false" customHeight="false" outlineLevel="0" collapsed="false">
      <c r="A240" s="234" t="s">
        <v>151</v>
      </c>
      <c r="B240" s="234" t="s">
        <v>72</v>
      </c>
      <c r="C240" s="234" t="s">
        <v>268</v>
      </c>
      <c r="D240" s="234" t="s">
        <v>699</v>
      </c>
      <c r="E240" s="234" t="s">
        <v>699</v>
      </c>
      <c r="F240" s="235" t="s">
        <v>75</v>
      </c>
      <c r="G240" s="232" t="n">
        <v>43642</v>
      </c>
      <c r="H240" s="197" t="n">
        <v>7301.927246</v>
      </c>
      <c r="I240" s="187" t="n">
        <v>55492.324219</v>
      </c>
      <c r="J240" s="233" t="n">
        <f aca="false">H240/I240*100</f>
        <v>13.1584455125415</v>
      </c>
    </row>
    <row r="241" customFormat="false" ht="13.8" hidden="false" customHeight="false" outlineLevel="0" collapsed="false">
      <c r="A241" s="234" t="s">
        <v>151</v>
      </c>
      <c r="B241" s="234" t="s">
        <v>72</v>
      </c>
      <c r="C241" s="234" t="s">
        <v>268</v>
      </c>
      <c r="D241" s="234" t="s">
        <v>700</v>
      </c>
      <c r="E241" s="234" t="s">
        <v>700</v>
      </c>
      <c r="F241" s="235" t="s">
        <v>75</v>
      </c>
      <c r="G241" s="232" t="n">
        <v>43642</v>
      </c>
      <c r="H241" s="197" t="n">
        <v>6422.412598</v>
      </c>
      <c r="I241" s="187" t="n">
        <v>55492.324219</v>
      </c>
      <c r="J241" s="233" t="n">
        <f aca="false">H241/I241*100</f>
        <v>11.5735152354657</v>
      </c>
    </row>
    <row r="242" customFormat="false" ht="13.8" hidden="false" customHeight="false" outlineLevel="0" collapsed="false">
      <c r="A242" s="234" t="s">
        <v>151</v>
      </c>
      <c r="B242" s="234" t="s">
        <v>72</v>
      </c>
      <c r="C242" s="234" t="s">
        <v>268</v>
      </c>
      <c r="D242" s="234" t="s">
        <v>701</v>
      </c>
      <c r="E242" s="234" t="s">
        <v>701</v>
      </c>
      <c r="F242" s="235" t="s">
        <v>75</v>
      </c>
      <c r="G242" s="232" t="n">
        <v>43642</v>
      </c>
      <c r="H242" s="197" t="n">
        <v>36196.757813</v>
      </c>
      <c r="I242" s="187" t="n">
        <v>55492.324219</v>
      </c>
      <c r="J242" s="233" t="n">
        <f aca="false">H242/I242*100</f>
        <v>65.2284046891779</v>
      </c>
    </row>
    <row r="243" customFormat="false" ht="13.8" hidden="false" customHeight="false" outlineLevel="0" collapsed="false">
      <c r="A243" s="234" t="s">
        <v>151</v>
      </c>
      <c r="B243" s="234" t="s">
        <v>72</v>
      </c>
      <c r="C243" s="234" t="s">
        <v>268</v>
      </c>
      <c r="D243" s="234" t="s">
        <v>702</v>
      </c>
      <c r="E243" s="234" t="s">
        <v>702</v>
      </c>
      <c r="F243" s="235" t="s">
        <v>75</v>
      </c>
      <c r="G243" s="232" t="n">
        <v>43642</v>
      </c>
      <c r="H243" s="197" t="n">
        <v>5570.620605</v>
      </c>
      <c r="I243" s="187" t="n">
        <v>55492.324219</v>
      </c>
      <c r="J243" s="233" t="n">
        <f aca="false">H243/I243*100</f>
        <v>10.038542597379</v>
      </c>
    </row>
    <row r="244" customFormat="false" ht="13.8" hidden="false" customHeight="false" outlineLevel="0" collapsed="false">
      <c r="A244" s="234" t="s">
        <v>147</v>
      </c>
      <c r="B244" s="234" t="s">
        <v>78</v>
      </c>
      <c r="C244" s="234" t="s">
        <v>261</v>
      </c>
      <c r="D244" s="234" t="s">
        <v>703</v>
      </c>
      <c r="E244" s="234" t="s">
        <v>217</v>
      </c>
      <c r="F244" s="235" t="s">
        <v>81</v>
      </c>
      <c r="G244" s="232" t="n">
        <v>42458</v>
      </c>
      <c r="H244" s="197" t="n">
        <v>488762.875</v>
      </c>
      <c r="I244" s="197" t="n">
        <v>488762.875</v>
      </c>
      <c r="J244" s="233" t="n">
        <f aca="false">H244/I244*100</f>
        <v>100</v>
      </c>
    </row>
    <row r="245" customFormat="false" ht="13.8" hidden="false" customHeight="false" outlineLevel="0" collapsed="false">
      <c r="A245" s="228" t="s">
        <v>151</v>
      </c>
      <c r="B245" s="228" t="s">
        <v>82</v>
      </c>
      <c r="C245" s="228" t="s">
        <v>256</v>
      </c>
      <c r="D245" s="230" t="s">
        <v>164</v>
      </c>
      <c r="E245" s="228" t="s">
        <v>704</v>
      </c>
      <c r="F245" s="235" t="s">
        <v>705</v>
      </c>
      <c r="G245" s="232" t="n">
        <v>43487</v>
      </c>
      <c r="H245" s="197" t="n">
        <v>62141.238281</v>
      </c>
      <c r="I245" s="191" t="n">
        <v>587152.410156</v>
      </c>
      <c r="J245" s="233" t="n">
        <f aca="false">H245/I245*100</f>
        <v>10.5834936902481</v>
      </c>
    </row>
    <row r="246" customFormat="false" ht="13.8" hidden="false" customHeight="false" outlineLevel="0" collapsed="false">
      <c r="A246" s="228" t="s">
        <v>151</v>
      </c>
      <c r="B246" s="228" t="s">
        <v>82</v>
      </c>
      <c r="C246" s="228" t="s">
        <v>268</v>
      </c>
      <c r="D246" s="228" t="s">
        <v>706</v>
      </c>
      <c r="E246" s="228" t="s">
        <v>707</v>
      </c>
      <c r="F246" s="235" t="s">
        <v>705</v>
      </c>
      <c r="G246" s="232" t="n">
        <v>43487</v>
      </c>
      <c r="H246" s="197" t="n">
        <v>24484.146484</v>
      </c>
      <c r="I246" s="191" t="n">
        <v>587152.410156</v>
      </c>
      <c r="J246" s="233" t="n">
        <f aca="false">H246/I246*100</f>
        <v>4.16998143250316</v>
      </c>
    </row>
    <row r="247" customFormat="false" ht="13.8" hidden="false" customHeight="false" outlineLevel="0" collapsed="false">
      <c r="A247" s="228" t="s">
        <v>152</v>
      </c>
      <c r="B247" s="228" t="s">
        <v>82</v>
      </c>
      <c r="C247" s="228" t="s">
        <v>256</v>
      </c>
      <c r="D247" s="228" t="s">
        <v>708</v>
      </c>
      <c r="E247" s="228" t="s">
        <v>709</v>
      </c>
      <c r="F247" s="235" t="s">
        <v>705</v>
      </c>
      <c r="G247" s="232" t="n">
        <v>43487</v>
      </c>
      <c r="H247" s="197" t="n">
        <v>214473.796875</v>
      </c>
      <c r="I247" s="191" t="n">
        <v>587152.410156</v>
      </c>
      <c r="J247" s="233" t="n">
        <f aca="false">H247/I247*100</f>
        <v>36.5277895764775</v>
      </c>
    </row>
    <row r="248" customFormat="false" ht="13.8" hidden="false" customHeight="false" outlineLevel="0" collapsed="false">
      <c r="A248" s="228" t="s">
        <v>151</v>
      </c>
      <c r="B248" s="228" t="s">
        <v>82</v>
      </c>
      <c r="C248" s="228" t="s">
        <v>268</v>
      </c>
      <c r="D248" s="228" t="s">
        <v>710</v>
      </c>
      <c r="E248" s="228" t="s">
        <v>711</v>
      </c>
      <c r="F248" s="235" t="s">
        <v>705</v>
      </c>
      <c r="G248" s="232" t="n">
        <v>43487</v>
      </c>
      <c r="H248" s="197" t="n">
        <v>13131.973633</v>
      </c>
      <c r="I248" s="191" t="n">
        <v>587152.410156</v>
      </c>
      <c r="J248" s="233" t="n">
        <f aca="false">H248/I248*100</f>
        <v>2.23655279376457</v>
      </c>
    </row>
    <row r="249" customFormat="false" ht="13.8" hidden="false" customHeight="false" outlineLevel="0" collapsed="false">
      <c r="A249" s="228" t="s">
        <v>151</v>
      </c>
      <c r="B249" s="228" t="s">
        <v>82</v>
      </c>
      <c r="C249" s="228" t="s">
        <v>268</v>
      </c>
      <c r="D249" s="228" t="s">
        <v>712</v>
      </c>
      <c r="E249" s="228" t="s">
        <v>713</v>
      </c>
      <c r="F249" s="235" t="s">
        <v>705</v>
      </c>
      <c r="G249" s="232" t="n">
        <v>43487</v>
      </c>
      <c r="H249" s="197" t="n">
        <v>24525.103516</v>
      </c>
      <c r="I249" s="191" t="n">
        <v>587152.410156</v>
      </c>
      <c r="J249" s="233" t="n">
        <f aca="false">H249/I249*100</f>
        <v>4.17695696922779</v>
      </c>
    </row>
    <row r="250" customFormat="false" ht="13.8" hidden="false" customHeight="false" outlineLevel="0" collapsed="false">
      <c r="A250" s="228" t="s">
        <v>150</v>
      </c>
      <c r="B250" s="228" t="s">
        <v>82</v>
      </c>
      <c r="C250" s="228" t="s">
        <v>256</v>
      </c>
      <c r="D250" s="230" t="s">
        <v>163</v>
      </c>
      <c r="E250" s="228" t="s">
        <v>714</v>
      </c>
      <c r="F250" s="235" t="s">
        <v>705</v>
      </c>
      <c r="G250" s="232" t="n">
        <v>43487</v>
      </c>
      <c r="H250" s="197" t="n">
        <v>310537.375</v>
      </c>
      <c r="I250" s="191" t="n">
        <v>587152.410156</v>
      </c>
      <c r="J250" s="233" t="n">
        <f aca="false">H250/I250*100</f>
        <v>52.8887167332743</v>
      </c>
    </row>
    <row r="251" customFormat="false" ht="13.8" hidden="false" customHeight="false" outlineLevel="0" collapsed="false">
      <c r="A251" s="228" t="s">
        <v>142</v>
      </c>
      <c r="B251" s="228" t="s">
        <v>87</v>
      </c>
      <c r="C251" s="228" t="s">
        <v>268</v>
      </c>
      <c r="D251" s="228" t="s">
        <v>715</v>
      </c>
      <c r="E251" s="228" t="s">
        <v>715</v>
      </c>
      <c r="F251" s="235" t="s">
        <v>90</v>
      </c>
      <c r="G251" s="232" t="n">
        <v>43923</v>
      </c>
      <c r="H251" s="197" t="n">
        <v>392.308807</v>
      </c>
      <c r="I251" s="187" t="n">
        <v>6437.205078</v>
      </c>
      <c r="J251" s="233" t="n">
        <f aca="false">H251/I251*100</f>
        <v>6.0943965936516</v>
      </c>
    </row>
    <row r="252" customFormat="false" ht="13.8" hidden="false" customHeight="false" outlineLevel="0" collapsed="false">
      <c r="A252" s="228" t="s">
        <v>142</v>
      </c>
      <c r="B252" s="228" t="s">
        <v>87</v>
      </c>
      <c r="C252" s="228" t="s">
        <v>268</v>
      </c>
      <c r="D252" s="228" t="s">
        <v>716</v>
      </c>
      <c r="E252" s="228" t="s">
        <v>716</v>
      </c>
      <c r="F252" s="235" t="s">
        <v>90</v>
      </c>
      <c r="G252" s="232" t="n">
        <v>43923</v>
      </c>
      <c r="H252" s="197" t="n">
        <v>512.969238</v>
      </c>
      <c r="I252" s="187" t="n">
        <v>6437.205078</v>
      </c>
      <c r="J252" s="233" t="n">
        <f aca="false">H252/I252*100</f>
        <v>7.96881925904676</v>
      </c>
    </row>
    <row r="253" customFormat="false" ht="13.8" hidden="false" customHeight="false" outlineLevel="0" collapsed="false">
      <c r="A253" s="228" t="s">
        <v>142</v>
      </c>
      <c r="B253" s="228" t="s">
        <v>87</v>
      </c>
      <c r="C253" s="228" t="s">
        <v>268</v>
      </c>
      <c r="D253" s="228" t="s">
        <v>717</v>
      </c>
      <c r="E253" s="228" t="s">
        <v>717</v>
      </c>
      <c r="F253" s="235" t="s">
        <v>90</v>
      </c>
      <c r="G253" s="232" t="n">
        <v>43923</v>
      </c>
      <c r="H253" s="197" t="n">
        <v>6021.319824</v>
      </c>
      <c r="I253" s="187" t="n">
        <v>6437.205078</v>
      </c>
      <c r="J253" s="233" t="n">
        <f aca="false">H253/I253*100</f>
        <v>93.5393505572575</v>
      </c>
    </row>
    <row r="254" customFormat="false" ht="13.8" hidden="false" customHeight="false" outlineLevel="0" collapsed="false">
      <c r="A254" s="228" t="s">
        <v>142</v>
      </c>
      <c r="B254" s="228" t="s">
        <v>87</v>
      </c>
      <c r="C254" s="228" t="s">
        <v>268</v>
      </c>
      <c r="D254" s="228" t="s">
        <v>718</v>
      </c>
      <c r="E254" s="228" t="s">
        <v>718</v>
      </c>
      <c r="F254" s="235" t="s">
        <v>90</v>
      </c>
      <c r="G254" s="232" t="n">
        <v>43923</v>
      </c>
      <c r="H254" s="197" t="n">
        <v>3.908534</v>
      </c>
      <c r="I254" s="187" t="n">
        <v>6437.205078</v>
      </c>
      <c r="J254" s="233" t="n">
        <f aca="false">H254/I254*100</f>
        <v>0.0607178729377122</v>
      </c>
    </row>
    <row r="255" customFormat="false" ht="13.8" hidden="false" customHeight="false" outlineLevel="0" collapsed="false">
      <c r="A255" s="228" t="s">
        <v>142</v>
      </c>
      <c r="B255" s="228" t="s">
        <v>87</v>
      </c>
      <c r="C255" s="228" t="s">
        <v>268</v>
      </c>
      <c r="D255" s="228" t="s">
        <v>219</v>
      </c>
      <c r="E255" s="228" t="s">
        <v>219</v>
      </c>
      <c r="F255" s="235" t="s">
        <v>90</v>
      </c>
      <c r="G255" s="232" t="n">
        <v>43923</v>
      </c>
      <c r="H255" s="197" t="n">
        <v>6437.205078</v>
      </c>
      <c r="I255" s="187" t="n">
        <v>6437.205078</v>
      </c>
      <c r="J255" s="233" t="n">
        <f aca="false">H255/I255*100</f>
        <v>100</v>
      </c>
    </row>
    <row r="256" customFormat="false" ht="13.8" hidden="false" customHeight="false" outlineLevel="0" collapsed="false">
      <c r="A256" s="234" t="s">
        <v>142</v>
      </c>
      <c r="B256" s="234" t="s">
        <v>93</v>
      </c>
      <c r="C256" s="228" t="s">
        <v>268</v>
      </c>
      <c r="D256" s="234" t="s">
        <v>719</v>
      </c>
      <c r="E256" s="234" t="s">
        <v>720</v>
      </c>
      <c r="F256" s="245" t="s">
        <v>97</v>
      </c>
      <c r="G256" s="232" t="n">
        <v>43272</v>
      </c>
      <c r="H256" s="197" t="n">
        <v>205.572556</v>
      </c>
      <c r="I256" s="197" t="n">
        <v>28348.294922</v>
      </c>
      <c r="J256" s="233" t="n">
        <f aca="false">H256/I256*100</f>
        <v>0.725167268668646</v>
      </c>
    </row>
    <row r="257" customFormat="false" ht="13.8" hidden="false" customHeight="false" outlineLevel="0" collapsed="false">
      <c r="A257" s="234" t="s">
        <v>142</v>
      </c>
      <c r="B257" s="234" t="s">
        <v>93</v>
      </c>
      <c r="C257" s="228" t="s">
        <v>268</v>
      </c>
      <c r="D257" s="234" t="s">
        <v>721</v>
      </c>
      <c r="E257" s="234" t="s">
        <v>722</v>
      </c>
      <c r="F257" s="245" t="s">
        <v>97</v>
      </c>
      <c r="G257" s="232" t="n">
        <v>43273</v>
      </c>
      <c r="H257" s="197" t="n">
        <v>450.341034</v>
      </c>
      <c r="I257" s="197" t="n">
        <v>28348.294922</v>
      </c>
      <c r="J257" s="233" t="n">
        <f aca="false">H257/I257*100</f>
        <v>1.5886000736168</v>
      </c>
    </row>
    <row r="258" customFormat="false" ht="13.8" hidden="false" customHeight="false" outlineLevel="0" collapsed="false">
      <c r="A258" s="234" t="s">
        <v>142</v>
      </c>
      <c r="B258" s="234" t="s">
        <v>93</v>
      </c>
      <c r="C258" s="228" t="s">
        <v>268</v>
      </c>
      <c r="D258" s="234" t="s">
        <v>723</v>
      </c>
      <c r="E258" s="234" t="s">
        <v>724</v>
      </c>
      <c r="F258" s="245" t="s">
        <v>97</v>
      </c>
      <c r="G258" s="232" t="n">
        <v>43274</v>
      </c>
      <c r="H258" s="197" t="n">
        <v>935.003601</v>
      </c>
      <c r="I258" s="197" t="n">
        <v>28348.294922</v>
      </c>
      <c r="J258" s="233" t="n">
        <f aca="false">H258/I258*100</f>
        <v>3.29827103736804</v>
      </c>
    </row>
    <row r="259" customFormat="false" ht="13.8" hidden="false" customHeight="false" outlineLevel="0" collapsed="false">
      <c r="A259" s="234" t="s">
        <v>142</v>
      </c>
      <c r="B259" s="234" t="s">
        <v>93</v>
      </c>
      <c r="C259" s="228" t="s">
        <v>268</v>
      </c>
      <c r="D259" s="234" t="s">
        <v>725</v>
      </c>
      <c r="E259" s="234" t="s">
        <v>220</v>
      </c>
      <c r="F259" s="245" t="s">
        <v>97</v>
      </c>
      <c r="G259" s="232" t="n">
        <v>43275</v>
      </c>
      <c r="H259" s="197" t="n">
        <v>28348.294922</v>
      </c>
      <c r="I259" s="197" t="n">
        <v>28348.294922</v>
      </c>
      <c r="J259" s="233" t="n">
        <f aca="false">H259/I259*100</f>
        <v>100</v>
      </c>
    </row>
    <row r="260" customFormat="false" ht="13.8" hidden="false" customHeight="false" outlineLevel="0" collapsed="false">
      <c r="A260" s="234" t="s">
        <v>142</v>
      </c>
      <c r="B260" s="234" t="s">
        <v>93</v>
      </c>
      <c r="C260" s="228" t="s">
        <v>268</v>
      </c>
      <c r="D260" s="234" t="s">
        <v>726</v>
      </c>
      <c r="E260" s="234" t="s">
        <v>727</v>
      </c>
      <c r="F260" s="245" t="s">
        <v>97</v>
      </c>
      <c r="G260" s="232" t="n">
        <v>43276</v>
      </c>
      <c r="H260" s="197" t="n">
        <v>20642.595703</v>
      </c>
      <c r="I260" s="197" t="n">
        <v>28348.294922</v>
      </c>
      <c r="J260" s="233" t="n">
        <f aca="false">H260/I260*100</f>
        <v>72.817768263657</v>
      </c>
    </row>
    <row r="261" customFormat="false" ht="13.8" hidden="false" customHeight="false" outlineLevel="0" collapsed="false">
      <c r="A261" s="234" t="s">
        <v>142</v>
      </c>
      <c r="B261" s="234" t="s">
        <v>93</v>
      </c>
      <c r="C261" s="228" t="s">
        <v>268</v>
      </c>
      <c r="D261" s="234" t="s">
        <v>728</v>
      </c>
      <c r="E261" s="234" t="s">
        <v>729</v>
      </c>
      <c r="F261" s="245" t="s">
        <v>97</v>
      </c>
      <c r="G261" s="232" t="n">
        <v>43277</v>
      </c>
      <c r="H261" s="197" t="n">
        <v>20074.439453</v>
      </c>
      <c r="I261" s="197" t="n">
        <v>28348.294922</v>
      </c>
      <c r="J261" s="233" t="n">
        <f aca="false">H261/I261*100</f>
        <v>70.8135692401768</v>
      </c>
    </row>
    <row r="262" customFormat="false" ht="13.8" hidden="false" customHeight="false" outlineLevel="0" collapsed="false">
      <c r="A262" s="234" t="s">
        <v>142</v>
      </c>
      <c r="B262" s="234" t="s">
        <v>93</v>
      </c>
      <c r="C262" s="228" t="s">
        <v>268</v>
      </c>
      <c r="D262" s="234" t="s">
        <v>730</v>
      </c>
      <c r="E262" s="234" t="s">
        <v>731</v>
      </c>
      <c r="F262" s="245" t="s">
        <v>97</v>
      </c>
      <c r="G262" s="232" t="n">
        <v>43278</v>
      </c>
      <c r="H262" s="197" t="n">
        <v>7705.698242</v>
      </c>
      <c r="I262" s="197" t="n">
        <v>28348.294922</v>
      </c>
      <c r="J262" s="233" t="n">
        <f aca="false">H262/I262*100</f>
        <v>27.1822282899276</v>
      </c>
    </row>
    <row r="263" customFormat="false" ht="13.8" hidden="false" customHeight="false" outlineLevel="0" collapsed="false">
      <c r="A263" s="234" t="s">
        <v>142</v>
      </c>
      <c r="B263" s="234" t="s">
        <v>93</v>
      </c>
      <c r="C263" s="228" t="s">
        <v>268</v>
      </c>
      <c r="D263" s="234" t="s">
        <v>732</v>
      </c>
      <c r="E263" s="234" t="s">
        <v>733</v>
      </c>
      <c r="F263" s="245" t="s">
        <v>97</v>
      </c>
      <c r="G263" s="232" t="n">
        <v>43279</v>
      </c>
      <c r="H263" s="197" t="n">
        <v>517.030762</v>
      </c>
      <c r="I263" s="197" t="n">
        <v>28348.294922</v>
      </c>
      <c r="J263" s="233" t="n">
        <f aca="false">H263/I263*100</f>
        <v>1.82385135833603</v>
      </c>
    </row>
    <row r="264" customFormat="false" ht="13.8" hidden="false" customHeight="false" outlineLevel="0" collapsed="false">
      <c r="A264" s="234" t="s">
        <v>142</v>
      </c>
      <c r="B264" s="234" t="s">
        <v>93</v>
      </c>
      <c r="C264" s="228" t="s">
        <v>268</v>
      </c>
      <c r="D264" s="234" t="s">
        <v>734</v>
      </c>
      <c r="E264" s="234" t="s">
        <v>735</v>
      </c>
      <c r="F264" s="245" t="s">
        <v>97</v>
      </c>
      <c r="G264" s="232" t="n">
        <v>43280</v>
      </c>
      <c r="H264" s="197" t="n">
        <v>176.148987</v>
      </c>
      <c r="I264" s="197" t="n">
        <v>28348.294922</v>
      </c>
      <c r="J264" s="233" t="n">
        <f aca="false">H264/I264*100</f>
        <v>0.621374186647458</v>
      </c>
    </row>
    <row r="265" customFormat="false" ht="13.8" hidden="false" customHeight="false" outlineLevel="0" collapsed="false">
      <c r="A265" s="234" t="s">
        <v>142</v>
      </c>
      <c r="B265" s="234" t="s">
        <v>93</v>
      </c>
      <c r="C265" s="228" t="s">
        <v>268</v>
      </c>
      <c r="D265" s="234" t="s">
        <v>736</v>
      </c>
      <c r="E265" s="234" t="s">
        <v>737</v>
      </c>
      <c r="F265" s="245" t="s">
        <v>97</v>
      </c>
      <c r="G265" s="232" t="n">
        <v>43281</v>
      </c>
      <c r="H265" s="197" t="n">
        <v>5989.862793</v>
      </c>
      <c r="I265" s="197" t="n">
        <v>28348.294922</v>
      </c>
      <c r="J265" s="233" t="n">
        <f aca="false">H265/I265*100</f>
        <v>21.1295346315573</v>
      </c>
    </row>
    <row r="266" customFormat="false" ht="13.8" hidden="false" customHeight="false" outlineLevel="0" collapsed="false">
      <c r="A266" s="234" t="s">
        <v>152</v>
      </c>
      <c r="B266" s="234" t="s">
        <v>99</v>
      </c>
      <c r="C266" s="228" t="s">
        <v>268</v>
      </c>
      <c r="D266" s="234" t="s">
        <v>738</v>
      </c>
      <c r="E266" s="234" t="s">
        <v>739</v>
      </c>
      <c r="F266" s="235" t="s">
        <v>740</v>
      </c>
      <c r="G266" s="232" t="n">
        <v>43599</v>
      </c>
      <c r="H266" s="244" t="n">
        <f aca="false">11479.400391+199</f>
        <v>11678.400391</v>
      </c>
      <c r="I266" s="244" t="n">
        <f aca="false">75475.6015625</f>
        <v>75475.6015625</v>
      </c>
      <c r="J266" s="233" t="n">
        <f aca="false">H266/I266*100</f>
        <v>15.4730802394855</v>
      </c>
    </row>
    <row r="267" customFormat="false" ht="13.8" hidden="false" customHeight="false" outlineLevel="0" collapsed="false">
      <c r="A267" s="234" t="s">
        <v>152</v>
      </c>
      <c r="B267" s="234" t="s">
        <v>99</v>
      </c>
      <c r="C267" s="228" t="s">
        <v>268</v>
      </c>
      <c r="D267" s="234" t="s">
        <v>222</v>
      </c>
      <c r="E267" s="234" t="s">
        <v>223</v>
      </c>
      <c r="F267" s="235" t="s">
        <v>740</v>
      </c>
      <c r="G267" s="232" t="n">
        <v>43599</v>
      </c>
      <c r="H267" s="244" t="n">
        <f aca="false">75475.6015625</f>
        <v>75475.6015625</v>
      </c>
      <c r="I267" s="244" t="n">
        <f aca="false">75475.6015625</f>
        <v>75475.6015625</v>
      </c>
      <c r="J267" s="233" t="n">
        <f aca="false">H267/I267*100</f>
        <v>100</v>
      </c>
    </row>
    <row r="268" customFormat="false" ht="13.8" hidden="false" customHeight="false" outlineLevel="0" collapsed="false">
      <c r="A268" s="234" t="s">
        <v>152</v>
      </c>
      <c r="B268" s="234" t="s">
        <v>99</v>
      </c>
      <c r="C268" s="228" t="s">
        <v>268</v>
      </c>
      <c r="D268" s="234" t="s">
        <v>741</v>
      </c>
      <c r="E268" s="234" t="s">
        <v>742</v>
      </c>
      <c r="F268" s="235" t="s">
        <v>740</v>
      </c>
      <c r="G268" s="232" t="n">
        <v>43599</v>
      </c>
      <c r="H268" s="244" t="n">
        <f aca="false">3829.209961+199</f>
        <v>4028.209961</v>
      </c>
      <c r="I268" s="244" t="n">
        <f aca="false">75475.6015625</f>
        <v>75475.6015625</v>
      </c>
      <c r="J268" s="233" t="n">
        <f aca="false">H268/I268*100</f>
        <v>5.33710215964865</v>
      </c>
    </row>
    <row r="269" customFormat="false" ht="13.8" hidden="false" customHeight="false" outlineLevel="0" collapsed="false">
      <c r="A269" s="234" t="s">
        <v>146</v>
      </c>
      <c r="B269" s="234" t="s">
        <v>105</v>
      </c>
      <c r="C269" s="234" t="s">
        <v>261</v>
      </c>
      <c r="D269" s="234" t="s">
        <v>743</v>
      </c>
      <c r="E269" s="234" t="s">
        <v>744</v>
      </c>
      <c r="F269" s="235" t="s">
        <v>745</v>
      </c>
      <c r="G269" s="232" t="n">
        <v>43374</v>
      </c>
      <c r="H269" s="197" t="n">
        <v>3753.810303</v>
      </c>
      <c r="I269" s="197" t="n">
        <v>58846.921875</v>
      </c>
      <c r="J269" s="233" t="n">
        <f aca="false">H269/I269*100</f>
        <v>6.37894078975562</v>
      </c>
    </row>
    <row r="270" customFormat="false" ht="13.8" hidden="false" customHeight="false" outlineLevel="0" collapsed="false">
      <c r="A270" s="234" t="s">
        <v>146</v>
      </c>
      <c r="B270" s="234" t="s">
        <v>105</v>
      </c>
      <c r="C270" s="234" t="s">
        <v>261</v>
      </c>
      <c r="D270" s="234" t="s">
        <v>746</v>
      </c>
      <c r="E270" s="234" t="s">
        <v>747</v>
      </c>
      <c r="F270" s="235" t="s">
        <v>745</v>
      </c>
      <c r="G270" s="232" t="n">
        <v>43374</v>
      </c>
      <c r="H270" s="197" t="n">
        <v>11613.560547</v>
      </c>
      <c r="I270" s="197" t="n">
        <v>58846.921875</v>
      </c>
      <c r="J270" s="233" t="n">
        <f aca="false">H270/I270*100</f>
        <v>19.7352047940061</v>
      </c>
    </row>
    <row r="271" customFormat="false" ht="13.8" hidden="false" customHeight="false" outlineLevel="0" collapsed="false">
      <c r="A271" s="234" t="s">
        <v>146</v>
      </c>
      <c r="B271" s="234" t="s">
        <v>105</v>
      </c>
      <c r="C271" s="234" t="s">
        <v>259</v>
      </c>
      <c r="D271" s="230" t="s">
        <v>748</v>
      </c>
      <c r="E271" s="234" t="s">
        <v>224</v>
      </c>
      <c r="F271" s="235" t="s">
        <v>745</v>
      </c>
      <c r="G271" s="232" t="n">
        <v>43374</v>
      </c>
      <c r="H271" s="197" t="n">
        <v>58846.921875</v>
      </c>
      <c r="I271" s="197" t="n">
        <v>58846.921875</v>
      </c>
      <c r="J271" s="233" t="n">
        <f aca="false">H271/I271*100</f>
        <v>100</v>
      </c>
    </row>
    <row r="272" customFormat="false" ht="13.8" hidden="false" customHeight="false" outlineLevel="0" collapsed="false">
      <c r="A272" s="234" t="s">
        <v>146</v>
      </c>
      <c r="B272" s="234" t="s">
        <v>105</v>
      </c>
      <c r="C272" s="234" t="s">
        <v>261</v>
      </c>
      <c r="D272" s="234" t="s">
        <v>749</v>
      </c>
      <c r="E272" s="234" t="s">
        <v>750</v>
      </c>
      <c r="F272" s="235" t="s">
        <v>745</v>
      </c>
      <c r="G272" s="232" t="n">
        <v>43374</v>
      </c>
      <c r="H272" s="197" t="n">
        <v>49994.863281</v>
      </c>
      <c r="I272" s="197" t="n">
        <v>58846.921875</v>
      </c>
      <c r="J272" s="233" t="n">
        <f aca="false">H272/I272*100</f>
        <v>84.9574823763881</v>
      </c>
    </row>
    <row r="273" customFormat="false" ht="13.8" hidden="false" customHeight="false" outlineLevel="0" collapsed="false">
      <c r="A273" s="234" t="s">
        <v>146</v>
      </c>
      <c r="B273" s="234" t="s">
        <v>105</v>
      </c>
      <c r="C273" s="234" t="s">
        <v>268</v>
      </c>
      <c r="D273" s="234" t="s">
        <v>751</v>
      </c>
      <c r="E273" s="234" t="s">
        <v>752</v>
      </c>
      <c r="F273" s="235" t="s">
        <v>745</v>
      </c>
      <c r="G273" s="232" t="n">
        <v>43374</v>
      </c>
      <c r="H273" s="197" t="n">
        <v>754091.25</v>
      </c>
      <c r="I273" s="197" t="n">
        <v>58846.921875</v>
      </c>
      <c r="J273" s="233" t="n">
        <f aca="false">H273/I273*100</f>
        <v>1281.44553015331</v>
      </c>
    </row>
    <row r="274" customFormat="false" ht="13.8" hidden="false" customHeight="false" outlineLevel="0" collapsed="false">
      <c r="A274" s="234" t="s">
        <v>146</v>
      </c>
      <c r="B274" s="234" t="s">
        <v>105</v>
      </c>
      <c r="C274" s="234" t="s">
        <v>268</v>
      </c>
      <c r="D274" s="234" t="s">
        <v>753</v>
      </c>
      <c r="E274" s="234" t="s">
        <v>270</v>
      </c>
      <c r="F274" s="235" t="s">
        <v>745</v>
      </c>
      <c r="G274" s="232" t="n">
        <v>43374</v>
      </c>
      <c r="H274" s="197" t="n">
        <v>211809.125</v>
      </c>
      <c r="I274" s="197" t="n">
        <v>58846.921875</v>
      </c>
      <c r="J274" s="233" t="n">
        <f aca="false">H274/I274*100</f>
        <v>359.93237751656</v>
      </c>
    </row>
    <row r="275" customFormat="false" ht="13.8" hidden="false" customHeight="false" outlineLevel="0" collapsed="false">
      <c r="A275" s="234" t="s">
        <v>142</v>
      </c>
      <c r="B275" s="234" t="s">
        <v>110</v>
      </c>
      <c r="C275" s="234" t="s">
        <v>259</v>
      </c>
      <c r="D275" s="234" t="s">
        <v>754</v>
      </c>
      <c r="E275" s="234" t="s">
        <v>755</v>
      </c>
      <c r="F275" s="235" t="s">
        <v>756</v>
      </c>
      <c r="G275" s="232" t="n">
        <v>43615</v>
      </c>
      <c r="H275" s="197" t="n">
        <v>24220.855469</v>
      </c>
      <c r="I275" s="187" t="n">
        <v>33137.917969</v>
      </c>
      <c r="J275" s="233" t="n">
        <f aca="false">H275/I275*100</f>
        <v>73.091059889937</v>
      </c>
    </row>
    <row r="276" customFormat="false" ht="13.8" hidden="false" customHeight="false" outlineLevel="0" collapsed="false">
      <c r="A276" s="234" t="s">
        <v>142</v>
      </c>
      <c r="B276" s="234" t="s">
        <v>110</v>
      </c>
      <c r="C276" s="234" t="s">
        <v>259</v>
      </c>
      <c r="D276" s="234" t="s">
        <v>757</v>
      </c>
      <c r="E276" s="234" t="s">
        <v>758</v>
      </c>
      <c r="F276" s="235" t="s">
        <v>756</v>
      </c>
      <c r="G276" s="232" t="n">
        <v>43615</v>
      </c>
      <c r="H276" s="197" t="n">
        <v>43881.085938</v>
      </c>
      <c r="I276" s="187" t="n">
        <v>33137.917969</v>
      </c>
      <c r="J276" s="233" t="n">
        <f aca="false">H276/I276*100</f>
        <v>132.419562324495</v>
      </c>
    </row>
    <row r="277" customFormat="false" ht="13.8" hidden="false" customHeight="false" outlineLevel="0" collapsed="false">
      <c r="A277" s="234" t="s">
        <v>142</v>
      </c>
      <c r="B277" s="234" t="s">
        <v>110</v>
      </c>
      <c r="C277" s="234" t="s">
        <v>259</v>
      </c>
      <c r="D277" s="234" t="s">
        <v>759</v>
      </c>
      <c r="E277" s="234" t="s">
        <v>760</v>
      </c>
      <c r="F277" s="235" t="s">
        <v>756</v>
      </c>
      <c r="G277" s="232" t="n">
        <v>43615</v>
      </c>
      <c r="H277" s="197" t="n">
        <v>40567.753906</v>
      </c>
      <c r="I277" s="187" t="n">
        <v>33137.917969</v>
      </c>
      <c r="J277" s="233" t="n">
        <f aca="false">H277/I277*100</f>
        <v>122.42094975294</v>
      </c>
    </row>
    <row r="278" customFormat="false" ht="13.8" hidden="false" customHeight="false" outlineLevel="0" collapsed="false">
      <c r="A278" s="234" t="s">
        <v>142</v>
      </c>
      <c r="B278" s="234" t="s">
        <v>110</v>
      </c>
      <c r="C278" s="234" t="s">
        <v>259</v>
      </c>
      <c r="D278" s="234" t="s">
        <v>761</v>
      </c>
      <c r="E278" s="234" t="s">
        <v>225</v>
      </c>
      <c r="F278" s="235" t="s">
        <v>756</v>
      </c>
      <c r="G278" s="232" t="n">
        <v>43615</v>
      </c>
      <c r="H278" s="197" t="n">
        <v>33137.917969</v>
      </c>
      <c r="I278" s="187" t="n">
        <v>33137.917969</v>
      </c>
      <c r="J278" s="233" t="n">
        <f aca="false">H278/I278*100</f>
        <v>100</v>
      </c>
    </row>
    <row r="279" customFormat="false" ht="13.8" hidden="false" customHeight="false" outlineLevel="0" collapsed="false">
      <c r="A279" s="234" t="s">
        <v>142</v>
      </c>
      <c r="B279" s="234" t="s">
        <v>110</v>
      </c>
      <c r="C279" s="234" t="s">
        <v>268</v>
      </c>
      <c r="D279" s="230" t="s">
        <v>762</v>
      </c>
      <c r="E279" s="234" t="s">
        <v>763</v>
      </c>
      <c r="F279" s="235" t="s">
        <v>756</v>
      </c>
      <c r="G279" s="232" t="n">
        <v>43615</v>
      </c>
      <c r="H279" s="197" t="n">
        <v>17776.115234</v>
      </c>
      <c r="I279" s="187" t="n">
        <v>33137.917969</v>
      </c>
      <c r="J279" s="233" t="n">
        <f aca="false">H279/I279*100</f>
        <v>53.642824665778</v>
      </c>
    </row>
    <row r="280" customFormat="false" ht="13.8" hidden="false" customHeight="false" outlineLevel="0" collapsed="false">
      <c r="A280" s="234" t="s">
        <v>142</v>
      </c>
      <c r="B280" s="234" t="s">
        <v>110</v>
      </c>
      <c r="C280" s="234" t="s">
        <v>268</v>
      </c>
      <c r="D280" s="230" t="s">
        <v>764</v>
      </c>
      <c r="E280" s="234" t="s">
        <v>765</v>
      </c>
      <c r="F280" s="235" t="s">
        <v>756</v>
      </c>
      <c r="G280" s="232" t="n">
        <v>43615</v>
      </c>
      <c r="H280" s="197" t="n">
        <v>2107.147705</v>
      </c>
      <c r="I280" s="187" t="n">
        <v>33137.917969</v>
      </c>
      <c r="J280" s="233" t="n">
        <f aca="false">H280/I280*100</f>
        <v>6.35872086765138</v>
      </c>
    </row>
    <row r="281" customFormat="false" ht="13.8" hidden="false" customHeight="false" outlineLevel="0" collapsed="false">
      <c r="A281" s="234" t="s">
        <v>142</v>
      </c>
      <c r="B281" s="234" t="s">
        <v>110</v>
      </c>
      <c r="C281" s="234" t="s">
        <v>268</v>
      </c>
      <c r="D281" s="230" t="s">
        <v>434</v>
      </c>
      <c r="E281" s="234" t="s">
        <v>766</v>
      </c>
      <c r="F281" s="235" t="s">
        <v>756</v>
      </c>
      <c r="G281" s="232" t="n">
        <v>43615</v>
      </c>
      <c r="H281" s="197" t="n">
        <v>10897.5625</v>
      </c>
      <c r="I281" s="187" t="n">
        <v>33137.917969</v>
      </c>
      <c r="J281" s="233" t="n">
        <f aca="false">H281/I281*100</f>
        <v>32.885477325988</v>
      </c>
    </row>
    <row r="282" customFormat="false" ht="13.8" hidden="false" customHeight="false" outlineLevel="0" collapsed="false">
      <c r="A282" s="234" t="s">
        <v>142</v>
      </c>
      <c r="B282" s="234" t="s">
        <v>110</v>
      </c>
      <c r="C282" s="234" t="s">
        <v>268</v>
      </c>
      <c r="D282" s="234" t="s">
        <v>767</v>
      </c>
      <c r="E282" s="234" t="s">
        <v>768</v>
      </c>
      <c r="F282" s="235" t="s">
        <v>756</v>
      </c>
      <c r="G282" s="232" t="n">
        <v>43615</v>
      </c>
      <c r="H282" s="197" t="n">
        <v>108.077652</v>
      </c>
      <c r="I282" s="187" t="n">
        <v>33137.917969</v>
      </c>
      <c r="J282" s="233" t="n">
        <f aca="false">H282/I282*100</f>
        <v>0.326144968133197</v>
      </c>
    </row>
    <row r="283" customFormat="false" ht="13.8" hidden="false" customHeight="false" outlineLevel="0" collapsed="false">
      <c r="A283" s="234" t="s">
        <v>142</v>
      </c>
      <c r="B283" s="234" t="s">
        <v>110</v>
      </c>
      <c r="C283" s="234" t="s">
        <v>268</v>
      </c>
      <c r="D283" s="234" t="s">
        <v>769</v>
      </c>
      <c r="E283" s="234" t="s">
        <v>770</v>
      </c>
      <c r="F283" s="235" t="s">
        <v>756</v>
      </c>
      <c r="G283" s="232" t="n">
        <v>43615</v>
      </c>
      <c r="H283" s="197" t="n">
        <v>1604.633057</v>
      </c>
      <c r="I283" s="187" t="n">
        <v>33137.917969</v>
      </c>
      <c r="J283" s="233" t="n">
        <f aca="false">H283/I283*100</f>
        <v>4.84228688869684</v>
      </c>
    </row>
    <row r="284" customFormat="false" ht="13.8" hidden="false" customHeight="false" outlineLevel="0" collapsed="false">
      <c r="A284" s="234" t="s">
        <v>142</v>
      </c>
      <c r="B284" s="234" t="s">
        <v>110</v>
      </c>
      <c r="C284" s="234" t="s">
        <v>268</v>
      </c>
      <c r="D284" s="234" t="s">
        <v>771</v>
      </c>
      <c r="E284" s="234" t="s">
        <v>772</v>
      </c>
      <c r="F284" s="235" t="s">
        <v>756</v>
      </c>
      <c r="G284" s="232" t="n">
        <v>43615</v>
      </c>
      <c r="H284" s="197" t="n">
        <v>891.055054</v>
      </c>
      <c r="I284" s="187" t="n">
        <v>33137.917969</v>
      </c>
      <c r="J284" s="233" t="n">
        <f aca="false">H284/I284*100</f>
        <v>2.68892890263525</v>
      </c>
    </row>
    <row r="285" customFormat="false" ht="13.8" hidden="false" customHeight="false" outlineLevel="0" collapsed="false">
      <c r="A285" s="234" t="s">
        <v>142</v>
      </c>
      <c r="B285" s="234" t="s">
        <v>110</v>
      </c>
      <c r="C285" s="234" t="s">
        <v>268</v>
      </c>
      <c r="D285" s="230" t="s">
        <v>773</v>
      </c>
      <c r="E285" s="234" t="s">
        <v>774</v>
      </c>
      <c r="F285" s="235" t="s">
        <v>756</v>
      </c>
      <c r="G285" s="232" t="n">
        <v>43615</v>
      </c>
      <c r="H285" s="197" t="n">
        <v>43.555046</v>
      </c>
      <c r="I285" s="187" t="n">
        <v>33137.917969</v>
      </c>
      <c r="J285" s="233" t="n">
        <f aca="false">H285/I285*100</f>
        <v>0.131435674506603</v>
      </c>
    </row>
    <row r="286" customFormat="false" ht="13.8" hidden="false" customHeight="false" outlineLevel="0" collapsed="false">
      <c r="A286" s="234" t="s">
        <v>142</v>
      </c>
      <c r="B286" s="234" t="s">
        <v>110</v>
      </c>
      <c r="C286" s="234" t="s">
        <v>268</v>
      </c>
      <c r="D286" s="230" t="s">
        <v>775</v>
      </c>
      <c r="E286" s="234" t="s">
        <v>776</v>
      </c>
      <c r="F286" s="235" t="s">
        <v>756</v>
      </c>
      <c r="G286" s="232" t="n">
        <v>43615</v>
      </c>
      <c r="H286" s="197" t="n">
        <v>406.992462</v>
      </c>
      <c r="I286" s="187" t="n">
        <v>33137.917969</v>
      </c>
      <c r="J286" s="233" t="n">
        <f aca="false">H286/I286*100</f>
        <v>1.22817752877756</v>
      </c>
    </row>
    <row r="287" customFormat="false" ht="13.8" hidden="false" customHeight="false" outlineLevel="0" collapsed="false">
      <c r="A287" s="234" t="s">
        <v>142</v>
      </c>
      <c r="B287" s="234" t="s">
        <v>110</v>
      </c>
      <c r="C287" s="234" t="s">
        <v>268</v>
      </c>
      <c r="D287" s="230" t="s">
        <v>777</v>
      </c>
      <c r="E287" s="234" t="s">
        <v>778</v>
      </c>
      <c r="F287" s="235" t="s">
        <v>756</v>
      </c>
      <c r="G287" s="232" t="n">
        <v>43615</v>
      </c>
      <c r="H287" s="197" t="n">
        <v>302.19574</v>
      </c>
      <c r="I287" s="187" t="n">
        <v>33137.917969</v>
      </c>
      <c r="J287" s="233" t="n">
        <f aca="false">H287/I287*100</f>
        <v>0.911933393892457</v>
      </c>
    </row>
    <row r="288" customFormat="false" ht="13.8" hidden="false" customHeight="false" outlineLevel="0" collapsed="false">
      <c r="A288" s="234" t="s">
        <v>142</v>
      </c>
      <c r="B288" s="234" t="s">
        <v>110</v>
      </c>
      <c r="C288" s="234" t="s">
        <v>268</v>
      </c>
      <c r="D288" s="230" t="s">
        <v>779</v>
      </c>
      <c r="E288" s="234" t="s">
        <v>780</v>
      </c>
      <c r="F288" s="235" t="s">
        <v>756</v>
      </c>
      <c r="G288" s="232" t="n">
        <v>43615</v>
      </c>
      <c r="H288" s="197" t="n">
        <v>111.30719</v>
      </c>
      <c r="I288" s="187" t="n">
        <v>33137.917969</v>
      </c>
      <c r="J288" s="233" t="n">
        <f aca="false">H288/I288*100</f>
        <v>0.335890716200475</v>
      </c>
    </row>
    <row r="289" customFormat="false" ht="13.8" hidden="false" customHeight="false" outlineLevel="0" collapsed="false">
      <c r="A289" s="234" t="s">
        <v>142</v>
      </c>
      <c r="B289" s="234" t="s">
        <v>110</v>
      </c>
      <c r="C289" s="234" t="s">
        <v>268</v>
      </c>
      <c r="D289" s="230" t="s">
        <v>781</v>
      </c>
      <c r="E289" s="234" t="s">
        <v>782</v>
      </c>
      <c r="F289" s="235" t="s">
        <v>756</v>
      </c>
      <c r="G289" s="232" t="n">
        <v>43615</v>
      </c>
      <c r="H289" s="197" t="n">
        <v>286.351532</v>
      </c>
      <c r="I289" s="187" t="n">
        <v>33137.917969</v>
      </c>
      <c r="J289" s="233" t="n">
        <f aca="false">H289/I289*100</f>
        <v>0.864120468485308</v>
      </c>
    </row>
    <row r="290" customFormat="false" ht="13.8" hidden="false" customHeight="false" outlineLevel="0" collapsed="false">
      <c r="A290" s="234" t="s">
        <v>142</v>
      </c>
      <c r="B290" s="234" t="s">
        <v>110</v>
      </c>
      <c r="C290" s="234" t="s">
        <v>268</v>
      </c>
      <c r="D290" s="230" t="s">
        <v>783</v>
      </c>
      <c r="E290" s="234" t="s">
        <v>784</v>
      </c>
      <c r="F290" s="235" t="s">
        <v>756</v>
      </c>
      <c r="G290" s="232" t="n">
        <v>43615</v>
      </c>
      <c r="H290" s="197" t="n">
        <v>711.22345</v>
      </c>
      <c r="I290" s="187" t="n">
        <v>33137.917969</v>
      </c>
      <c r="J290" s="233" t="n">
        <f aca="false">H290/I290*100</f>
        <v>2.14625267243808</v>
      </c>
    </row>
    <row r="291" customFormat="false" ht="13.8" hidden="false" customHeight="false" outlineLevel="0" collapsed="false">
      <c r="A291" s="234" t="s">
        <v>142</v>
      </c>
      <c r="B291" s="234" t="s">
        <v>110</v>
      </c>
      <c r="C291" s="234" t="s">
        <v>268</v>
      </c>
      <c r="D291" s="230" t="s">
        <v>785</v>
      </c>
      <c r="E291" s="234" t="s">
        <v>786</v>
      </c>
      <c r="F291" s="235" t="s">
        <v>756</v>
      </c>
      <c r="G291" s="232" t="n">
        <v>43615</v>
      </c>
      <c r="H291" s="197" t="n">
        <v>2.386364</v>
      </c>
      <c r="I291" s="187" t="n">
        <v>33137.917969</v>
      </c>
      <c r="J291" s="233" t="n">
        <f aca="false">H291/I291*100</f>
        <v>0.00720130939497287</v>
      </c>
    </row>
    <row r="292" customFormat="false" ht="13.8" hidden="false" customHeight="false" outlineLevel="0" collapsed="false">
      <c r="A292" s="234" t="s">
        <v>142</v>
      </c>
      <c r="B292" s="234" t="s">
        <v>110</v>
      </c>
      <c r="C292" s="234" t="s">
        <v>268</v>
      </c>
      <c r="D292" s="230" t="s">
        <v>787</v>
      </c>
      <c r="E292" s="234" t="s">
        <v>788</v>
      </c>
      <c r="F292" s="235" t="s">
        <v>756</v>
      </c>
      <c r="G292" s="232" t="n">
        <v>43615</v>
      </c>
      <c r="H292" s="197" t="n">
        <v>64.322876</v>
      </c>
      <c r="I292" s="187" t="n">
        <v>33137.917969</v>
      </c>
      <c r="J292" s="233" t="n">
        <f aca="false">H292/I292*100</f>
        <v>0.19410657018396</v>
      </c>
    </row>
    <row r="293" customFormat="false" ht="13.8" hidden="false" customHeight="false" outlineLevel="0" collapsed="false">
      <c r="A293" s="234" t="s">
        <v>142</v>
      </c>
      <c r="B293" s="234" t="s">
        <v>110</v>
      </c>
      <c r="C293" s="234" t="s">
        <v>268</v>
      </c>
      <c r="D293" s="230" t="s">
        <v>789</v>
      </c>
      <c r="E293" s="234" t="s">
        <v>790</v>
      </c>
      <c r="F293" s="235" t="s">
        <v>756</v>
      </c>
      <c r="G293" s="232" t="n">
        <v>43615</v>
      </c>
      <c r="H293" s="197" t="n">
        <v>8.921693</v>
      </c>
      <c r="I293" s="187" t="n">
        <v>33137.917969</v>
      </c>
      <c r="J293" s="233" t="n">
        <f aca="false">H293/I293*100</f>
        <v>0.0269229135286837</v>
      </c>
    </row>
    <row r="294" customFormat="false" ht="13.8" hidden="false" customHeight="false" outlineLevel="0" collapsed="false">
      <c r="A294" s="234" t="s">
        <v>142</v>
      </c>
      <c r="B294" s="234" t="s">
        <v>110</v>
      </c>
      <c r="C294" s="234" t="s">
        <v>268</v>
      </c>
      <c r="D294" s="230" t="s">
        <v>791</v>
      </c>
      <c r="E294" s="234" t="s">
        <v>792</v>
      </c>
      <c r="F294" s="235" t="s">
        <v>756</v>
      </c>
      <c r="G294" s="232" t="n">
        <v>43615</v>
      </c>
      <c r="H294" s="197" t="n">
        <v>70.257057</v>
      </c>
      <c r="I294" s="187" t="n">
        <v>33137.917969</v>
      </c>
      <c r="J294" s="233" t="n">
        <f aca="false">H294/I294*100</f>
        <v>0.212014095350602</v>
      </c>
    </row>
    <row r="295" customFormat="false" ht="13.8" hidden="false" customHeight="false" outlineLevel="0" collapsed="false">
      <c r="A295" s="234" t="s">
        <v>142</v>
      </c>
      <c r="B295" s="234" t="s">
        <v>110</v>
      </c>
      <c r="C295" s="234" t="s">
        <v>268</v>
      </c>
      <c r="D295" s="230" t="s">
        <v>793</v>
      </c>
      <c r="E295" s="234" t="s">
        <v>794</v>
      </c>
      <c r="F295" s="235" t="s">
        <v>756</v>
      </c>
      <c r="G295" s="232" t="n">
        <v>43615</v>
      </c>
      <c r="H295" s="197" t="n">
        <v>41.396721</v>
      </c>
      <c r="I295" s="187" t="n">
        <v>33137.917969</v>
      </c>
      <c r="J295" s="233" t="n">
        <f aca="false">H295/I295*100</f>
        <v>0.124922516371505</v>
      </c>
    </row>
    <row r="296" customFormat="false" ht="13.8" hidden="false" customHeight="false" outlineLevel="0" collapsed="false">
      <c r="A296" s="234" t="s">
        <v>142</v>
      </c>
      <c r="B296" s="234" t="s">
        <v>110</v>
      </c>
      <c r="C296" s="234" t="s">
        <v>268</v>
      </c>
      <c r="D296" s="230" t="s">
        <v>795</v>
      </c>
      <c r="E296" s="234" t="s">
        <v>796</v>
      </c>
      <c r="F296" s="235" t="s">
        <v>756</v>
      </c>
      <c r="G296" s="232" t="n">
        <v>43615</v>
      </c>
      <c r="H296" s="197" t="n">
        <v>0.121938</v>
      </c>
      <c r="I296" s="187" t="n">
        <v>33137.917969</v>
      </c>
      <c r="J296" s="233" t="n">
        <f aca="false">H296/I296*100</f>
        <v>0.000367971216882337</v>
      </c>
    </row>
    <row r="297" customFormat="false" ht="13.8" hidden="false" customHeight="false" outlineLevel="0" collapsed="false">
      <c r="A297" s="234" t="s">
        <v>142</v>
      </c>
      <c r="B297" s="234" t="s">
        <v>110</v>
      </c>
      <c r="C297" s="234" t="s">
        <v>268</v>
      </c>
      <c r="D297" s="230" t="s">
        <v>797</v>
      </c>
      <c r="E297" s="234" t="s">
        <v>798</v>
      </c>
      <c r="F297" s="235" t="s">
        <v>756</v>
      </c>
      <c r="G297" s="232" t="n">
        <v>43615</v>
      </c>
      <c r="H297" s="197" t="n">
        <v>153.718063</v>
      </c>
      <c r="I297" s="187" t="n">
        <v>33137.917969</v>
      </c>
      <c r="J297" s="233" t="n">
        <f aca="false">H297/I297*100</f>
        <v>0.463873630032523</v>
      </c>
    </row>
    <row r="298" customFormat="false" ht="13.8" hidden="false" customHeight="false" outlineLevel="0" collapsed="false">
      <c r="A298" s="234" t="s">
        <v>142</v>
      </c>
      <c r="B298" s="234" t="s">
        <v>110</v>
      </c>
      <c r="C298" s="234" t="s">
        <v>268</v>
      </c>
      <c r="D298" s="230" t="s">
        <v>799</v>
      </c>
      <c r="E298" s="234" t="s">
        <v>800</v>
      </c>
      <c r="F298" s="235" t="s">
        <v>756</v>
      </c>
      <c r="G298" s="232" t="n">
        <v>43615</v>
      </c>
      <c r="H298" s="197" t="n">
        <v>38.817394</v>
      </c>
      <c r="I298" s="187" t="n">
        <v>33137.917969</v>
      </c>
      <c r="J298" s="233" t="n">
        <f aca="false">H298/I298*100</f>
        <v>0.117138904249546</v>
      </c>
    </row>
    <row r="299" customFormat="false" ht="13.8" hidden="false" customHeight="false" outlineLevel="0" collapsed="false">
      <c r="A299" s="234" t="s">
        <v>142</v>
      </c>
      <c r="B299" s="234" t="s">
        <v>110</v>
      </c>
      <c r="C299" s="234" t="s">
        <v>268</v>
      </c>
      <c r="D299" s="230" t="s">
        <v>801</v>
      </c>
      <c r="E299" s="234" t="s">
        <v>802</v>
      </c>
      <c r="F299" s="235" t="s">
        <v>756</v>
      </c>
      <c r="G299" s="232" t="n">
        <v>43615</v>
      </c>
      <c r="H299" s="197" t="n">
        <v>46.076157</v>
      </c>
      <c r="I299" s="187" t="n">
        <v>33137.917969</v>
      </c>
      <c r="J299" s="233" t="n">
        <f aca="false">H299/I299*100</f>
        <v>0.139043608723709</v>
      </c>
    </row>
    <row r="300" customFormat="false" ht="13.8" hidden="false" customHeight="false" outlineLevel="0" collapsed="false">
      <c r="A300" s="234" t="s">
        <v>142</v>
      </c>
      <c r="B300" s="234" t="s">
        <v>110</v>
      </c>
      <c r="C300" s="234" t="s">
        <v>268</v>
      </c>
      <c r="D300" s="230" t="s">
        <v>803</v>
      </c>
      <c r="E300" s="234" t="s">
        <v>804</v>
      </c>
      <c r="F300" s="235" t="s">
        <v>756</v>
      </c>
      <c r="G300" s="232" t="n">
        <v>43615</v>
      </c>
      <c r="H300" s="197" t="n">
        <v>141.190979</v>
      </c>
      <c r="I300" s="187" t="n">
        <v>33137.917969</v>
      </c>
      <c r="J300" s="233" t="n">
        <f aca="false">H300/I300*100</f>
        <v>0.426070760185</v>
      </c>
    </row>
    <row r="301" customFormat="false" ht="13.8" hidden="false" customHeight="false" outlineLevel="0" collapsed="false">
      <c r="A301" s="234" t="s">
        <v>142</v>
      </c>
      <c r="B301" s="234" t="s">
        <v>110</v>
      </c>
      <c r="C301" s="234" t="s">
        <v>268</v>
      </c>
      <c r="D301" s="230" t="s">
        <v>805</v>
      </c>
      <c r="E301" s="234" t="s">
        <v>806</v>
      </c>
      <c r="F301" s="235" t="s">
        <v>756</v>
      </c>
      <c r="G301" s="232" t="n">
        <v>43615</v>
      </c>
      <c r="H301" s="197" t="n">
        <v>17.460745</v>
      </c>
      <c r="I301" s="187" t="n">
        <v>33137.917969</v>
      </c>
      <c r="J301" s="233" t="n">
        <f aca="false">H301/I301*100</f>
        <v>0.0526911347186454</v>
      </c>
    </row>
    <row r="302" customFormat="false" ht="13.8" hidden="false" customHeight="false" outlineLevel="0" collapsed="false">
      <c r="A302" s="234" t="s">
        <v>142</v>
      </c>
      <c r="B302" s="234" t="s">
        <v>110</v>
      </c>
      <c r="C302" s="234" t="s">
        <v>268</v>
      </c>
      <c r="D302" s="230" t="s">
        <v>807</v>
      </c>
      <c r="E302" s="234" t="s">
        <v>808</v>
      </c>
      <c r="F302" s="235" t="s">
        <v>756</v>
      </c>
      <c r="G302" s="232" t="n">
        <v>43615</v>
      </c>
      <c r="H302" s="197" t="n">
        <v>58.812252</v>
      </c>
      <c r="I302" s="187" t="n">
        <v>33137.917969</v>
      </c>
      <c r="J302" s="233" t="n">
        <f aca="false">H302/I302*100</f>
        <v>0.177477209204929</v>
      </c>
    </row>
    <row r="303" customFormat="false" ht="13.8" hidden="false" customHeight="false" outlineLevel="0" collapsed="false">
      <c r="A303" s="234" t="s">
        <v>142</v>
      </c>
      <c r="B303" s="234" t="s">
        <v>110</v>
      </c>
      <c r="C303" s="234" t="s">
        <v>268</v>
      </c>
      <c r="D303" s="230" t="s">
        <v>809</v>
      </c>
      <c r="E303" s="234" t="s">
        <v>810</v>
      </c>
      <c r="F303" s="235" t="s">
        <v>756</v>
      </c>
      <c r="G303" s="232" t="n">
        <v>43615</v>
      </c>
      <c r="H303" s="197" t="n">
        <v>98.673912</v>
      </c>
      <c r="I303" s="187" t="n">
        <v>33137.917969</v>
      </c>
      <c r="J303" s="233" t="n">
        <f aca="false">H303/I303*100</f>
        <v>0.297767385664687</v>
      </c>
    </row>
    <row r="304" customFormat="false" ht="13.8" hidden="false" customHeight="false" outlineLevel="0" collapsed="false">
      <c r="A304" s="234" t="s">
        <v>142</v>
      </c>
      <c r="B304" s="234" t="s">
        <v>110</v>
      </c>
      <c r="C304" s="234" t="s">
        <v>268</v>
      </c>
      <c r="D304" s="234" t="s">
        <v>811</v>
      </c>
      <c r="E304" s="234" t="s">
        <v>812</v>
      </c>
      <c r="F304" s="235" t="s">
        <v>756</v>
      </c>
      <c r="G304" s="232" t="n">
        <v>43615</v>
      </c>
      <c r="H304" s="197" t="n">
        <v>67719.359375</v>
      </c>
      <c r="I304" s="187" t="n">
        <v>33137.917969</v>
      </c>
      <c r="J304" s="233" t="n">
        <f aca="false">H304/I304*100</f>
        <v>204.356107822919</v>
      </c>
    </row>
    <row r="305" customFormat="false" ht="13.8" hidden="false" customHeight="false" outlineLevel="0" collapsed="false">
      <c r="A305" s="234" t="s">
        <v>142</v>
      </c>
      <c r="B305" s="234" t="s">
        <v>110</v>
      </c>
      <c r="C305" s="234" t="s">
        <v>268</v>
      </c>
      <c r="D305" s="234" t="s">
        <v>813</v>
      </c>
      <c r="E305" s="234" t="s">
        <v>814</v>
      </c>
      <c r="F305" s="235" t="s">
        <v>756</v>
      </c>
      <c r="G305" s="232" t="n">
        <v>43615</v>
      </c>
      <c r="H305" s="197" t="n">
        <v>134367.8125</v>
      </c>
      <c r="I305" s="187" t="n">
        <v>33137.917969</v>
      </c>
      <c r="J305" s="233" t="n">
        <f aca="false">H305/I305*100</f>
        <v>405.480551390401</v>
      </c>
    </row>
    <row r="306" customFormat="false" ht="13.8" hidden="false" customHeight="false" outlineLevel="0" collapsed="false">
      <c r="A306" s="228" t="s">
        <v>148</v>
      </c>
      <c r="B306" s="228" t="s">
        <v>116</v>
      </c>
      <c r="C306" s="228" t="s">
        <v>261</v>
      </c>
      <c r="D306" s="228" t="s">
        <v>815</v>
      </c>
      <c r="E306" s="228" t="s">
        <v>816</v>
      </c>
      <c r="F306" s="246" t="s">
        <v>119</v>
      </c>
      <c r="G306" s="247" t="n">
        <v>44442</v>
      </c>
      <c r="H306" s="238" t="n">
        <v>105795.044429</v>
      </c>
      <c r="I306" s="196" t="n">
        <v>4080048.90625</v>
      </c>
      <c r="J306" s="233" t="n">
        <f aca="false">H306/I306*100</f>
        <v>2.5929847131719</v>
      </c>
      <c r="K306" s="239"/>
      <c r="L306" s="239"/>
      <c r="M306" s="239"/>
      <c r="N306" s="239"/>
    </row>
    <row r="307" customFormat="false" ht="13.8" hidden="false" customHeight="false" outlineLevel="0" collapsed="false">
      <c r="A307" s="228" t="s">
        <v>148</v>
      </c>
      <c r="B307" s="228" t="s">
        <v>116</v>
      </c>
      <c r="C307" s="228" t="s">
        <v>261</v>
      </c>
      <c r="D307" s="228" t="s">
        <v>817</v>
      </c>
      <c r="E307" s="228" t="s">
        <v>818</v>
      </c>
      <c r="F307" s="246" t="s">
        <v>119</v>
      </c>
      <c r="G307" s="247" t="n">
        <v>44442</v>
      </c>
      <c r="H307" s="238" t="n">
        <v>10369.5340109999</v>
      </c>
      <c r="I307" s="196" t="n">
        <v>4080048.90625</v>
      </c>
      <c r="J307" s="233" t="n">
        <f aca="false">H307/I307*100</f>
        <v>0.254152198889464</v>
      </c>
      <c r="K307" s="239"/>
      <c r="L307" s="239"/>
      <c r="M307" s="239"/>
      <c r="N307" s="239"/>
    </row>
    <row r="308" customFormat="false" ht="13.8" hidden="false" customHeight="false" outlineLevel="0" collapsed="false">
      <c r="A308" s="228" t="s">
        <v>148</v>
      </c>
      <c r="B308" s="228" t="s">
        <v>116</v>
      </c>
      <c r="C308" s="228" t="s">
        <v>261</v>
      </c>
      <c r="D308" s="228" t="s">
        <v>817</v>
      </c>
      <c r="E308" s="228" t="s">
        <v>819</v>
      </c>
      <c r="F308" s="246" t="s">
        <v>119</v>
      </c>
      <c r="G308" s="247" t="n">
        <v>44442</v>
      </c>
      <c r="H308" s="238" t="n">
        <v>58763.36854</v>
      </c>
      <c r="I308" s="196" t="n">
        <v>4080048.90625</v>
      </c>
      <c r="J308" s="233" t="n">
        <f aca="false">H308/I308*100</f>
        <v>1.44026137652379</v>
      </c>
      <c r="K308" s="239"/>
      <c r="L308" s="239"/>
      <c r="M308" s="239"/>
      <c r="N308" s="239"/>
    </row>
    <row r="309" customFormat="false" ht="13.8" hidden="false" customHeight="false" outlineLevel="0" collapsed="false">
      <c r="A309" s="228" t="s">
        <v>148</v>
      </c>
      <c r="B309" s="228" t="s">
        <v>116</v>
      </c>
      <c r="C309" s="228" t="s">
        <v>261</v>
      </c>
      <c r="D309" s="228" t="s">
        <v>817</v>
      </c>
      <c r="E309" s="228" t="s">
        <v>820</v>
      </c>
      <c r="F309" s="246" t="s">
        <v>119</v>
      </c>
      <c r="G309" s="247" t="n">
        <v>44442</v>
      </c>
      <c r="H309" s="238" t="n">
        <v>36656.2870039999</v>
      </c>
      <c r="I309" s="196" t="n">
        <v>4080048.90625</v>
      </c>
      <c r="J309" s="233" t="n">
        <f aca="false">H309/I309*100</f>
        <v>0.898427637665033</v>
      </c>
      <c r="K309" s="239"/>
      <c r="L309" s="239"/>
      <c r="M309" s="239"/>
      <c r="N309" s="239"/>
    </row>
    <row r="310" customFormat="false" ht="13.8" hidden="false" customHeight="false" outlineLevel="0" collapsed="false">
      <c r="A310" s="228" t="s">
        <v>148</v>
      </c>
      <c r="B310" s="228" t="s">
        <v>116</v>
      </c>
      <c r="C310" s="228" t="s">
        <v>261</v>
      </c>
      <c r="D310" s="228" t="s">
        <v>821</v>
      </c>
      <c r="E310" s="228" t="s">
        <v>822</v>
      </c>
      <c r="F310" s="246" t="s">
        <v>119</v>
      </c>
      <c r="G310" s="247" t="n">
        <v>44442</v>
      </c>
      <c r="H310" s="238" t="n">
        <v>7382.160296</v>
      </c>
      <c r="I310" s="196" t="n">
        <v>4080048.90625</v>
      </c>
      <c r="J310" s="233" t="n">
        <f aca="false">H310/I310*100</f>
        <v>0.180933132558575</v>
      </c>
      <c r="K310" s="239"/>
      <c r="L310" s="239"/>
      <c r="M310" s="239"/>
      <c r="N310" s="239"/>
    </row>
    <row r="311" customFormat="false" ht="13.8" hidden="false" customHeight="false" outlineLevel="0" collapsed="false">
      <c r="A311" s="228" t="s">
        <v>148</v>
      </c>
      <c r="B311" s="228" t="s">
        <v>116</v>
      </c>
      <c r="C311" s="228" t="s">
        <v>261</v>
      </c>
      <c r="D311" s="228" t="s">
        <v>821</v>
      </c>
      <c r="E311" s="228" t="s">
        <v>823</v>
      </c>
      <c r="F311" s="246" t="s">
        <v>119</v>
      </c>
      <c r="G311" s="247" t="n">
        <v>44442</v>
      </c>
      <c r="H311" s="238" t="n">
        <v>92697.301214</v>
      </c>
      <c r="I311" s="196" t="n">
        <v>4080048.90625</v>
      </c>
      <c r="J311" s="233" t="n">
        <f aca="false">H311/I311*100</f>
        <v>2.27196544315932</v>
      </c>
      <c r="K311" s="239"/>
      <c r="L311" s="239"/>
      <c r="M311" s="239"/>
      <c r="N311" s="239"/>
    </row>
    <row r="312" customFormat="false" ht="13.8" hidden="false" customHeight="false" outlineLevel="0" collapsed="false">
      <c r="A312" s="228" t="s">
        <v>148</v>
      </c>
      <c r="B312" s="228" t="s">
        <v>116</v>
      </c>
      <c r="C312" s="228" t="s">
        <v>261</v>
      </c>
      <c r="D312" s="228" t="s">
        <v>821</v>
      </c>
      <c r="E312" s="228" t="s">
        <v>824</v>
      </c>
      <c r="F312" s="246" t="s">
        <v>119</v>
      </c>
      <c r="G312" s="247" t="n">
        <v>44442</v>
      </c>
      <c r="H312" s="238" t="n">
        <v>5685.59082699999</v>
      </c>
      <c r="I312" s="196" t="n">
        <v>4080048.90625</v>
      </c>
      <c r="J312" s="233" t="n">
        <f aca="false">H312/I312*100</f>
        <v>0.139351045971301</v>
      </c>
      <c r="K312" s="239"/>
      <c r="L312" s="239"/>
      <c r="M312" s="239"/>
      <c r="N312" s="239"/>
      <c r="O312" s="239"/>
    </row>
    <row r="313" customFormat="false" ht="13.8" hidden="false" customHeight="false" outlineLevel="0" collapsed="false">
      <c r="A313" s="228" t="s">
        <v>148</v>
      </c>
      <c r="B313" s="228" t="s">
        <v>116</v>
      </c>
      <c r="C313" s="228" t="s">
        <v>261</v>
      </c>
      <c r="D313" s="228" t="s">
        <v>825</v>
      </c>
      <c r="E313" s="228" t="s">
        <v>826</v>
      </c>
      <c r="F313" s="246" t="s">
        <v>119</v>
      </c>
      <c r="G313" s="247" t="n">
        <v>44442</v>
      </c>
      <c r="H313" s="238" t="n">
        <v>9079.559761</v>
      </c>
      <c r="I313" s="196" t="n">
        <v>4080048.90625</v>
      </c>
      <c r="J313" s="233" t="n">
        <f aca="false">H313/I313*100</f>
        <v>0.222535561941219</v>
      </c>
      <c r="K313" s="239"/>
      <c r="L313" s="239"/>
      <c r="M313" s="239"/>
      <c r="N313" s="239"/>
      <c r="O313" s="239"/>
    </row>
    <row r="314" customFormat="false" ht="13.8" hidden="false" customHeight="false" outlineLevel="0" collapsed="false">
      <c r="A314" s="228" t="s">
        <v>148</v>
      </c>
      <c r="B314" s="228" t="s">
        <v>116</v>
      </c>
      <c r="C314" s="228" t="s">
        <v>261</v>
      </c>
      <c r="D314" s="228" t="s">
        <v>815</v>
      </c>
      <c r="E314" s="228" t="s">
        <v>827</v>
      </c>
      <c r="F314" s="246" t="s">
        <v>119</v>
      </c>
      <c r="G314" s="247" t="n">
        <v>44442</v>
      </c>
      <c r="H314" s="238" t="n">
        <v>188794.906683</v>
      </c>
      <c r="I314" s="196" t="n">
        <v>4080048.90625</v>
      </c>
      <c r="J314" s="233" t="n">
        <f aca="false">H314/I314*100</f>
        <v>4.6272706779028</v>
      </c>
      <c r="K314" s="239"/>
      <c r="L314" s="239"/>
      <c r="M314" s="239"/>
      <c r="N314" s="239"/>
      <c r="O314" s="239"/>
    </row>
    <row r="315" customFormat="false" ht="13.8" hidden="false" customHeight="false" outlineLevel="0" collapsed="false">
      <c r="A315" s="228" t="s">
        <v>148</v>
      </c>
      <c r="B315" s="228" t="s">
        <v>116</v>
      </c>
      <c r="C315" s="228" t="s">
        <v>261</v>
      </c>
      <c r="D315" s="228" t="s">
        <v>817</v>
      </c>
      <c r="E315" s="228" t="s">
        <v>828</v>
      </c>
      <c r="F315" s="246" t="s">
        <v>119</v>
      </c>
      <c r="G315" s="247" t="n">
        <v>44442</v>
      </c>
      <c r="H315" s="238" t="n">
        <v>24522.9497779999</v>
      </c>
      <c r="I315" s="196" t="n">
        <v>4080048.90625</v>
      </c>
      <c r="J315" s="233" t="n">
        <f aca="false">H315/I315*100</f>
        <v>0.601045486009605</v>
      </c>
      <c r="K315" s="239"/>
      <c r="L315" s="239"/>
      <c r="M315" s="239"/>
      <c r="N315" s="239"/>
      <c r="O315" s="239"/>
    </row>
    <row r="316" customFormat="false" ht="13.8" hidden="false" customHeight="false" outlineLevel="0" collapsed="false">
      <c r="A316" s="228" t="s">
        <v>148</v>
      </c>
      <c r="B316" s="228" t="s">
        <v>116</v>
      </c>
      <c r="C316" s="228" t="s">
        <v>261</v>
      </c>
      <c r="D316" s="228" t="s">
        <v>817</v>
      </c>
      <c r="E316" s="228" t="s">
        <v>829</v>
      </c>
      <c r="F316" s="246" t="s">
        <v>119</v>
      </c>
      <c r="G316" s="247" t="n">
        <v>44442</v>
      </c>
      <c r="H316" s="238" t="n">
        <v>18540.7906729999</v>
      </c>
      <c r="I316" s="196" t="n">
        <v>4080048.90625</v>
      </c>
      <c r="J316" s="233" t="n">
        <f aca="false">H316/I316*100</f>
        <v>0.454425696824327</v>
      </c>
      <c r="K316" s="239"/>
      <c r="L316" s="239"/>
      <c r="M316" s="239"/>
      <c r="N316" s="239"/>
      <c r="O316" s="239"/>
    </row>
    <row r="317" customFormat="false" ht="13.8" hidden="false" customHeight="false" outlineLevel="0" collapsed="false">
      <c r="A317" s="228" t="s">
        <v>148</v>
      </c>
      <c r="B317" s="228" t="s">
        <v>116</v>
      </c>
      <c r="C317" s="228" t="s">
        <v>261</v>
      </c>
      <c r="D317" s="228" t="s">
        <v>817</v>
      </c>
      <c r="E317" s="228" t="s">
        <v>830</v>
      </c>
      <c r="F317" s="246" t="s">
        <v>119</v>
      </c>
      <c r="G317" s="247" t="n">
        <v>44442</v>
      </c>
      <c r="H317" s="238" t="n">
        <v>20362.990075</v>
      </c>
      <c r="I317" s="196" t="n">
        <v>4080048.90625</v>
      </c>
      <c r="J317" s="233" t="n">
        <f aca="false">H317/I317*100</f>
        <v>0.499086911527141</v>
      </c>
      <c r="K317" s="239"/>
      <c r="L317" s="239"/>
      <c r="M317" s="239"/>
      <c r="N317" s="239"/>
      <c r="O317" s="239"/>
    </row>
    <row r="318" customFormat="false" ht="13.8" hidden="false" customHeight="false" outlineLevel="0" collapsed="false">
      <c r="A318" s="228" t="s">
        <v>148</v>
      </c>
      <c r="B318" s="228" t="s">
        <v>116</v>
      </c>
      <c r="C318" s="228" t="s">
        <v>261</v>
      </c>
      <c r="D318" s="228" t="s">
        <v>817</v>
      </c>
      <c r="E318" s="228" t="s">
        <v>831</v>
      </c>
      <c r="F318" s="246" t="s">
        <v>119</v>
      </c>
      <c r="G318" s="247" t="n">
        <v>44442</v>
      </c>
      <c r="H318" s="238" t="n">
        <v>87253.70444</v>
      </c>
      <c r="I318" s="196" t="n">
        <v>4080048.90625</v>
      </c>
      <c r="J318" s="233" t="n">
        <f aca="false">H318/I318*100</f>
        <v>2.13854555288151</v>
      </c>
      <c r="K318" s="239"/>
      <c r="L318" s="239"/>
      <c r="M318" s="239"/>
      <c r="N318" s="239"/>
      <c r="O318" s="239"/>
    </row>
    <row r="319" customFormat="false" ht="13.8" hidden="false" customHeight="false" outlineLevel="0" collapsed="false">
      <c r="A319" s="228" t="s">
        <v>148</v>
      </c>
      <c r="B319" s="228" t="s">
        <v>116</v>
      </c>
      <c r="C319" s="228" t="s">
        <v>261</v>
      </c>
      <c r="D319" s="228" t="s">
        <v>817</v>
      </c>
      <c r="E319" s="228" t="s">
        <v>832</v>
      </c>
      <c r="F319" s="246" t="s">
        <v>119</v>
      </c>
      <c r="G319" s="247" t="n">
        <v>44442</v>
      </c>
      <c r="H319" s="238" t="n">
        <v>38114.4720129999</v>
      </c>
      <c r="I319" s="196" t="n">
        <v>4080048.90625</v>
      </c>
      <c r="J319" s="233" t="n">
        <f aca="false">H319/I319*100</f>
        <v>0.934167037915023</v>
      </c>
      <c r="K319" s="239"/>
      <c r="L319" s="239"/>
      <c r="M319" s="239"/>
      <c r="N319" s="239"/>
      <c r="O319" s="239"/>
    </row>
    <row r="320" customFormat="false" ht="13.8" hidden="false" customHeight="false" outlineLevel="0" collapsed="false">
      <c r="A320" s="228" t="s">
        <v>148</v>
      </c>
      <c r="B320" s="228" t="s">
        <v>116</v>
      </c>
      <c r="C320" s="228" t="s">
        <v>261</v>
      </c>
      <c r="D320" s="228" t="s">
        <v>821</v>
      </c>
      <c r="E320" s="228" t="s">
        <v>833</v>
      </c>
      <c r="F320" s="246" t="s">
        <v>119</v>
      </c>
      <c r="G320" s="247" t="n">
        <v>44442</v>
      </c>
      <c r="H320" s="238" t="n">
        <v>4229.93366599999</v>
      </c>
      <c r="I320" s="196" t="n">
        <v>4080048.90625</v>
      </c>
      <c r="J320" s="233" t="n">
        <f aca="false">H320/I320*100</f>
        <v>0.103673602037475</v>
      </c>
      <c r="K320" s="239"/>
      <c r="L320" s="239"/>
      <c r="M320" s="239"/>
      <c r="N320" s="239"/>
      <c r="O320" s="239"/>
    </row>
    <row r="321" customFormat="false" ht="13.8" hidden="false" customHeight="false" outlineLevel="0" collapsed="false">
      <c r="A321" s="228" t="s">
        <v>148</v>
      </c>
      <c r="B321" s="228" t="s">
        <v>116</v>
      </c>
      <c r="C321" s="228" t="s">
        <v>261</v>
      </c>
      <c r="D321" s="228" t="s">
        <v>821</v>
      </c>
      <c r="E321" s="228" t="s">
        <v>834</v>
      </c>
      <c r="F321" s="246" t="s">
        <v>119</v>
      </c>
      <c r="G321" s="247" t="n">
        <v>44442</v>
      </c>
      <c r="H321" s="238" t="n">
        <v>180265.083692999</v>
      </c>
      <c r="I321" s="196" t="n">
        <v>4080048.90625</v>
      </c>
      <c r="J321" s="233" t="n">
        <f aca="false">H321/I321*100</f>
        <v>4.4182088949194</v>
      </c>
      <c r="K321" s="239"/>
      <c r="L321" s="239"/>
      <c r="M321" s="239"/>
      <c r="N321" s="239"/>
      <c r="O321" s="239"/>
    </row>
    <row r="322" customFormat="false" ht="13.8" hidden="false" customHeight="false" outlineLevel="0" collapsed="false">
      <c r="A322" s="228" t="s">
        <v>148</v>
      </c>
      <c r="B322" s="228" t="s">
        <v>116</v>
      </c>
      <c r="C322" s="228" t="s">
        <v>261</v>
      </c>
      <c r="D322" s="228" t="s">
        <v>821</v>
      </c>
      <c r="E322" s="228" t="s">
        <v>835</v>
      </c>
      <c r="F322" s="246" t="s">
        <v>119</v>
      </c>
      <c r="G322" s="247" t="n">
        <v>44442</v>
      </c>
      <c r="H322" s="238" t="n">
        <v>4294.15435299999</v>
      </c>
      <c r="I322" s="196" t="n">
        <v>4080048.90625</v>
      </c>
      <c r="J322" s="233" t="n">
        <f aca="false">H322/I322*100</f>
        <v>0.105247619616079</v>
      </c>
      <c r="K322" s="239"/>
      <c r="L322" s="239"/>
      <c r="M322" s="239"/>
      <c r="N322" s="239"/>
      <c r="O322" s="239"/>
    </row>
    <row r="323" customFormat="false" ht="13.8" hidden="false" customHeight="false" outlineLevel="0" collapsed="false">
      <c r="A323" s="228" t="s">
        <v>148</v>
      </c>
      <c r="B323" s="228" t="s">
        <v>116</v>
      </c>
      <c r="C323" s="228" t="s">
        <v>261</v>
      </c>
      <c r="D323" s="228" t="s">
        <v>821</v>
      </c>
      <c r="E323" s="228" t="s">
        <v>836</v>
      </c>
      <c r="F323" s="246" t="s">
        <v>119</v>
      </c>
      <c r="G323" s="247" t="n">
        <v>44442</v>
      </c>
      <c r="H323" s="238" t="n">
        <v>10599.3010169999</v>
      </c>
      <c r="I323" s="196" t="n">
        <v>4080048.90625</v>
      </c>
      <c r="J323" s="233" t="n">
        <f aca="false">H323/I323*100</f>
        <v>0.259783675650638</v>
      </c>
      <c r="K323" s="239"/>
      <c r="L323" s="239"/>
      <c r="M323" s="239"/>
      <c r="N323" s="239"/>
      <c r="O323" s="239"/>
    </row>
    <row r="324" customFormat="false" ht="13.8" hidden="false" customHeight="false" outlineLevel="0" collapsed="false">
      <c r="A324" s="228" t="s">
        <v>148</v>
      </c>
      <c r="B324" s="228" t="s">
        <v>116</v>
      </c>
      <c r="C324" s="228" t="s">
        <v>261</v>
      </c>
      <c r="D324" s="228" t="s">
        <v>821</v>
      </c>
      <c r="E324" s="228" t="s">
        <v>837</v>
      </c>
      <c r="F324" s="246" t="s">
        <v>119</v>
      </c>
      <c r="G324" s="247" t="n">
        <v>44442</v>
      </c>
      <c r="H324" s="238" t="n">
        <v>1161.584863</v>
      </c>
      <c r="I324" s="196" t="n">
        <v>4080048.90625</v>
      </c>
      <c r="J324" s="233" t="n">
        <f aca="false">H324/I324*100</f>
        <v>0.0284698759669433</v>
      </c>
      <c r="K324" s="239"/>
      <c r="L324" s="239"/>
      <c r="M324" s="239"/>
      <c r="N324" s="239"/>
      <c r="O324" s="239"/>
    </row>
    <row r="325" customFormat="false" ht="13.8" hidden="false" customHeight="false" outlineLevel="0" collapsed="false">
      <c r="A325" s="228" t="s">
        <v>148</v>
      </c>
      <c r="B325" s="228" t="s">
        <v>116</v>
      </c>
      <c r="C325" s="228" t="s">
        <v>261</v>
      </c>
      <c r="D325" s="228" t="s">
        <v>821</v>
      </c>
      <c r="E325" s="228" t="s">
        <v>838</v>
      </c>
      <c r="F325" s="246" t="s">
        <v>119</v>
      </c>
      <c r="G325" s="247" t="n">
        <v>44442</v>
      </c>
      <c r="H325" s="238" t="n">
        <v>5007.630608</v>
      </c>
      <c r="I325" s="196" t="n">
        <v>4080048.90625</v>
      </c>
      <c r="J325" s="233" t="n">
        <f aca="false">H325/I325*100</f>
        <v>0.122734573115756</v>
      </c>
      <c r="K325" s="239"/>
      <c r="L325" s="239"/>
      <c r="M325" s="239"/>
      <c r="N325" s="239"/>
      <c r="O325" s="239"/>
    </row>
    <row r="326" customFormat="false" ht="13.8" hidden="false" customHeight="false" outlineLevel="0" collapsed="false">
      <c r="A326" s="228" t="s">
        <v>148</v>
      </c>
      <c r="B326" s="228" t="s">
        <v>116</v>
      </c>
      <c r="C326" s="228" t="s">
        <v>261</v>
      </c>
      <c r="D326" s="228" t="s">
        <v>821</v>
      </c>
      <c r="E326" s="228" t="s">
        <v>839</v>
      </c>
      <c r="F326" s="246" t="s">
        <v>119</v>
      </c>
      <c r="G326" s="247" t="n">
        <v>44442</v>
      </c>
      <c r="H326" s="238" t="n">
        <v>4430.085546</v>
      </c>
      <c r="I326" s="196" t="n">
        <v>4080048.90625</v>
      </c>
      <c r="J326" s="233" t="n">
        <f aca="false">H326/I326*100</f>
        <v>0.108579226567941</v>
      </c>
      <c r="K326" s="239"/>
      <c r="L326" s="239"/>
      <c r="M326" s="239"/>
      <c r="N326" s="239"/>
      <c r="O326" s="239"/>
    </row>
    <row r="327" customFormat="false" ht="13.8" hidden="false" customHeight="false" outlineLevel="0" collapsed="false">
      <c r="A327" s="228" t="s">
        <v>148</v>
      </c>
      <c r="B327" s="228" t="s">
        <v>116</v>
      </c>
      <c r="C327" s="228" t="s">
        <v>261</v>
      </c>
      <c r="D327" s="228" t="s">
        <v>815</v>
      </c>
      <c r="E327" s="228" t="s">
        <v>840</v>
      </c>
      <c r="F327" s="246" t="s">
        <v>119</v>
      </c>
      <c r="G327" s="247" t="n">
        <v>44442</v>
      </c>
      <c r="H327" s="238" t="n">
        <v>20645.5435319999</v>
      </c>
      <c r="I327" s="196" t="n">
        <v>4080048.90625</v>
      </c>
      <c r="J327" s="233" t="n">
        <f aca="false">H327/I327*100</f>
        <v>0.506012158343841</v>
      </c>
      <c r="K327" s="239"/>
      <c r="L327" s="239"/>
      <c r="M327" s="239"/>
      <c r="N327" s="239"/>
      <c r="O327" s="239"/>
    </row>
    <row r="328" customFormat="false" ht="13.8" hidden="false" customHeight="false" outlineLevel="0" collapsed="false">
      <c r="A328" s="228" t="s">
        <v>148</v>
      </c>
      <c r="B328" s="228" t="s">
        <v>116</v>
      </c>
      <c r="C328" s="228" t="s">
        <v>261</v>
      </c>
      <c r="D328" s="228" t="s">
        <v>817</v>
      </c>
      <c r="E328" s="228" t="s">
        <v>841</v>
      </c>
      <c r="F328" s="246" t="s">
        <v>119</v>
      </c>
      <c r="G328" s="247" t="n">
        <v>44442</v>
      </c>
      <c r="H328" s="238" t="n">
        <v>8672.494526</v>
      </c>
      <c r="I328" s="196" t="n">
        <v>4080048.90625</v>
      </c>
      <c r="J328" s="233" t="n">
        <f aca="false">H328/I328*100</f>
        <v>0.212558592440279</v>
      </c>
      <c r="K328" s="239"/>
      <c r="L328" s="239"/>
      <c r="M328" s="239"/>
      <c r="N328" s="239"/>
      <c r="O328" s="239"/>
    </row>
    <row r="329" customFormat="false" ht="13.8" hidden="false" customHeight="false" outlineLevel="0" collapsed="false">
      <c r="A329" s="228" t="s">
        <v>148</v>
      </c>
      <c r="B329" s="228" t="s">
        <v>116</v>
      </c>
      <c r="C329" s="228" t="s">
        <v>261</v>
      </c>
      <c r="D329" s="228" t="s">
        <v>817</v>
      </c>
      <c r="E329" s="228" t="s">
        <v>842</v>
      </c>
      <c r="F329" s="246" t="s">
        <v>119</v>
      </c>
      <c r="G329" s="247" t="n">
        <v>44442</v>
      </c>
      <c r="H329" s="238" t="n">
        <v>4898.92256499999</v>
      </c>
      <c r="I329" s="196" t="n">
        <v>4080048.90625</v>
      </c>
      <c r="J329" s="233" t="n">
        <f aca="false">H329/I329*100</f>
        <v>0.120070192234598</v>
      </c>
      <c r="K329" s="239"/>
      <c r="L329" s="239"/>
      <c r="M329" s="239"/>
      <c r="N329" s="239"/>
      <c r="O329" s="239"/>
    </row>
    <row r="330" customFormat="false" ht="13.8" hidden="false" customHeight="false" outlineLevel="0" collapsed="false">
      <c r="A330" s="228" t="s">
        <v>148</v>
      </c>
      <c r="B330" s="228" t="s">
        <v>116</v>
      </c>
      <c r="C330" s="228" t="s">
        <v>261</v>
      </c>
      <c r="D330" s="228" t="s">
        <v>817</v>
      </c>
      <c r="E330" s="228" t="s">
        <v>843</v>
      </c>
      <c r="F330" s="246" t="s">
        <v>119</v>
      </c>
      <c r="G330" s="247" t="n">
        <v>44442</v>
      </c>
      <c r="H330" s="238" t="n">
        <v>7076.261499</v>
      </c>
      <c r="I330" s="196" t="n">
        <v>4080048.90625</v>
      </c>
      <c r="J330" s="233" t="n">
        <f aca="false">H330/I330*100</f>
        <v>0.173435702894646</v>
      </c>
      <c r="K330" s="239"/>
      <c r="L330" s="239"/>
      <c r="M330" s="239"/>
      <c r="N330" s="239"/>
      <c r="O330" s="239"/>
    </row>
    <row r="331" customFormat="false" ht="13.8" hidden="false" customHeight="false" outlineLevel="0" collapsed="false">
      <c r="A331" s="228" t="s">
        <v>148</v>
      </c>
      <c r="B331" s="228" t="s">
        <v>116</v>
      </c>
      <c r="C331" s="228" t="s">
        <v>261</v>
      </c>
      <c r="D331" s="228" t="s">
        <v>821</v>
      </c>
      <c r="E331" s="228" t="s">
        <v>844</v>
      </c>
      <c r="F331" s="246" t="s">
        <v>119</v>
      </c>
      <c r="G331" s="247" t="n">
        <v>44442</v>
      </c>
      <c r="H331" s="238" t="n">
        <v>1936.09358399999</v>
      </c>
      <c r="I331" s="196" t="n">
        <v>4080048.90625</v>
      </c>
      <c r="J331" s="233" t="n">
        <f aca="false">H331/I331*100</f>
        <v>0.047452705310326</v>
      </c>
      <c r="K331" s="239"/>
      <c r="L331" s="239"/>
      <c r="M331" s="239"/>
      <c r="N331" s="239"/>
      <c r="O331" s="239"/>
    </row>
    <row r="332" customFormat="false" ht="13.8" hidden="false" customHeight="false" outlineLevel="0" collapsed="false">
      <c r="A332" s="228" t="s">
        <v>148</v>
      </c>
      <c r="B332" s="228" t="s">
        <v>116</v>
      </c>
      <c r="C332" s="228" t="s">
        <v>261</v>
      </c>
      <c r="D332" s="228" t="s">
        <v>821</v>
      </c>
      <c r="E332" s="228" t="s">
        <v>845</v>
      </c>
      <c r="F332" s="246" t="s">
        <v>119</v>
      </c>
      <c r="G332" s="247" t="n">
        <v>44442</v>
      </c>
      <c r="H332" s="238" t="n">
        <v>18092.9092029999</v>
      </c>
      <c r="I332" s="196" t="n">
        <v>4080048.90625</v>
      </c>
      <c r="J332" s="233" t="n">
        <f aca="false">H332/I332*100</f>
        <v>0.443448341398172</v>
      </c>
      <c r="K332" s="239"/>
      <c r="L332" s="239"/>
      <c r="M332" s="239"/>
      <c r="N332" s="239"/>
      <c r="O332" s="239"/>
    </row>
    <row r="333" customFormat="false" ht="13.8" hidden="false" customHeight="false" outlineLevel="0" collapsed="false">
      <c r="A333" s="228" t="s">
        <v>148</v>
      </c>
      <c r="B333" s="228" t="s">
        <v>116</v>
      </c>
      <c r="C333" s="228" t="s">
        <v>261</v>
      </c>
      <c r="D333" s="228" t="s">
        <v>821</v>
      </c>
      <c r="E333" s="228" t="s">
        <v>846</v>
      </c>
      <c r="F333" s="246" t="s">
        <v>119</v>
      </c>
      <c r="G333" s="247" t="n">
        <v>44442</v>
      </c>
      <c r="H333" s="238" t="n">
        <v>616.586123</v>
      </c>
      <c r="I333" s="196" t="n">
        <v>4080048.90625</v>
      </c>
      <c r="J333" s="233" t="n">
        <f aca="false">H333/I333*100</f>
        <v>0.015112223827893</v>
      </c>
      <c r="K333" s="239"/>
      <c r="L333" s="239"/>
      <c r="M333" s="239"/>
      <c r="N333" s="239"/>
      <c r="O333" s="239"/>
    </row>
    <row r="334" customFormat="false" ht="13.8" hidden="false" customHeight="false" outlineLevel="0" collapsed="false">
      <c r="A334" s="228" t="s">
        <v>148</v>
      </c>
      <c r="B334" s="228" t="s">
        <v>116</v>
      </c>
      <c r="C334" s="228" t="s">
        <v>261</v>
      </c>
      <c r="D334" s="228" t="s">
        <v>825</v>
      </c>
      <c r="E334" s="228" t="s">
        <v>847</v>
      </c>
      <c r="F334" s="246" t="s">
        <v>119</v>
      </c>
      <c r="G334" s="247" t="n">
        <v>44442</v>
      </c>
      <c r="H334" s="238" t="n">
        <v>3466.85931799999</v>
      </c>
      <c r="I334" s="196" t="n">
        <v>4080048.90625</v>
      </c>
      <c r="J334" s="233" t="n">
        <f aca="false">H334/I334*100</f>
        <v>0.0849710235749699</v>
      </c>
      <c r="K334" s="239"/>
      <c r="L334" s="239"/>
      <c r="M334" s="239"/>
      <c r="N334" s="239"/>
      <c r="O334" s="239"/>
    </row>
    <row r="335" customFormat="false" ht="13.8" hidden="false" customHeight="false" outlineLevel="0" collapsed="false">
      <c r="A335" s="228" t="s">
        <v>148</v>
      </c>
      <c r="B335" s="228" t="s">
        <v>116</v>
      </c>
      <c r="C335" s="228" t="s">
        <v>261</v>
      </c>
      <c r="D335" s="228" t="s">
        <v>821</v>
      </c>
      <c r="E335" s="228" t="s">
        <v>848</v>
      </c>
      <c r="F335" s="246" t="s">
        <v>119</v>
      </c>
      <c r="G335" s="247" t="n">
        <v>44442</v>
      </c>
      <c r="H335" s="238" t="n">
        <v>13081.1583699999</v>
      </c>
      <c r="I335" s="196" t="n">
        <v>4080048.90625</v>
      </c>
      <c r="J335" s="233" t="n">
        <f aca="false">H335/I335*100</f>
        <v>0.32061278358604</v>
      </c>
      <c r="K335" s="239"/>
      <c r="L335" s="239"/>
      <c r="M335" s="239"/>
      <c r="N335" s="239"/>
      <c r="O335" s="239"/>
    </row>
    <row r="336" customFormat="false" ht="13.8" hidden="false" customHeight="false" outlineLevel="0" collapsed="false">
      <c r="A336" s="228" t="s">
        <v>148</v>
      </c>
      <c r="B336" s="228" t="s">
        <v>116</v>
      </c>
      <c r="C336" s="228" t="s">
        <v>261</v>
      </c>
      <c r="D336" s="228" t="s">
        <v>821</v>
      </c>
      <c r="E336" s="228" t="s">
        <v>849</v>
      </c>
      <c r="F336" s="246" t="s">
        <v>119</v>
      </c>
      <c r="G336" s="247" t="n">
        <v>44442</v>
      </c>
      <c r="H336" s="238" t="n">
        <v>8528.99796099999</v>
      </c>
      <c r="I336" s="196" t="n">
        <v>4080048.90625</v>
      </c>
      <c r="J336" s="233" t="n">
        <f aca="false">H336/I336*100</f>
        <v>0.209041561926743</v>
      </c>
      <c r="K336" s="239"/>
      <c r="L336" s="239"/>
      <c r="M336" s="239"/>
      <c r="N336" s="239"/>
      <c r="O336" s="239"/>
    </row>
    <row r="337" customFormat="false" ht="13.8" hidden="false" customHeight="false" outlineLevel="0" collapsed="false">
      <c r="A337" s="228" t="s">
        <v>148</v>
      </c>
      <c r="B337" s="228" t="s">
        <v>116</v>
      </c>
      <c r="C337" s="228" t="s">
        <v>261</v>
      </c>
      <c r="D337" s="228" t="s">
        <v>821</v>
      </c>
      <c r="E337" s="228" t="s">
        <v>850</v>
      </c>
      <c r="F337" s="246" t="s">
        <v>119</v>
      </c>
      <c r="G337" s="247" t="n">
        <v>44442</v>
      </c>
      <c r="H337" s="238" t="n">
        <v>2552.38857199999</v>
      </c>
      <c r="I337" s="196" t="n">
        <v>4080048.90625</v>
      </c>
      <c r="J337" s="233" t="n">
        <f aca="false">H337/I337*100</f>
        <v>0.0625577935619872</v>
      </c>
      <c r="K337" s="239"/>
      <c r="L337" s="239"/>
      <c r="M337" s="239"/>
      <c r="N337" s="239"/>
      <c r="O337" s="239"/>
    </row>
    <row r="338" customFormat="false" ht="13.8" hidden="false" customHeight="false" outlineLevel="0" collapsed="false">
      <c r="A338" s="248" t="s">
        <v>148</v>
      </c>
      <c r="B338" s="228" t="s">
        <v>116</v>
      </c>
      <c r="C338" s="248" t="s">
        <v>851</v>
      </c>
      <c r="D338" s="249" t="s">
        <v>852</v>
      </c>
      <c r="E338" s="239" t="s">
        <v>853</v>
      </c>
      <c r="F338" s="246" t="s">
        <v>119</v>
      </c>
      <c r="G338" s="247" t="n">
        <v>44442</v>
      </c>
      <c r="H338" s="238" t="n">
        <v>7395.153698</v>
      </c>
      <c r="I338" s="196" t="n">
        <v>4080048.90625</v>
      </c>
      <c r="J338" s="233" t="n">
        <f aca="false">H338/I338*100</f>
        <v>0.181251594476521</v>
      </c>
      <c r="K338" s="239"/>
      <c r="L338" s="239"/>
      <c r="M338" s="239"/>
      <c r="N338" s="239"/>
      <c r="O338" s="239"/>
    </row>
    <row r="339" customFormat="false" ht="13.8" hidden="false" customHeight="false" outlineLevel="0" collapsed="false">
      <c r="A339" s="250" t="s">
        <v>148</v>
      </c>
      <c r="B339" s="230" t="s">
        <v>116</v>
      </c>
      <c r="C339" s="250" t="s">
        <v>851</v>
      </c>
      <c r="D339" s="251" t="s">
        <v>854</v>
      </c>
      <c r="E339" s="252" t="s">
        <v>855</v>
      </c>
      <c r="F339" s="246" t="s">
        <v>119</v>
      </c>
      <c r="G339" s="247" t="n">
        <v>44442</v>
      </c>
      <c r="H339" s="238" t="n">
        <v>98399.8691749999</v>
      </c>
      <c r="I339" s="196" t="n">
        <v>4080048.90625</v>
      </c>
      <c r="J339" s="233" t="n">
        <f aca="false">H339/I339*100</f>
        <v>2.41173259036838</v>
      </c>
      <c r="K339" s="239"/>
      <c r="L339" s="239"/>
      <c r="M339" s="239"/>
      <c r="N339" s="239"/>
      <c r="O339" s="239"/>
    </row>
    <row r="340" customFormat="false" ht="13.8" hidden="false" customHeight="false" outlineLevel="0" collapsed="false">
      <c r="A340" s="248" t="s">
        <v>148</v>
      </c>
      <c r="B340" s="228" t="s">
        <v>116</v>
      </c>
      <c r="C340" s="248" t="s">
        <v>851</v>
      </c>
      <c r="D340" s="249" t="s">
        <v>856</v>
      </c>
      <c r="E340" s="239" t="s">
        <v>857</v>
      </c>
      <c r="F340" s="246" t="s">
        <v>119</v>
      </c>
      <c r="G340" s="247" t="n">
        <v>44442</v>
      </c>
      <c r="H340" s="238" t="n">
        <v>4229.90551799999</v>
      </c>
      <c r="I340" s="196" t="n">
        <v>4080048.90625</v>
      </c>
      <c r="J340" s="233" t="n">
        <f aca="false">H340/I340*100</f>
        <v>0.103672912143784</v>
      </c>
      <c r="K340" s="239"/>
      <c r="L340" s="239"/>
      <c r="M340" s="239"/>
      <c r="N340" s="239"/>
      <c r="O340" s="239"/>
    </row>
    <row r="341" customFormat="false" ht="13.8" hidden="false" customHeight="false" outlineLevel="0" collapsed="false">
      <c r="A341" s="250" t="s">
        <v>148</v>
      </c>
      <c r="B341" s="230" t="s">
        <v>116</v>
      </c>
      <c r="C341" s="250" t="s">
        <v>851</v>
      </c>
      <c r="D341" s="250" t="s">
        <v>858</v>
      </c>
      <c r="E341" s="252" t="s">
        <v>859</v>
      </c>
      <c r="F341" s="246" t="s">
        <v>119</v>
      </c>
      <c r="G341" s="247" t="n">
        <v>44442</v>
      </c>
      <c r="H341" s="238" t="n">
        <v>184564.835794999</v>
      </c>
      <c r="I341" s="196" t="n">
        <v>4080048.90625</v>
      </c>
      <c r="J341" s="233" t="n">
        <f aca="false">H341/I341*100</f>
        <v>4.5235937126213</v>
      </c>
      <c r="K341" s="239"/>
      <c r="L341" s="239"/>
      <c r="M341" s="239"/>
      <c r="N341" s="239"/>
      <c r="O341" s="239"/>
    </row>
    <row r="342" customFormat="false" ht="13.8" hidden="false" customHeight="false" outlineLevel="0" collapsed="false">
      <c r="A342" s="248" t="s">
        <v>148</v>
      </c>
      <c r="B342" s="228" t="s">
        <v>116</v>
      </c>
      <c r="C342" s="248" t="s">
        <v>851</v>
      </c>
      <c r="D342" s="249" t="s">
        <v>860</v>
      </c>
      <c r="E342" s="239" t="s">
        <v>861</v>
      </c>
      <c r="F342" s="246" t="s">
        <v>119</v>
      </c>
      <c r="G342" s="247" t="n">
        <v>44442</v>
      </c>
      <c r="H342" s="238" t="n">
        <v>1936.08775599999</v>
      </c>
      <c r="I342" s="196" t="n">
        <v>4080048.90625</v>
      </c>
      <c r="J342" s="233" t="n">
        <f aca="false">H342/I342*100</f>
        <v>0.0474525624689009</v>
      </c>
      <c r="K342" s="239"/>
      <c r="L342" s="239"/>
      <c r="M342" s="239"/>
      <c r="N342" s="239"/>
      <c r="O342" s="239"/>
    </row>
    <row r="343" customFormat="false" ht="13.8" hidden="false" customHeight="false" outlineLevel="0" collapsed="false">
      <c r="A343" s="250" t="s">
        <v>148</v>
      </c>
      <c r="B343" s="230" t="s">
        <v>116</v>
      </c>
      <c r="C343" s="250" t="s">
        <v>851</v>
      </c>
      <c r="D343" s="250" t="s">
        <v>862</v>
      </c>
      <c r="E343" s="252" t="s">
        <v>863</v>
      </c>
      <c r="F343" s="246" t="s">
        <v>119</v>
      </c>
      <c r="G343" s="247" t="n">
        <v>44442</v>
      </c>
      <c r="H343" s="238" t="n">
        <v>18709.4213109999</v>
      </c>
      <c r="I343" s="196" t="n">
        <v>4080048.90625</v>
      </c>
      <c r="J343" s="233" t="n">
        <f aca="false">H343/I343*100</f>
        <v>0.458558751154673</v>
      </c>
      <c r="K343" s="239"/>
      <c r="L343" s="239"/>
      <c r="M343" s="239"/>
      <c r="N343" s="239"/>
      <c r="O343" s="239"/>
    </row>
    <row r="344" customFormat="false" ht="13.8" hidden="false" customHeight="false" outlineLevel="0" collapsed="false">
      <c r="A344" s="250" t="s">
        <v>148</v>
      </c>
      <c r="B344" s="230" t="s">
        <v>116</v>
      </c>
      <c r="C344" s="250" t="s">
        <v>851</v>
      </c>
      <c r="D344" s="253" t="s">
        <v>864</v>
      </c>
      <c r="E344" s="251" t="s">
        <v>865</v>
      </c>
      <c r="F344" s="246" t="s">
        <v>119</v>
      </c>
      <c r="G344" s="247" t="n">
        <v>44442</v>
      </c>
      <c r="H344" s="238" t="n">
        <v>1726.428525</v>
      </c>
      <c r="I344" s="196" t="n">
        <v>4080048.90625</v>
      </c>
      <c r="J344" s="233" t="n">
        <f aca="false">H344/I344*100</f>
        <v>0.0423139174227882</v>
      </c>
      <c r="K344" s="239"/>
      <c r="L344" s="239"/>
      <c r="M344" s="239"/>
      <c r="N344" s="239"/>
      <c r="O344" s="239"/>
    </row>
    <row r="345" customFormat="false" ht="13.8" hidden="false" customHeight="false" outlineLevel="0" collapsed="false">
      <c r="A345" s="230" t="s">
        <v>148</v>
      </c>
      <c r="B345" s="230" t="s">
        <v>116</v>
      </c>
      <c r="C345" s="230" t="s">
        <v>261</v>
      </c>
      <c r="D345" s="250" t="s">
        <v>866</v>
      </c>
      <c r="E345" s="251" t="s">
        <v>867</v>
      </c>
      <c r="F345" s="246" t="s">
        <v>119</v>
      </c>
      <c r="G345" s="247" t="n">
        <v>44442</v>
      </c>
      <c r="H345" s="238" t="n">
        <v>2163.30287399999</v>
      </c>
      <c r="I345" s="196" t="n">
        <v>4080048.90625</v>
      </c>
      <c r="J345" s="233" t="n">
        <f aca="false">H345/I345*100</f>
        <v>0.0530214937052874</v>
      </c>
      <c r="K345" s="239"/>
      <c r="L345" s="239"/>
      <c r="M345" s="239"/>
      <c r="N345" s="239"/>
      <c r="O345" s="239"/>
    </row>
    <row r="346" customFormat="false" ht="13.8" hidden="false" customHeight="false" outlineLevel="0" collapsed="false">
      <c r="A346" s="230" t="s">
        <v>148</v>
      </c>
      <c r="B346" s="230" t="s">
        <v>116</v>
      </c>
      <c r="C346" s="230" t="s">
        <v>261</v>
      </c>
      <c r="D346" s="250" t="s">
        <v>868</v>
      </c>
      <c r="E346" s="251" t="s">
        <v>869</v>
      </c>
      <c r="F346" s="246" t="s">
        <v>119</v>
      </c>
      <c r="G346" s="247" t="n">
        <v>44442</v>
      </c>
      <c r="H346" s="238" t="n">
        <v>729.532234</v>
      </c>
      <c r="I346" s="196" t="n">
        <v>4080048.90625</v>
      </c>
      <c r="J346" s="233" t="n">
        <f aca="false">H346/I346*100</f>
        <v>0.0178804776796295</v>
      </c>
      <c r="K346" s="239"/>
      <c r="L346" s="239"/>
      <c r="M346" s="239"/>
      <c r="N346" s="239"/>
      <c r="O346" s="239"/>
    </row>
    <row r="347" customFormat="false" ht="13.8" hidden="false" customHeight="false" outlineLevel="0" collapsed="false">
      <c r="A347" s="228" t="s">
        <v>148</v>
      </c>
      <c r="B347" s="228" t="s">
        <v>116</v>
      </c>
      <c r="C347" s="228" t="s">
        <v>261</v>
      </c>
      <c r="D347" s="228" t="s">
        <v>821</v>
      </c>
      <c r="E347" s="228" t="s">
        <v>870</v>
      </c>
      <c r="F347" s="246" t="s">
        <v>119</v>
      </c>
      <c r="G347" s="247" t="n">
        <v>44442</v>
      </c>
      <c r="H347" s="238" t="n">
        <v>6169.21547199999</v>
      </c>
      <c r="I347" s="196" t="n">
        <v>4080048.90625</v>
      </c>
      <c r="J347" s="233" t="n">
        <f aca="false">H347/I347*100</f>
        <v>0.151204449107208</v>
      </c>
      <c r="K347" s="239"/>
      <c r="L347" s="239"/>
      <c r="M347" s="239"/>
      <c r="N347" s="239"/>
      <c r="O347" s="239"/>
    </row>
    <row r="348" customFormat="false" ht="13.8" hidden="false" customHeight="false" outlineLevel="0" collapsed="false">
      <c r="A348" s="228" t="s">
        <v>148</v>
      </c>
      <c r="B348" s="228" t="s">
        <v>116</v>
      </c>
      <c r="C348" s="228" t="s">
        <v>261</v>
      </c>
      <c r="D348" s="228" t="s">
        <v>821</v>
      </c>
      <c r="E348" s="228" t="s">
        <v>871</v>
      </c>
      <c r="F348" s="246" t="s">
        <v>119</v>
      </c>
      <c r="G348" s="247" t="n">
        <v>44442</v>
      </c>
      <c r="H348" s="238" t="n">
        <v>4430.085546</v>
      </c>
      <c r="I348" s="196" t="n">
        <v>4080048.90625</v>
      </c>
      <c r="J348" s="233" t="n">
        <f aca="false">H348/I348*100</f>
        <v>0.108579226567941</v>
      </c>
      <c r="K348" s="239"/>
      <c r="L348" s="239"/>
      <c r="M348" s="239"/>
      <c r="N348" s="239"/>
      <c r="O348" s="239"/>
    </row>
    <row r="349" customFormat="false" ht="13.8" hidden="false" customHeight="false" outlineLevel="0" collapsed="false">
      <c r="A349" s="228" t="s">
        <v>148</v>
      </c>
      <c r="B349" s="228" t="s">
        <v>116</v>
      </c>
      <c r="C349" s="228" t="s">
        <v>261</v>
      </c>
      <c r="D349" s="228" t="s">
        <v>872</v>
      </c>
      <c r="E349" s="228" t="s">
        <v>873</v>
      </c>
      <c r="F349" s="246" t="s">
        <v>119</v>
      </c>
      <c r="G349" s="247" t="n">
        <v>44442</v>
      </c>
      <c r="H349" s="238" t="n">
        <v>96715.484668</v>
      </c>
      <c r="I349" s="196" t="n">
        <v>4080048.90625</v>
      </c>
      <c r="J349" s="233" t="n">
        <f aca="false">H349/I349*100</f>
        <v>2.37044915123069</v>
      </c>
      <c r="K349" s="239"/>
      <c r="L349" s="239"/>
      <c r="M349" s="239"/>
      <c r="N349" s="239"/>
      <c r="O349" s="239"/>
    </row>
    <row r="350" customFormat="false" ht="13.8" hidden="false" customHeight="false" outlineLevel="0" collapsed="false">
      <c r="A350" s="228" t="s">
        <v>148</v>
      </c>
      <c r="B350" s="228" t="s">
        <v>116</v>
      </c>
      <c r="C350" s="228" t="s">
        <v>268</v>
      </c>
      <c r="D350" s="228" t="s">
        <v>872</v>
      </c>
      <c r="E350" s="228" t="s">
        <v>874</v>
      </c>
      <c r="F350" s="246" t="s">
        <v>119</v>
      </c>
      <c r="G350" s="247" t="n">
        <v>44442</v>
      </c>
      <c r="H350" s="238" t="n">
        <v>178195.605665999</v>
      </c>
      <c r="I350" s="196" t="n">
        <v>4080048.90625</v>
      </c>
      <c r="J350" s="233" t="n">
        <f aca="false">H350/I350*100</f>
        <v>4.36748700225213</v>
      </c>
      <c r="K350" s="239"/>
      <c r="L350" s="239"/>
      <c r="M350" s="239"/>
      <c r="N350" s="239"/>
      <c r="O350" s="239"/>
    </row>
    <row r="351" customFormat="false" ht="13.8" hidden="false" customHeight="false" outlineLevel="0" collapsed="false">
      <c r="A351" s="228" t="s">
        <v>149</v>
      </c>
      <c r="B351" s="228" t="s">
        <v>116</v>
      </c>
      <c r="C351" s="228" t="s">
        <v>261</v>
      </c>
      <c r="D351" s="228" t="s">
        <v>872</v>
      </c>
      <c r="E351" s="228" t="s">
        <v>875</v>
      </c>
      <c r="F351" s="246" t="s">
        <v>119</v>
      </c>
      <c r="G351" s="247" t="n">
        <v>44442</v>
      </c>
      <c r="H351" s="238" t="n">
        <v>17178.684214</v>
      </c>
      <c r="I351" s="196" t="n">
        <v>4080048.90625</v>
      </c>
      <c r="J351" s="233" t="n">
        <f aca="false">H351/I351*100</f>
        <v>0.421041134768873</v>
      </c>
      <c r="K351" s="239"/>
      <c r="L351" s="239"/>
      <c r="M351" s="239"/>
      <c r="N351" s="239"/>
      <c r="O351" s="239"/>
    </row>
    <row r="352" customFormat="false" ht="13.8" hidden="false" customHeight="false" outlineLevel="0" collapsed="false">
      <c r="A352" s="228" t="s">
        <v>149</v>
      </c>
      <c r="B352" s="228" t="s">
        <v>116</v>
      </c>
      <c r="C352" s="228" t="s">
        <v>261</v>
      </c>
      <c r="D352" s="228" t="s">
        <v>876</v>
      </c>
      <c r="E352" s="228" t="s">
        <v>877</v>
      </c>
      <c r="F352" s="246" t="s">
        <v>119</v>
      </c>
      <c r="G352" s="247" t="n">
        <v>44442</v>
      </c>
      <c r="H352" s="238" t="n">
        <v>315235.273252999</v>
      </c>
      <c r="I352" s="196" t="n">
        <v>4080048.90625</v>
      </c>
      <c r="J352" s="233" t="n">
        <f aca="false">H352/I352*100</f>
        <v>7.72626212323356</v>
      </c>
      <c r="K352" s="239"/>
      <c r="L352" s="239"/>
      <c r="M352" s="239"/>
      <c r="N352" s="239"/>
      <c r="O352" s="239"/>
    </row>
    <row r="353" customFormat="false" ht="13.8" hidden="false" customHeight="false" outlineLevel="0" collapsed="false">
      <c r="A353" s="228" t="s">
        <v>149</v>
      </c>
      <c r="B353" s="228" t="s">
        <v>116</v>
      </c>
      <c r="C353" s="228" t="s">
        <v>261</v>
      </c>
      <c r="D353" s="228" t="s">
        <v>878</v>
      </c>
      <c r="E353" s="228" t="s">
        <v>879</v>
      </c>
      <c r="F353" s="246" t="s">
        <v>119</v>
      </c>
      <c r="G353" s="247" t="n">
        <v>44442</v>
      </c>
      <c r="H353" s="238" t="n">
        <v>4383.75557399999</v>
      </c>
      <c r="I353" s="196" t="n">
        <v>4080048.90625</v>
      </c>
      <c r="J353" s="233" t="n">
        <f aca="false">H353/I353*100</f>
        <v>0.107443701649869</v>
      </c>
      <c r="K353" s="239"/>
      <c r="L353" s="239"/>
      <c r="M353" s="239"/>
      <c r="N353" s="239"/>
      <c r="O353" s="239"/>
    </row>
    <row r="354" customFormat="false" ht="13.8" hidden="false" customHeight="false" outlineLevel="0" collapsed="false">
      <c r="A354" s="228" t="s">
        <v>149</v>
      </c>
      <c r="B354" s="228" t="s">
        <v>116</v>
      </c>
      <c r="C354" s="228" t="s">
        <v>261</v>
      </c>
      <c r="D354" s="228" t="s">
        <v>880</v>
      </c>
      <c r="E354" s="228" t="s">
        <v>881</v>
      </c>
      <c r="F354" s="246" t="s">
        <v>119</v>
      </c>
      <c r="G354" s="247" t="n">
        <v>44442</v>
      </c>
      <c r="H354" s="238" t="n">
        <v>2806.55388499999</v>
      </c>
      <c r="I354" s="196" t="n">
        <v>4080048.90625</v>
      </c>
      <c r="J354" s="233" t="n">
        <f aca="false">H354/I354*100</f>
        <v>0.0687872608757406</v>
      </c>
      <c r="K354" s="239"/>
      <c r="L354" s="239"/>
      <c r="M354" s="239"/>
      <c r="N354" s="239"/>
      <c r="O354" s="239"/>
    </row>
    <row r="355" customFormat="false" ht="13.8" hidden="false" customHeight="false" outlineLevel="0" collapsed="false">
      <c r="A355" s="230" t="s">
        <v>149</v>
      </c>
      <c r="B355" s="230" t="s">
        <v>116</v>
      </c>
      <c r="C355" s="230" t="s">
        <v>261</v>
      </c>
      <c r="D355" s="250" t="s">
        <v>882</v>
      </c>
      <c r="E355" s="242" t="s">
        <v>883</v>
      </c>
      <c r="F355" s="246" t="s">
        <v>119</v>
      </c>
      <c r="G355" s="247" t="n">
        <v>44442</v>
      </c>
      <c r="H355" s="238" t="n">
        <v>43229.2930429999</v>
      </c>
      <c r="I355" s="196" t="n">
        <v>4080048.90625</v>
      </c>
      <c r="J355" s="233" t="n">
        <f aca="false">H355/I355*100</f>
        <v>1.05952879576466</v>
      </c>
      <c r="K355" s="239"/>
      <c r="L355" s="239"/>
      <c r="M355" s="239"/>
      <c r="N355" s="239"/>
      <c r="O355" s="239"/>
    </row>
    <row r="356" customFormat="false" ht="13.8" hidden="false" customHeight="false" outlineLevel="0" collapsed="false">
      <c r="A356" s="228" t="s">
        <v>149</v>
      </c>
      <c r="B356" s="228" t="s">
        <v>116</v>
      </c>
      <c r="C356" s="228" t="s">
        <v>261</v>
      </c>
      <c r="D356" s="228" t="s">
        <v>878</v>
      </c>
      <c r="E356" s="242" t="s">
        <v>884</v>
      </c>
      <c r="F356" s="246" t="s">
        <v>119</v>
      </c>
      <c r="G356" s="247" t="n">
        <v>44442</v>
      </c>
      <c r="H356" s="238" t="n">
        <v>123223.263483</v>
      </c>
      <c r="I356" s="196" t="n">
        <v>4080048.90625</v>
      </c>
      <c r="J356" s="233" t="n">
        <f aca="false">H356/I356*100</f>
        <v>3.02014182462963</v>
      </c>
      <c r="K356" s="239"/>
      <c r="L356" s="239"/>
      <c r="M356" s="239"/>
      <c r="N356" s="239"/>
      <c r="O356" s="239"/>
    </row>
    <row r="357" customFormat="false" ht="13.8" hidden="false" customHeight="false" outlineLevel="0" collapsed="false">
      <c r="A357" s="228" t="s">
        <v>149</v>
      </c>
      <c r="B357" s="228" t="s">
        <v>116</v>
      </c>
      <c r="C357" s="228" t="s">
        <v>261</v>
      </c>
      <c r="D357" s="228" t="s">
        <v>880</v>
      </c>
      <c r="E357" s="228" t="s">
        <v>885</v>
      </c>
      <c r="F357" s="246" t="s">
        <v>119</v>
      </c>
      <c r="G357" s="247" t="n">
        <v>44442</v>
      </c>
      <c r="H357" s="238" t="n">
        <v>19364.9476609999</v>
      </c>
      <c r="I357" s="196" t="n">
        <v>4080048.90625</v>
      </c>
      <c r="J357" s="233" t="n">
        <f aca="false">H357/I357*100</f>
        <v>0.4746253808707</v>
      </c>
      <c r="K357" s="239"/>
      <c r="L357" s="239"/>
      <c r="M357" s="239"/>
      <c r="N357" s="239"/>
      <c r="O357" s="239"/>
    </row>
    <row r="358" customFormat="false" ht="13.8" hidden="false" customHeight="false" outlineLevel="0" collapsed="false">
      <c r="A358" s="230" t="s">
        <v>149</v>
      </c>
      <c r="B358" s="230" t="s">
        <v>116</v>
      </c>
      <c r="C358" s="230" t="s">
        <v>261</v>
      </c>
      <c r="D358" s="253" t="s">
        <v>886</v>
      </c>
      <c r="E358" s="242" t="s">
        <v>887</v>
      </c>
      <c r="F358" s="246" t="s">
        <v>119</v>
      </c>
      <c r="G358" s="247" t="n">
        <v>44442</v>
      </c>
      <c r="H358" s="238" t="n">
        <v>59429.1735629999</v>
      </c>
      <c r="I358" s="196" t="n">
        <v>4080048.90625</v>
      </c>
      <c r="J358" s="233" t="n">
        <f aca="false">H358/I358*100</f>
        <v>1.45657993147983</v>
      </c>
      <c r="K358" s="239"/>
      <c r="L358" s="239"/>
      <c r="M358" s="239"/>
      <c r="N358" s="239"/>
      <c r="O358" s="239"/>
    </row>
    <row r="359" customFormat="false" ht="13.8" hidden="false" customHeight="false" outlineLevel="0" collapsed="false">
      <c r="A359" s="228" t="s">
        <v>149</v>
      </c>
      <c r="B359" s="228" t="s">
        <v>116</v>
      </c>
      <c r="C359" s="228" t="s">
        <v>268</v>
      </c>
      <c r="D359" s="228" t="s">
        <v>880</v>
      </c>
      <c r="E359" s="228" t="s">
        <v>888</v>
      </c>
      <c r="F359" s="246" t="s">
        <v>119</v>
      </c>
      <c r="G359" s="247" t="n">
        <v>44442</v>
      </c>
      <c r="H359" s="238" t="n">
        <v>93572.4589949999</v>
      </c>
      <c r="I359" s="196" t="n">
        <v>4080048.90625</v>
      </c>
      <c r="J359" s="233" t="n">
        <f aca="false">H359/I359*100</f>
        <v>2.29341513165838</v>
      </c>
      <c r="K359" s="239"/>
      <c r="L359" s="239"/>
      <c r="M359" s="239"/>
      <c r="N359" s="239"/>
      <c r="O359" s="239"/>
    </row>
    <row r="360" customFormat="false" ht="13.8" hidden="false" customHeight="false" outlineLevel="0" collapsed="false">
      <c r="A360" s="228" t="s">
        <v>149</v>
      </c>
      <c r="B360" s="228" t="s">
        <v>116</v>
      </c>
      <c r="C360" s="228" t="s">
        <v>268</v>
      </c>
      <c r="D360" s="228" t="s">
        <v>878</v>
      </c>
      <c r="E360" s="228" t="s">
        <v>889</v>
      </c>
      <c r="F360" s="246" t="s">
        <v>119</v>
      </c>
      <c r="G360" s="247" t="n">
        <v>44442</v>
      </c>
      <c r="H360" s="238" t="n">
        <v>22.167306</v>
      </c>
      <c r="I360" s="196" t="n">
        <v>4080048.90625</v>
      </c>
      <c r="J360" s="233" t="n">
        <f aca="false">H360/I360*100</f>
        <v>0.000543309810969254</v>
      </c>
      <c r="K360" s="239"/>
      <c r="L360" s="239"/>
      <c r="M360" s="239"/>
      <c r="N360" s="239"/>
      <c r="O360" s="239"/>
    </row>
    <row r="361" customFormat="false" ht="13.8" hidden="false" customHeight="false" outlineLevel="0" collapsed="false">
      <c r="A361" s="228" t="s">
        <v>149</v>
      </c>
      <c r="B361" s="228" t="s">
        <v>116</v>
      </c>
      <c r="C361" s="228" t="s">
        <v>268</v>
      </c>
      <c r="D361" s="228" t="s">
        <v>890</v>
      </c>
      <c r="E361" s="228" t="s">
        <v>891</v>
      </c>
      <c r="F361" s="246" t="s">
        <v>119</v>
      </c>
      <c r="G361" s="247" t="n">
        <v>44442</v>
      </c>
      <c r="H361" s="238" t="n">
        <v>961477.891272</v>
      </c>
      <c r="I361" s="196" t="n">
        <v>4080048.90625</v>
      </c>
      <c r="J361" s="233" t="n">
        <f aca="false">H361/I361*100</f>
        <v>23.565352116225</v>
      </c>
      <c r="K361" s="239"/>
      <c r="L361" s="239"/>
      <c r="M361" s="239"/>
      <c r="N361" s="239"/>
      <c r="O361" s="239"/>
    </row>
    <row r="362" customFormat="false" ht="13.8" hidden="false" customHeight="false" outlineLevel="0" collapsed="false">
      <c r="A362" s="228" t="s">
        <v>149</v>
      </c>
      <c r="B362" s="228" t="s">
        <v>116</v>
      </c>
      <c r="C362" s="228" t="s">
        <v>268</v>
      </c>
      <c r="D362" s="228" t="s">
        <v>892</v>
      </c>
      <c r="E362" s="228" t="s">
        <v>893</v>
      </c>
      <c r="F362" s="246" t="s">
        <v>119</v>
      </c>
      <c r="G362" s="247" t="n">
        <v>44442</v>
      </c>
      <c r="H362" s="238" t="n">
        <v>453862.499583</v>
      </c>
      <c r="I362" s="196" t="n">
        <v>4080048.90625</v>
      </c>
      <c r="J362" s="233" t="n">
        <f aca="false">H362/I362*100</f>
        <v>11.1239475313091</v>
      </c>
      <c r="K362" s="239"/>
      <c r="L362" s="239"/>
      <c r="M362" s="239"/>
      <c r="N362" s="239"/>
      <c r="O362" s="239"/>
    </row>
    <row r="363" customFormat="false" ht="13.8" hidden="false" customHeight="false" outlineLevel="0" collapsed="false">
      <c r="A363" s="228" t="s">
        <v>149</v>
      </c>
      <c r="B363" s="228" t="s">
        <v>116</v>
      </c>
      <c r="C363" s="228" t="s">
        <v>268</v>
      </c>
      <c r="D363" s="228" t="s">
        <v>894</v>
      </c>
      <c r="E363" s="228" t="s">
        <v>227</v>
      </c>
      <c r="F363" s="246" t="s">
        <v>119</v>
      </c>
      <c r="G363" s="247" t="n">
        <v>44442</v>
      </c>
      <c r="H363" s="238" t="n">
        <v>2349473.263257</v>
      </c>
      <c r="I363" s="196" t="n">
        <v>4080048.90625</v>
      </c>
      <c r="J363" s="233" t="n">
        <f aca="false">H363/I363*100</f>
        <v>57.5844387467506</v>
      </c>
      <c r="K363" s="239"/>
      <c r="L363" s="239"/>
      <c r="M363" s="239"/>
      <c r="N363" s="239"/>
      <c r="O363" s="239"/>
    </row>
    <row r="364" customFormat="false" ht="13.8" hidden="false" customHeight="false" outlineLevel="0" collapsed="false">
      <c r="A364" s="234" t="s">
        <v>145</v>
      </c>
      <c r="B364" s="234" t="s">
        <v>122</v>
      </c>
      <c r="C364" s="234" t="s">
        <v>895</v>
      </c>
      <c r="D364" s="234" t="s">
        <v>896</v>
      </c>
      <c r="E364" s="234" t="s">
        <v>897</v>
      </c>
      <c r="F364" s="235" t="s">
        <v>898</v>
      </c>
      <c r="G364" s="232" t="n">
        <v>43493</v>
      </c>
      <c r="H364" s="197" t="n">
        <v>1038.801514</v>
      </c>
      <c r="I364" s="236" t="n">
        <v>29560.435181</v>
      </c>
      <c r="J364" s="233" t="n">
        <f aca="false">H364/I364*100</f>
        <v>3.51416177616929</v>
      </c>
      <c r="L364" s="254"/>
      <c r="M364" s="255"/>
    </row>
    <row r="365" customFormat="false" ht="13.8" hidden="false" customHeight="false" outlineLevel="0" collapsed="false">
      <c r="A365" s="234" t="s">
        <v>145</v>
      </c>
      <c r="B365" s="234" t="s">
        <v>122</v>
      </c>
      <c r="C365" s="234" t="s">
        <v>895</v>
      </c>
      <c r="D365" s="234" t="s">
        <v>899</v>
      </c>
      <c r="E365" s="234" t="s">
        <v>900</v>
      </c>
      <c r="F365" s="235" t="s">
        <v>898</v>
      </c>
      <c r="G365" s="232" t="n">
        <v>43493</v>
      </c>
      <c r="H365" s="197" t="n">
        <v>20128.078125</v>
      </c>
      <c r="I365" s="236" t="n">
        <v>29560.435181</v>
      </c>
      <c r="J365" s="233" t="n">
        <f aca="false">H365/I365*100</f>
        <v>68.0912780943677</v>
      </c>
      <c r="K365" s="243"/>
      <c r="L365" s="254"/>
      <c r="M365" s="255"/>
    </row>
    <row r="366" customFormat="false" ht="13.8" hidden="false" customHeight="false" outlineLevel="0" collapsed="false">
      <c r="A366" s="234" t="s">
        <v>145</v>
      </c>
      <c r="B366" s="234" t="s">
        <v>122</v>
      </c>
      <c r="C366" s="234" t="s">
        <v>895</v>
      </c>
      <c r="D366" s="234" t="s">
        <v>901</v>
      </c>
      <c r="E366" s="234" t="s">
        <v>902</v>
      </c>
      <c r="F366" s="235" t="s">
        <v>898</v>
      </c>
      <c r="G366" s="232" t="n">
        <v>43493</v>
      </c>
      <c r="H366" s="197" t="n">
        <v>7036.332031</v>
      </c>
      <c r="I366" s="236" t="n">
        <v>29560.435181</v>
      </c>
      <c r="J366" s="233" t="n">
        <f aca="false">H366/I366*100</f>
        <v>23.8032085384271</v>
      </c>
      <c r="K366" s="256"/>
      <c r="L366" s="254"/>
      <c r="M366" s="255"/>
    </row>
    <row r="367" customFormat="false" ht="13.8" hidden="false" customHeight="false" outlineLevel="0" collapsed="false">
      <c r="A367" s="234" t="s">
        <v>145</v>
      </c>
      <c r="B367" s="234" t="s">
        <v>122</v>
      </c>
      <c r="C367" s="234" t="s">
        <v>895</v>
      </c>
      <c r="D367" s="234" t="s">
        <v>903</v>
      </c>
      <c r="E367" s="234" t="s">
        <v>904</v>
      </c>
      <c r="F367" s="235" t="s">
        <v>898</v>
      </c>
      <c r="G367" s="232" t="n">
        <v>43493</v>
      </c>
      <c r="H367" s="197" t="n">
        <v>1357.223511</v>
      </c>
      <c r="I367" s="236" t="n">
        <v>29560.435181</v>
      </c>
      <c r="J367" s="233" t="n">
        <f aca="false">H367/I367*100</f>
        <v>4.59135159103597</v>
      </c>
      <c r="K367" s="257"/>
      <c r="L367" s="254"/>
      <c r="M367" s="255"/>
    </row>
    <row r="368" customFormat="false" ht="13.8" hidden="false" customHeight="false" outlineLevel="0" collapsed="false">
      <c r="A368" s="234" t="s">
        <v>146</v>
      </c>
      <c r="B368" s="234" t="s">
        <v>129</v>
      </c>
      <c r="C368" s="234" t="s">
        <v>261</v>
      </c>
      <c r="D368" s="234" t="s">
        <v>905</v>
      </c>
      <c r="E368" s="234" t="s">
        <v>905</v>
      </c>
      <c r="F368" s="258" t="s">
        <v>132</v>
      </c>
      <c r="G368" s="232" t="n">
        <v>44440</v>
      </c>
      <c r="H368" s="197" t="n">
        <v>6976.282227</v>
      </c>
      <c r="I368" s="236" t="n">
        <v>155624.791992</v>
      </c>
      <c r="J368" s="233" t="n">
        <f aca="false">H368/I368*100</f>
        <v>4.48275762345027</v>
      </c>
      <c r="K368" s="257"/>
      <c r="L368" s="228"/>
      <c r="M368" s="228"/>
    </row>
    <row r="369" customFormat="false" ht="13.8" hidden="false" customHeight="false" outlineLevel="0" collapsed="false">
      <c r="A369" s="234" t="s">
        <v>146</v>
      </c>
      <c r="B369" s="234" t="s">
        <v>129</v>
      </c>
      <c r="C369" s="234" t="s">
        <v>261</v>
      </c>
      <c r="D369" s="234" t="s">
        <v>906</v>
      </c>
      <c r="E369" s="234" t="s">
        <v>906</v>
      </c>
      <c r="F369" s="258" t="s">
        <v>132</v>
      </c>
      <c r="G369" s="232" t="n">
        <v>44440</v>
      </c>
      <c r="H369" s="197" t="n">
        <v>454.088562</v>
      </c>
      <c r="I369" s="236" t="n">
        <v>155624.791992</v>
      </c>
      <c r="J369" s="233" t="n">
        <f aca="false">H369/I369*100</f>
        <v>0.291784204937824</v>
      </c>
      <c r="K369" s="257"/>
      <c r="L369" s="228"/>
      <c r="M369" s="228"/>
    </row>
    <row r="370" customFormat="false" ht="13.8" hidden="false" customHeight="false" outlineLevel="0" collapsed="false">
      <c r="A370" s="234" t="s">
        <v>146</v>
      </c>
      <c r="B370" s="234" t="s">
        <v>129</v>
      </c>
      <c r="C370" s="234" t="s">
        <v>261</v>
      </c>
      <c r="D370" s="234" t="s">
        <v>907</v>
      </c>
      <c r="E370" s="234" t="s">
        <v>907</v>
      </c>
      <c r="F370" s="258" t="s">
        <v>132</v>
      </c>
      <c r="G370" s="232" t="n">
        <v>44440</v>
      </c>
      <c r="H370" s="197" t="n">
        <v>6772.233887</v>
      </c>
      <c r="I370" s="236" t="n">
        <v>155624.791992</v>
      </c>
      <c r="J370" s="233" t="n">
        <f aca="false">H370/I370*100</f>
        <v>4.35164204900472</v>
      </c>
      <c r="K370" s="257"/>
      <c r="L370" s="228"/>
      <c r="M370" s="228"/>
    </row>
    <row r="371" customFormat="false" ht="13.8" hidden="false" customHeight="false" outlineLevel="0" collapsed="false">
      <c r="A371" s="234" t="s">
        <v>146</v>
      </c>
      <c r="B371" s="234" t="s">
        <v>129</v>
      </c>
      <c r="C371" s="234" t="s">
        <v>261</v>
      </c>
      <c r="D371" s="234" t="s">
        <v>908</v>
      </c>
      <c r="E371" s="234" t="s">
        <v>908</v>
      </c>
      <c r="F371" s="258" t="s">
        <v>132</v>
      </c>
      <c r="G371" s="232" t="n">
        <v>44440</v>
      </c>
      <c r="H371" s="197" t="n">
        <v>14202.604492</v>
      </c>
      <c r="I371" s="236" t="n">
        <v>155624.791992</v>
      </c>
      <c r="J371" s="233" t="n">
        <f aca="false">H371/I371*100</f>
        <v>9.12618375915972</v>
      </c>
      <c r="K371" s="257"/>
      <c r="L371" s="228"/>
      <c r="M371" s="228"/>
    </row>
    <row r="372" customFormat="false" ht="13.8" hidden="false" customHeight="false" outlineLevel="0" collapsed="false">
      <c r="A372" s="234" t="s">
        <v>146</v>
      </c>
      <c r="B372" s="234" t="s">
        <v>129</v>
      </c>
      <c r="C372" s="234" t="s">
        <v>261</v>
      </c>
      <c r="D372" s="234" t="s">
        <v>909</v>
      </c>
      <c r="E372" s="234" t="s">
        <v>909</v>
      </c>
      <c r="F372" s="258" t="s">
        <v>132</v>
      </c>
      <c r="G372" s="232" t="n">
        <v>44440</v>
      </c>
      <c r="H372" s="197" t="n">
        <v>330.93927</v>
      </c>
      <c r="I372" s="236" t="n">
        <v>155624.791992</v>
      </c>
      <c r="J372" s="233" t="n">
        <f aca="false">H372/I372*100</f>
        <v>0.212652023989219</v>
      </c>
      <c r="K372" s="257"/>
      <c r="L372" s="228"/>
      <c r="M372" s="228"/>
    </row>
    <row r="373" customFormat="false" ht="13.8" hidden="false" customHeight="false" outlineLevel="0" collapsed="false">
      <c r="A373" s="234" t="s">
        <v>146</v>
      </c>
      <c r="B373" s="234" t="s">
        <v>129</v>
      </c>
      <c r="C373" s="234" t="s">
        <v>261</v>
      </c>
      <c r="D373" s="234" t="s">
        <v>910</v>
      </c>
      <c r="E373" s="234" t="s">
        <v>910</v>
      </c>
      <c r="F373" s="258" t="s">
        <v>132</v>
      </c>
      <c r="G373" s="232" t="n">
        <v>44440</v>
      </c>
      <c r="H373" s="197" t="n">
        <v>336.425354</v>
      </c>
      <c r="I373" s="236" t="n">
        <v>155624.791992</v>
      </c>
      <c r="J373" s="233" t="n">
        <f aca="false">H373/I373*100</f>
        <v>0.216177223239144</v>
      </c>
      <c r="K373" s="257"/>
      <c r="L373" s="228"/>
      <c r="M373" s="228"/>
    </row>
    <row r="374" customFormat="false" ht="13.8" hidden="false" customHeight="false" outlineLevel="0" collapsed="false">
      <c r="A374" s="234" t="s">
        <v>146</v>
      </c>
      <c r="B374" s="234" t="s">
        <v>129</v>
      </c>
      <c r="C374" s="234" t="s">
        <v>261</v>
      </c>
      <c r="D374" s="234" t="s">
        <v>911</v>
      </c>
      <c r="E374" s="234" t="s">
        <v>911</v>
      </c>
      <c r="F374" s="258" t="s">
        <v>132</v>
      </c>
      <c r="G374" s="232" t="n">
        <v>44440</v>
      </c>
      <c r="H374" s="197" t="n">
        <v>290.989685</v>
      </c>
      <c r="I374" s="236" t="n">
        <v>155624.791992</v>
      </c>
      <c r="J374" s="233" t="n">
        <f aca="false">H374/I374*100</f>
        <v>0.1869815736139</v>
      </c>
      <c r="K374" s="257"/>
      <c r="L374" s="228"/>
      <c r="M374" s="228"/>
    </row>
    <row r="375" customFormat="false" ht="13.8" hidden="false" customHeight="false" outlineLevel="0" collapsed="false">
      <c r="A375" s="234" t="s">
        <v>146</v>
      </c>
      <c r="B375" s="234" t="s">
        <v>129</v>
      </c>
      <c r="C375" s="234" t="s">
        <v>261</v>
      </c>
      <c r="D375" s="234" t="s">
        <v>912</v>
      </c>
      <c r="E375" s="234" t="s">
        <v>912</v>
      </c>
      <c r="F375" s="258" t="s">
        <v>132</v>
      </c>
      <c r="G375" s="232" t="n">
        <v>44440</v>
      </c>
      <c r="H375" s="197" t="n">
        <v>60.512909</v>
      </c>
      <c r="I375" s="236" t="n">
        <v>155624.791992</v>
      </c>
      <c r="J375" s="233" t="n">
        <f aca="false">H375/I375*100</f>
        <v>0.0388838489198499</v>
      </c>
      <c r="K375" s="257"/>
      <c r="L375" s="228"/>
      <c r="M375" s="228"/>
    </row>
    <row r="376" customFormat="false" ht="13.8" hidden="false" customHeight="false" outlineLevel="0" collapsed="false">
      <c r="A376" s="234" t="s">
        <v>146</v>
      </c>
      <c r="B376" s="234" t="s">
        <v>129</v>
      </c>
      <c r="C376" s="234" t="s">
        <v>261</v>
      </c>
      <c r="D376" s="234" t="s">
        <v>913</v>
      </c>
      <c r="E376" s="234" t="s">
        <v>913</v>
      </c>
      <c r="F376" s="258" t="s">
        <v>132</v>
      </c>
      <c r="G376" s="232" t="n">
        <v>44440</v>
      </c>
      <c r="H376" s="197" t="n">
        <v>1249.905396</v>
      </c>
      <c r="I376" s="236" t="n">
        <v>155624.791992</v>
      </c>
      <c r="J376" s="233" t="n">
        <f aca="false">H376/I376*100</f>
        <v>0.803153135179292</v>
      </c>
      <c r="K376" s="257"/>
      <c r="L376" s="228"/>
      <c r="M376" s="228"/>
    </row>
    <row r="377" customFormat="false" ht="13.8" hidden="false" customHeight="false" outlineLevel="0" collapsed="false">
      <c r="A377" s="234" t="s">
        <v>146</v>
      </c>
      <c r="B377" s="234" t="s">
        <v>129</v>
      </c>
      <c r="C377" s="234" t="s">
        <v>261</v>
      </c>
      <c r="D377" s="234" t="s">
        <v>914</v>
      </c>
      <c r="E377" s="234" t="s">
        <v>914</v>
      </c>
      <c r="F377" s="258" t="s">
        <v>132</v>
      </c>
      <c r="G377" s="232" t="n">
        <v>44440</v>
      </c>
      <c r="H377" s="197" t="n">
        <v>884.350342</v>
      </c>
      <c r="I377" s="236" t="n">
        <v>155624.791992</v>
      </c>
      <c r="J377" s="233" t="n">
        <f aca="false">H377/I377*100</f>
        <v>0.568258007403769</v>
      </c>
      <c r="K377" s="257"/>
      <c r="L377" s="228"/>
      <c r="M377" s="228"/>
    </row>
    <row r="378" customFormat="false" ht="13.8" hidden="false" customHeight="false" outlineLevel="0" collapsed="false">
      <c r="A378" s="234" t="s">
        <v>146</v>
      </c>
      <c r="B378" s="234" t="s">
        <v>129</v>
      </c>
      <c r="C378" s="234" t="s">
        <v>261</v>
      </c>
      <c r="D378" s="234" t="s">
        <v>915</v>
      </c>
      <c r="E378" s="234" t="s">
        <v>915</v>
      </c>
      <c r="F378" s="258" t="s">
        <v>132</v>
      </c>
      <c r="G378" s="232" t="n">
        <v>44440</v>
      </c>
      <c r="H378" s="197" t="n">
        <v>1024.165771</v>
      </c>
      <c r="I378" s="236" t="n">
        <v>155624.791992</v>
      </c>
      <c r="J378" s="233" t="n">
        <f aca="false">H378/I378*100</f>
        <v>0.658099367003586</v>
      </c>
      <c r="K378" s="257"/>
      <c r="L378" s="228"/>
      <c r="M378" s="228"/>
    </row>
    <row r="379" customFormat="false" ht="13.8" hidden="false" customHeight="false" outlineLevel="0" collapsed="false">
      <c r="A379" s="234" t="s">
        <v>146</v>
      </c>
      <c r="B379" s="234" t="s">
        <v>129</v>
      </c>
      <c r="C379" s="234" t="s">
        <v>261</v>
      </c>
      <c r="D379" s="234" t="s">
        <v>916</v>
      </c>
      <c r="E379" s="234" t="s">
        <v>916</v>
      </c>
      <c r="F379" s="258" t="s">
        <v>132</v>
      </c>
      <c r="G379" s="232" t="n">
        <v>44440</v>
      </c>
      <c r="H379" s="197" t="n">
        <v>187.949722</v>
      </c>
      <c r="I379" s="236" t="n">
        <v>155624.791992</v>
      </c>
      <c r="J379" s="233" t="n">
        <f aca="false">H379/I379*100</f>
        <v>0.120771067125129</v>
      </c>
      <c r="K379" s="257"/>
      <c r="L379" s="228"/>
      <c r="M379" s="228"/>
    </row>
    <row r="380" customFormat="false" ht="13.8" hidden="false" customHeight="false" outlineLevel="0" collapsed="false">
      <c r="A380" s="234" t="s">
        <v>146</v>
      </c>
      <c r="B380" s="234" t="s">
        <v>129</v>
      </c>
      <c r="C380" s="234" t="s">
        <v>261</v>
      </c>
      <c r="D380" s="234" t="s">
        <v>917</v>
      </c>
      <c r="E380" s="234" t="s">
        <v>917</v>
      </c>
      <c r="F380" s="258" t="s">
        <v>132</v>
      </c>
      <c r="G380" s="232" t="n">
        <v>44440</v>
      </c>
      <c r="H380" s="197" t="n">
        <v>4670.828125</v>
      </c>
      <c r="I380" s="236" t="n">
        <v>155624.791992</v>
      </c>
      <c r="J380" s="233" t="n">
        <f aca="false">H380/I380*100</f>
        <v>3.00133935294841</v>
      </c>
      <c r="K380" s="257"/>
      <c r="L380" s="228"/>
      <c r="M380" s="228"/>
    </row>
    <row r="381" customFormat="false" ht="13.8" hidden="false" customHeight="false" outlineLevel="0" collapsed="false">
      <c r="A381" s="230" t="s">
        <v>146</v>
      </c>
      <c r="B381" s="230" t="s">
        <v>129</v>
      </c>
      <c r="C381" s="230" t="s">
        <v>261</v>
      </c>
      <c r="D381" s="230" t="s">
        <v>918</v>
      </c>
      <c r="E381" s="230" t="s">
        <v>918</v>
      </c>
      <c r="F381" s="258" t="s">
        <v>132</v>
      </c>
      <c r="G381" s="232" t="n">
        <v>44440</v>
      </c>
      <c r="H381" s="197" t="n">
        <v>2554.009038</v>
      </c>
      <c r="I381" s="236" t="n">
        <v>155624.791992</v>
      </c>
      <c r="J381" s="233" t="n">
        <f aca="false">H381/I381*100</f>
        <v>1.64113249907591</v>
      </c>
      <c r="K381" s="257"/>
      <c r="L381" s="228"/>
      <c r="M381" s="228"/>
    </row>
    <row r="382" customFormat="false" ht="13.8" hidden="false" customHeight="false" outlineLevel="0" collapsed="false">
      <c r="A382" s="230" t="s">
        <v>146</v>
      </c>
      <c r="B382" s="230" t="s">
        <v>129</v>
      </c>
      <c r="C382" s="230" t="s">
        <v>261</v>
      </c>
      <c r="D382" s="230" t="s">
        <v>919</v>
      </c>
      <c r="E382" s="230" t="s">
        <v>919</v>
      </c>
      <c r="F382" s="258" t="s">
        <v>132</v>
      </c>
      <c r="G382" s="232" t="n">
        <v>44440</v>
      </c>
      <c r="H382" s="197" t="n">
        <v>266.138827</v>
      </c>
      <c r="I382" s="236" t="n">
        <v>155624.791992</v>
      </c>
      <c r="J382" s="233" t="n">
        <f aca="false">H382/I382*100</f>
        <v>0.171013129459271</v>
      </c>
      <c r="K382" s="257"/>
      <c r="L382" s="228"/>
      <c r="M382" s="228"/>
    </row>
    <row r="383" customFormat="false" ht="13.8" hidden="false" customHeight="false" outlineLevel="0" collapsed="false">
      <c r="A383" s="230" t="s">
        <v>146</v>
      </c>
      <c r="B383" s="230" t="s">
        <v>129</v>
      </c>
      <c r="C383" s="230" t="s">
        <v>261</v>
      </c>
      <c r="D383" s="230" t="s">
        <v>920</v>
      </c>
      <c r="E383" s="230" t="s">
        <v>920</v>
      </c>
      <c r="F383" s="258" t="s">
        <v>132</v>
      </c>
      <c r="G383" s="232" t="n">
        <v>44440</v>
      </c>
      <c r="H383" s="197" t="n">
        <v>2116.818965</v>
      </c>
      <c r="I383" s="236" t="n">
        <v>155624.791992</v>
      </c>
      <c r="J383" s="233" t="n">
        <f aca="false">H383/I383*100</f>
        <v>1.36020677547882</v>
      </c>
      <c r="K383" s="257"/>
      <c r="L383" s="228"/>
      <c r="M383" s="228"/>
    </row>
    <row r="384" customFormat="false" ht="13.8" hidden="false" customHeight="false" outlineLevel="0" collapsed="false">
      <c r="A384" s="234" t="s">
        <v>146</v>
      </c>
      <c r="B384" s="234" t="s">
        <v>129</v>
      </c>
      <c r="C384" s="234" t="s">
        <v>261</v>
      </c>
      <c r="D384" s="234" t="s">
        <v>921</v>
      </c>
      <c r="E384" s="234" t="s">
        <v>921</v>
      </c>
      <c r="F384" s="258" t="s">
        <v>132</v>
      </c>
      <c r="G384" s="232" t="n">
        <v>44440</v>
      </c>
      <c r="H384" s="197" t="n">
        <v>4900.399414</v>
      </c>
      <c r="I384" s="236" t="n">
        <v>155624.791992</v>
      </c>
      <c r="J384" s="233" t="n">
        <f aca="false">H384/I384*100</f>
        <v>3.14885523782863</v>
      </c>
      <c r="K384" s="259"/>
      <c r="L384" s="228"/>
      <c r="M384" s="228"/>
    </row>
    <row r="385" customFormat="false" ht="13.8" hidden="false" customHeight="false" outlineLevel="0" collapsed="false">
      <c r="A385" s="234" t="s">
        <v>146</v>
      </c>
      <c r="B385" s="234" t="s">
        <v>129</v>
      </c>
      <c r="C385" s="234" t="s">
        <v>256</v>
      </c>
      <c r="D385" s="234" t="s">
        <v>922</v>
      </c>
      <c r="E385" s="234" t="s">
        <v>922</v>
      </c>
      <c r="F385" s="258" t="s">
        <v>132</v>
      </c>
      <c r="G385" s="232" t="n">
        <v>44440</v>
      </c>
      <c r="H385" s="197" t="n">
        <v>14202.604492</v>
      </c>
      <c r="I385" s="236" t="n">
        <v>155624.791992</v>
      </c>
      <c r="J385" s="233" t="n">
        <f aca="false">H385/I385*100</f>
        <v>9.12618375915972</v>
      </c>
      <c r="K385" s="259"/>
      <c r="L385" s="228"/>
      <c r="M385" s="228"/>
    </row>
    <row r="386" customFormat="false" ht="13.8" hidden="false" customHeight="false" outlineLevel="0" collapsed="false">
      <c r="A386" s="234" t="s">
        <v>142</v>
      </c>
      <c r="B386" s="234" t="s">
        <v>129</v>
      </c>
      <c r="C386" s="234" t="s">
        <v>261</v>
      </c>
      <c r="D386" s="234" t="s">
        <v>923</v>
      </c>
      <c r="E386" s="234" t="s">
        <v>923</v>
      </c>
      <c r="F386" s="258" t="s">
        <v>132</v>
      </c>
      <c r="G386" s="232" t="n">
        <v>44440</v>
      </c>
      <c r="H386" s="197" t="n">
        <v>1594.564209</v>
      </c>
      <c r="I386" s="236" t="n">
        <v>155624.791992</v>
      </c>
      <c r="J386" s="233" t="n">
        <f aca="false">H386/I386*100</f>
        <v>1.02462094155407</v>
      </c>
      <c r="K386" s="259"/>
      <c r="L386" s="260"/>
      <c r="M386" s="260"/>
    </row>
    <row r="387" customFormat="false" ht="13.8" hidden="false" customHeight="false" outlineLevel="0" collapsed="false">
      <c r="A387" s="234" t="s">
        <v>142</v>
      </c>
      <c r="B387" s="234" t="s">
        <v>129</v>
      </c>
      <c r="C387" s="234" t="s">
        <v>261</v>
      </c>
      <c r="D387" s="234" t="s">
        <v>924</v>
      </c>
      <c r="E387" s="234" t="s">
        <v>924</v>
      </c>
      <c r="F387" s="258" t="s">
        <v>132</v>
      </c>
      <c r="G387" s="232" t="n">
        <v>44440</v>
      </c>
      <c r="H387" s="197" t="n">
        <v>4196.605469</v>
      </c>
      <c r="I387" s="236" t="n">
        <v>155624.791992</v>
      </c>
      <c r="J387" s="233" t="n">
        <f aca="false">H387/I387*100</f>
        <v>2.69661756027647</v>
      </c>
      <c r="K387" s="259"/>
    </row>
    <row r="388" customFormat="false" ht="13.8" hidden="false" customHeight="false" outlineLevel="0" collapsed="false">
      <c r="A388" s="234" t="s">
        <v>142</v>
      </c>
      <c r="B388" s="234" t="s">
        <v>129</v>
      </c>
      <c r="C388" s="234" t="s">
        <v>261</v>
      </c>
      <c r="D388" s="234" t="s">
        <v>925</v>
      </c>
      <c r="E388" s="234" t="s">
        <v>925</v>
      </c>
      <c r="F388" s="258" t="s">
        <v>132</v>
      </c>
      <c r="G388" s="232" t="n">
        <v>44440</v>
      </c>
      <c r="H388" s="197" t="n">
        <v>13408.987305</v>
      </c>
      <c r="I388" s="236" t="n">
        <v>155624.791992</v>
      </c>
      <c r="J388" s="233" t="n">
        <f aca="false">H388/I388*100</f>
        <v>8.6162282585986</v>
      </c>
      <c r="K388" s="259"/>
    </row>
    <row r="389" customFormat="false" ht="13.8" hidden="false" customHeight="false" outlineLevel="0" collapsed="false">
      <c r="A389" s="234" t="s">
        <v>142</v>
      </c>
      <c r="B389" s="234" t="s">
        <v>129</v>
      </c>
      <c r="C389" s="234" t="s">
        <v>261</v>
      </c>
      <c r="D389" s="234" t="s">
        <v>926</v>
      </c>
      <c r="E389" s="234" t="s">
        <v>926</v>
      </c>
      <c r="F389" s="258" t="s">
        <v>132</v>
      </c>
      <c r="G389" s="232" t="n">
        <v>44440</v>
      </c>
      <c r="H389" s="197" t="n">
        <v>31879.912109</v>
      </c>
      <c r="I389" s="236" t="n">
        <v>155624.791992</v>
      </c>
      <c r="J389" s="233" t="n">
        <f aca="false">H389/I389*100</f>
        <v>20.485111466455</v>
      </c>
      <c r="K389" s="259"/>
    </row>
    <row r="390" customFormat="false" ht="13.8" hidden="false" customHeight="false" outlineLevel="0" collapsed="false">
      <c r="A390" s="234" t="s">
        <v>142</v>
      </c>
      <c r="B390" s="234" t="s">
        <v>129</v>
      </c>
      <c r="C390" s="234" t="s">
        <v>261</v>
      </c>
      <c r="D390" s="234" t="s">
        <v>927</v>
      </c>
      <c r="E390" s="234" t="s">
        <v>927</v>
      </c>
      <c r="F390" s="258" t="s">
        <v>132</v>
      </c>
      <c r="G390" s="232" t="n">
        <v>44440</v>
      </c>
      <c r="H390" s="197" t="n">
        <v>16425.947266</v>
      </c>
      <c r="I390" s="236" t="n">
        <v>155624.791992</v>
      </c>
      <c r="J390" s="233" t="n">
        <f aca="false">H390/I390*100</f>
        <v>10.5548396600231</v>
      </c>
      <c r="K390" s="259"/>
    </row>
    <row r="391" customFormat="false" ht="13.8" hidden="false" customHeight="false" outlineLevel="0" collapsed="false">
      <c r="A391" s="234" t="s">
        <v>142</v>
      </c>
      <c r="B391" s="234" t="s">
        <v>129</v>
      </c>
      <c r="C391" s="234" t="s">
        <v>261</v>
      </c>
      <c r="D391" s="234" t="s">
        <v>928</v>
      </c>
      <c r="E391" s="234" t="s">
        <v>928</v>
      </c>
      <c r="F391" s="258" t="s">
        <v>132</v>
      </c>
      <c r="G391" s="232" t="n">
        <v>44440</v>
      </c>
      <c r="H391" s="197" t="n">
        <v>12347.319336</v>
      </c>
      <c r="I391" s="236" t="n">
        <v>155624.791992</v>
      </c>
      <c r="J391" s="233" t="n">
        <f aca="false">H391/I391*100</f>
        <v>7.93403106147427</v>
      </c>
      <c r="K391" s="259"/>
    </row>
    <row r="392" customFormat="false" ht="13.8" hidden="false" customHeight="false" outlineLevel="0" collapsed="false">
      <c r="A392" s="234" t="s">
        <v>142</v>
      </c>
      <c r="B392" s="234" t="s">
        <v>129</v>
      </c>
      <c r="C392" s="234" t="s">
        <v>261</v>
      </c>
      <c r="D392" s="234" t="s">
        <v>929</v>
      </c>
      <c r="E392" s="234" t="s">
        <v>929</v>
      </c>
      <c r="F392" s="258" t="s">
        <v>132</v>
      </c>
      <c r="G392" s="232" t="n">
        <v>44440</v>
      </c>
      <c r="H392" s="197" t="n">
        <v>3217.146484</v>
      </c>
      <c r="I392" s="236" t="n">
        <v>155624.791992</v>
      </c>
      <c r="J392" s="233" t="n">
        <f aca="false">H392/I392*100</f>
        <v>2.0672454837179</v>
      </c>
      <c r="K392" s="259"/>
    </row>
    <row r="393" customFormat="false" ht="13.8" hidden="false" customHeight="false" outlineLevel="0" collapsed="false">
      <c r="A393" s="234" t="s">
        <v>142</v>
      </c>
      <c r="B393" s="234" t="s">
        <v>129</v>
      </c>
      <c r="C393" s="234" t="s">
        <v>261</v>
      </c>
      <c r="D393" s="234" t="s">
        <v>930</v>
      </c>
      <c r="E393" s="234" t="s">
        <v>930</v>
      </c>
      <c r="F393" s="258" t="s">
        <v>132</v>
      </c>
      <c r="G393" s="232" t="n">
        <v>44440</v>
      </c>
      <c r="H393" s="197" t="n">
        <v>23790.060547</v>
      </c>
      <c r="I393" s="236" t="n">
        <v>155624.791992</v>
      </c>
      <c r="J393" s="233" t="n">
        <f aca="false">H393/I393*100</f>
        <v>15.2868063259631</v>
      </c>
      <c r="K393" s="259"/>
    </row>
    <row r="394" customFormat="false" ht="13.8" hidden="false" customHeight="false" outlineLevel="0" collapsed="false">
      <c r="A394" s="234" t="s">
        <v>142</v>
      </c>
      <c r="B394" s="234" t="s">
        <v>129</v>
      </c>
      <c r="C394" s="234" t="s">
        <v>261</v>
      </c>
      <c r="D394" s="234" t="s">
        <v>931</v>
      </c>
      <c r="E394" s="234" t="s">
        <v>931</v>
      </c>
      <c r="F394" s="258" t="s">
        <v>132</v>
      </c>
      <c r="G394" s="232" t="n">
        <v>44440</v>
      </c>
      <c r="H394" s="197" t="n">
        <v>34561.652344</v>
      </c>
      <c r="I394" s="236" t="n">
        <v>155624.791992</v>
      </c>
      <c r="J394" s="233" t="n">
        <f aca="false">H394/I394*100</f>
        <v>22.2083203463987</v>
      </c>
      <c r="K394" s="259"/>
    </row>
    <row r="395" customFormat="false" ht="13.8" hidden="false" customHeight="false" outlineLevel="0" collapsed="false">
      <c r="A395" s="234" t="s">
        <v>142</v>
      </c>
      <c r="B395" s="234" t="s">
        <v>129</v>
      </c>
      <c r="C395" s="234" t="s">
        <v>261</v>
      </c>
      <c r="D395" s="234" t="s">
        <v>932</v>
      </c>
      <c r="E395" s="234" t="s">
        <v>932</v>
      </c>
      <c r="F395" s="258" t="s">
        <v>132</v>
      </c>
      <c r="G395" s="232" t="n">
        <v>44440</v>
      </c>
      <c r="H395" s="197" t="n">
        <v>53117.570313</v>
      </c>
      <c r="I395" s="236" t="n">
        <v>155624.791992</v>
      </c>
      <c r="J395" s="233" t="n">
        <f aca="false">H395/I395*100</f>
        <v>34.13181770918</v>
      </c>
      <c r="K395" s="259"/>
    </row>
    <row r="396" customFormat="false" ht="13.8" hidden="false" customHeight="false" outlineLevel="0" collapsed="false">
      <c r="A396" s="234" t="s">
        <v>142</v>
      </c>
      <c r="B396" s="234" t="s">
        <v>129</v>
      </c>
      <c r="C396" s="234" t="s">
        <v>261</v>
      </c>
      <c r="D396" s="234" t="s">
        <v>933</v>
      </c>
      <c r="E396" s="234" t="s">
        <v>933</v>
      </c>
      <c r="F396" s="258" t="s">
        <v>132</v>
      </c>
      <c r="G396" s="232" t="n">
        <v>44440</v>
      </c>
      <c r="H396" s="197" t="n">
        <v>88304.625</v>
      </c>
      <c r="I396" s="236" t="n">
        <v>155624.791992</v>
      </c>
      <c r="J396" s="233" t="n">
        <f aca="false">H396/I396*100</f>
        <v>56.7420035520686</v>
      </c>
      <c r="K396" s="259"/>
    </row>
    <row r="397" customFormat="false" ht="13.8" hidden="false" customHeight="false" outlineLevel="0" collapsed="false">
      <c r="A397" s="234" t="s">
        <v>142</v>
      </c>
      <c r="B397" s="234" t="s">
        <v>129</v>
      </c>
      <c r="C397" s="234" t="s">
        <v>261</v>
      </c>
      <c r="D397" s="234" t="s">
        <v>934</v>
      </c>
      <c r="E397" s="234" t="s">
        <v>934</v>
      </c>
      <c r="F397" s="258" t="s">
        <v>132</v>
      </c>
      <c r="G397" s="232" t="n">
        <v>44440</v>
      </c>
      <c r="H397" s="197" t="n">
        <v>1803.306152</v>
      </c>
      <c r="I397" s="236" t="n">
        <v>155624.791992</v>
      </c>
      <c r="J397" s="233" t="n">
        <f aca="false">H397/I397*100</f>
        <v>1.15875248982996</v>
      </c>
      <c r="K397" s="259"/>
    </row>
    <row r="398" customFormat="false" ht="13.8" hidden="false" customHeight="false" outlineLevel="0" collapsed="false">
      <c r="A398" s="234" t="s">
        <v>142</v>
      </c>
      <c r="B398" s="234" t="s">
        <v>129</v>
      </c>
      <c r="C398" s="234" t="s">
        <v>261</v>
      </c>
      <c r="D398" s="234" t="s">
        <v>935</v>
      </c>
      <c r="E398" s="234" t="s">
        <v>935</v>
      </c>
      <c r="F398" s="258" t="s">
        <v>132</v>
      </c>
      <c r="G398" s="232" t="n">
        <v>44440</v>
      </c>
      <c r="H398" s="197" t="n">
        <v>491.264648</v>
      </c>
      <c r="I398" s="236" t="n">
        <v>155624.791992</v>
      </c>
      <c r="J398" s="233" t="n">
        <f aca="false">H398/I398*100</f>
        <v>0.31567248489897</v>
      </c>
      <c r="K398" s="259"/>
    </row>
    <row r="399" customFormat="false" ht="13.8" hidden="false" customHeight="false" outlineLevel="0" collapsed="false">
      <c r="A399" s="234" t="s">
        <v>142</v>
      </c>
      <c r="B399" s="234" t="s">
        <v>129</v>
      </c>
      <c r="C399" s="234" t="s">
        <v>261</v>
      </c>
      <c r="D399" s="234" t="s">
        <v>936</v>
      </c>
      <c r="E399" s="234" t="s">
        <v>936</v>
      </c>
      <c r="F399" s="258" t="s">
        <v>132</v>
      </c>
      <c r="G399" s="232" t="n">
        <v>44440</v>
      </c>
      <c r="H399" s="197" t="n">
        <v>2341.857178</v>
      </c>
      <c r="I399" s="236" t="n">
        <v>155624.791992</v>
      </c>
      <c r="J399" s="233" t="n">
        <f aca="false">H399/I399*100</f>
        <v>1.50480983654609</v>
      </c>
      <c r="K399" s="259"/>
    </row>
    <row r="400" customFormat="false" ht="13.8" hidden="false" customHeight="false" outlineLevel="0" collapsed="false">
      <c r="A400" s="234" t="s">
        <v>142</v>
      </c>
      <c r="B400" s="234" t="s">
        <v>129</v>
      </c>
      <c r="C400" s="234" t="s">
        <v>261</v>
      </c>
      <c r="D400" s="234" t="s">
        <v>937</v>
      </c>
      <c r="E400" s="234" t="s">
        <v>937</v>
      </c>
      <c r="F400" s="258" t="s">
        <v>132</v>
      </c>
      <c r="G400" s="232" t="n">
        <v>44440</v>
      </c>
      <c r="H400" s="197" t="n">
        <v>1112.240234</v>
      </c>
      <c r="I400" s="236" t="n">
        <v>155624.791992</v>
      </c>
      <c r="J400" s="233" t="n">
        <f aca="false">H400/I400*100</f>
        <v>0.714693475096934</v>
      </c>
      <c r="K400" s="259"/>
    </row>
    <row r="401" customFormat="false" ht="13.8" hidden="false" customHeight="false" outlineLevel="0" collapsed="false">
      <c r="A401" s="234" t="s">
        <v>142</v>
      </c>
      <c r="B401" s="234" t="s">
        <v>129</v>
      </c>
      <c r="C401" s="234" t="s">
        <v>261</v>
      </c>
      <c r="D401" s="234" t="s">
        <v>938</v>
      </c>
      <c r="E401" s="234" t="s">
        <v>938</v>
      </c>
      <c r="F401" s="258" t="s">
        <v>132</v>
      </c>
      <c r="G401" s="232" t="n">
        <v>44440</v>
      </c>
      <c r="H401" s="197" t="n">
        <v>90.031876</v>
      </c>
      <c r="I401" s="236" t="n">
        <v>155624.791992</v>
      </c>
      <c r="J401" s="233" t="n">
        <f aca="false">H401/I401*100</f>
        <v>0.0578518851961763</v>
      </c>
      <c r="K401" s="259"/>
    </row>
    <row r="402" customFormat="false" ht="13.8" hidden="false" customHeight="false" outlineLevel="0" collapsed="false">
      <c r="A402" s="234" t="s">
        <v>142</v>
      </c>
      <c r="B402" s="234" t="s">
        <v>129</v>
      </c>
      <c r="C402" s="234" t="s">
        <v>261</v>
      </c>
      <c r="D402" s="234" t="s">
        <v>939</v>
      </c>
      <c r="E402" s="234" t="s">
        <v>939</v>
      </c>
      <c r="F402" s="258" t="s">
        <v>132</v>
      </c>
      <c r="G402" s="232" t="n">
        <v>44440</v>
      </c>
      <c r="H402" s="197" t="n">
        <v>2284.094238</v>
      </c>
      <c r="I402" s="236" t="n">
        <v>155624.791992</v>
      </c>
      <c r="J402" s="233" t="n">
        <f aca="false">H402/I402*100</f>
        <v>1.46769303834148</v>
      </c>
      <c r="K402" s="259"/>
    </row>
    <row r="403" customFormat="false" ht="13.8" hidden="false" customHeight="false" outlineLevel="0" collapsed="false">
      <c r="A403" s="234" t="s">
        <v>142</v>
      </c>
      <c r="B403" s="234" t="s">
        <v>129</v>
      </c>
      <c r="C403" s="234" t="s">
        <v>261</v>
      </c>
      <c r="D403" s="234" t="s">
        <v>940</v>
      </c>
      <c r="E403" s="234" t="s">
        <v>940</v>
      </c>
      <c r="F403" s="258" t="s">
        <v>132</v>
      </c>
      <c r="G403" s="232" t="n">
        <v>44440</v>
      </c>
      <c r="H403" s="197" t="n">
        <v>2030.96521</v>
      </c>
      <c r="I403" s="236" t="n">
        <v>155624.791992</v>
      </c>
      <c r="J403" s="233" t="n">
        <f aca="false">H403/I403*100</f>
        <v>1.3050396302566</v>
      </c>
      <c r="K403" s="259"/>
    </row>
    <row r="404" customFormat="false" ht="13.8" hidden="false" customHeight="false" outlineLevel="0" collapsed="false">
      <c r="A404" s="234" t="s">
        <v>142</v>
      </c>
      <c r="B404" s="234" t="s">
        <v>129</v>
      </c>
      <c r="C404" s="234" t="s">
        <v>261</v>
      </c>
      <c r="D404" s="234" t="s">
        <v>941</v>
      </c>
      <c r="E404" s="234" t="s">
        <v>941</v>
      </c>
      <c r="F404" s="258" t="s">
        <v>132</v>
      </c>
      <c r="G404" s="232" t="n">
        <v>44440</v>
      </c>
      <c r="H404" s="197" t="n">
        <v>1420.630493</v>
      </c>
      <c r="I404" s="236" t="n">
        <v>155624.791992</v>
      </c>
      <c r="J404" s="233" t="n">
        <f aca="false">H404/I404*100</f>
        <v>0.912856155382382</v>
      </c>
      <c r="K404" s="259"/>
    </row>
    <row r="405" customFormat="false" ht="13.8" hidden="false" customHeight="false" outlineLevel="0" collapsed="false">
      <c r="A405" s="234" t="s">
        <v>142</v>
      </c>
      <c r="B405" s="234" t="s">
        <v>129</v>
      </c>
      <c r="C405" s="234" t="s">
        <v>261</v>
      </c>
      <c r="D405" s="234" t="s">
        <v>942</v>
      </c>
      <c r="E405" s="234" t="s">
        <v>942</v>
      </c>
      <c r="F405" s="258" t="s">
        <v>132</v>
      </c>
      <c r="G405" s="232" t="n">
        <v>44440</v>
      </c>
      <c r="H405" s="197" t="n">
        <v>2444.272949</v>
      </c>
      <c r="I405" s="236" t="n">
        <v>155624.791992</v>
      </c>
      <c r="J405" s="233" t="n">
        <f aca="false">H405/I405*100</f>
        <v>1.57061925526985</v>
      </c>
      <c r="K405" s="259"/>
    </row>
    <row r="406" customFormat="false" ht="13.8" hidden="false" customHeight="false" outlineLevel="0" collapsed="false">
      <c r="A406" s="234" t="s">
        <v>142</v>
      </c>
      <c r="B406" s="234" t="s">
        <v>129</v>
      </c>
      <c r="C406" s="234" t="s">
        <v>261</v>
      </c>
      <c r="D406" s="234" t="s">
        <v>943</v>
      </c>
      <c r="E406" s="234" t="s">
        <v>943</v>
      </c>
      <c r="F406" s="258" t="s">
        <v>132</v>
      </c>
      <c r="G406" s="232" t="n">
        <v>44440</v>
      </c>
      <c r="H406" s="197" t="n">
        <v>1158.350464</v>
      </c>
      <c r="I406" s="236" t="n">
        <v>155624.791992</v>
      </c>
      <c r="J406" s="233" t="n">
        <f aca="false">H406/I406*100</f>
        <v>0.744322578152937</v>
      </c>
      <c r="K406" s="259"/>
    </row>
    <row r="407" customFormat="false" ht="13.8" hidden="false" customHeight="false" outlineLevel="0" collapsed="false">
      <c r="A407" s="234" t="s">
        <v>142</v>
      </c>
      <c r="B407" s="234" t="s">
        <v>129</v>
      </c>
      <c r="C407" s="234" t="s">
        <v>261</v>
      </c>
      <c r="D407" s="234" t="s">
        <v>944</v>
      </c>
      <c r="E407" s="234" t="s">
        <v>944</v>
      </c>
      <c r="F407" s="258" t="s">
        <v>132</v>
      </c>
      <c r="G407" s="232" t="n">
        <v>44440</v>
      </c>
      <c r="H407" s="197" t="n">
        <v>1831.838745</v>
      </c>
      <c r="I407" s="236" t="n">
        <v>155624.791992</v>
      </c>
      <c r="J407" s="233" t="n">
        <f aca="false">H407/I407*100</f>
        <v>1.17708671064066</v>
      </c>
      <c r="K407" s="259"/>
      <c r="L407" s="261"/>
      <c r="M407" s="261"/>
    </row>
    <row r="408" customFormat="false" ht="13.8" hidden="false" customHeight="false" outlineLevel="0" collapsed="false">
      <c r="A408" s="234" t="s">
        <v>142</v>
      </c>
      <c r="B408" s="234" t="s">
        <v>129</v>
      </c>
      <c r="C408" s="234" t="s">
        <v>261</v>
      </c>
      <c r="D408" s="234" t="s">
        <v>945</v>
      </c>
      <c r="E408" s="234" t="s">
        <v>945</v>
      </c>
      <c r="F408" s="258" t="s">
        <v>132</v>
      </c>
      <c r="G408" s="232" t="n">
        <v>44440</v>
      </c>
      <c r="H408" s="197" t="n">
        <v>327.77951</v>
      </c>
      <c r="I408" s="236" t="n">
        <v>155624.791992</v>
      </c>
      <c r="J408" s="233" t="n">
        <f aca="false">H408/I408*100</f>
        <v>0.210621653403945</v>
      </c>
      <c r="K408" s="259"/>
    </row>
    <row r="409" customFormat="false" ht="13.8" hidden="false" customHeight="false" outlineLevel="0" collapsed="false">
      <c r="A409" s="234" t="s">
        <v>142</v>
      </c>
      <c r="B409" s="234" t="s">
        <v>129</v>
      </c>
      <c r="C409" s="234" t="s">
        <v>261</v>
      </c>
      <c r="D409" s="234" t="s">
        <v>946</v>
      </c>
      <c r="E409" s="234" t="s">
        <v>946</v>
      </c>
      <c r="F409" s="258" t="s">
        <v>132</v>
      </c>
      <c r="G409" s="232" t="n">
        <v>44440</v>
      </c>
      <c r="H409" s="197" t="n">
        <v>1460.718506</v>
      </c>
      <c r="I409" s="236" t="n">
        <v>155624.791992</v>
      </c>
      <c r="J409" s="233" t="n">
        <f aca="false">H409/I409*100</f>
        <v>0.938615555595466</v>
      </c>
      <c r="K409" s="259"/>
    </row>
    <row r="410" customFormat="false" ht="13.8" hidden="false" customHeight="false" outlineLevel="0" collapsed="false">
      <c r="A410" s="234" t="s">
        <v>142</v>
      </c>
      <c r="B410" s="234" t="s">
        <v>129</v>
      </c>
      <c r="C410" s="234" t="s">
        <v>261</v>
      </c>
      <c r="D410" s="234" t="s">
        <v>947</v>
      </c>
      <c r="E410" s="234" t="s">
        <v>947</v>
      </c>
      <c r="F410" s="258" t="s">
        <v>132</v>
      </c>
      <c r="G410" s="232" t="n">
        <v>44440</v>
      </c>
      <c r="H410" s="197" t="n">
        <v>1858.539551</v>
      </c>
      <c r="I410" s="236" t="n">
        <v>155624.791992</v>
      </c>
      <c r="J410" s="233" t="n">
        <f aca="false">H410/I410*100</f>
        <v>1.19424387799056</v>
      </c>
      <c r="K410" s="259"/>
    </row>
    <row r="411" customFormat="false" ht="13.8" hidden="false" customHeight="false" outlineLevel="0" collapsed="false">
      <c r="A411" s="234" t="s">
        <v>142</v>
      </c>
      <c r="B411" s="234" t="s">
        <v>129</v>
      </c>
      <c r="C411" s="234" t="s">
        <v>261</v>
      </c>
      <c r="D411" s="234" t="s">
        <v>948</v>
      </c>
      <c r="E411" s="234" t="s">
        <v>948</v>
      </c>
      <c r="F411" s="258" t="s">
        <v>132</v>
      </c>
      <c r="G411" s="232" t="n">
        <v>44440</v>
      </c>
      <c r="H411" s="197" t="n">
        <v>3189.300781</v>
      </c>
      <c r="I411" s="236" t="n">
        <v>155624.791992</v>
      </c>
      <c r="J411" s="233" t="n">
        <f aca="false">H411/I411*100</f>
        <v>2.04935263859755</v>
      </c>
      <c r="K411" s="259"/>
    </row>
    <row r="412" customFormat="false" ht="13.8" hidden="false" customHeight="false" outlineLevel="0" collapsed="false">
      <c r="A412" s="234" t="s">
        <v>142</v>
      </c>
      <c r="B412" s="234" t="s">
        <v>129</v>
      </c>
      <c r="C412" s="234" t="s">
        <v>261</v>
      </c>
      <c r="D412" s="234" t="s">
        <v>949</v>
      </c>
      <c r="E412" s="234" t="s">
        <v>949</v>
      </c>
      <c r="F412" s="258" t="s">
        <v>132</v>
      </c>
      <c r="G412" s="232" t="n">
        <v>44440</v>
      </c>
      <c r="H412" s="197" t="n">
        <v>119.795769</v>
      </c>
      <c r="I412" s="236" t="n">
        <v>155624.791992</v>
      </c>
      <c r="J412" s="233" t="n">
        <f aca="false">H412/I412*100</f>
        <v>0.0769773038515343</v>
      </c>
      <c r="K412" s="259"/>
    </row>
    <row r="413" customFormat="false" ht="13.8" hidden="false" customHeight="false" outlineLevel="0" collapsed="false">
      <c r="A413" s="234" t="s">
        <v>142</v>
      </c>
      <c r="B413" s="234" t="s">
        <v>129</v>
      </c>
      <c r="C413" s="234" t="s">
        <v>261</v>
      </c>
      <c r="D413" s="234" t="s">
        <v>950</v>
      </c>
      <c r="E413" s="234" t="s">
        <v>950</v>
      </c>
      <c r="F413" s="258" t="s">
        <v>132</v>
      </c>
      <c r="G413" s="232" t="n">
        <v>44440</v>
      </c>
      <c r="H413" s="197" t="n">
        <v>708.125916</v>
      </c>
      <c r="I413" s="236" t="n">
        <v>155624.791992</v>
      </c>
      <c r="J413" s="233" t="n">
        <f aca="false">H413/I413*100</f>
        <v>0.455021277096005</v>
      </c>
      <c r="K413" s="259"/>
    </row>
    <row r="414" customFormat="false" ht="13.8" hidden="false" customHeight="false" outlineLevel="0" collapsed="false">
      <c r="A414" s="234" t="s">
        <v>142</v>
      </c>
      <c r="B414" s="234" t="s">
        <v>129</v>
      </c>
      <c r="C414" s="234" t="s">
        <v>261</v>
      </c>
      <c r="D414" s="234" t="s">
        <v>951</v>
      </c>
      <c r="E414" s="234" t="s">
        <v>951</v>
      </c>
      <c r="F414" s="258" t="s">
        <v>132</v>
      </c>
      <c r="G414" s="232" t="n">
        <v>44440</v>
      </c>
      <c r="H414" s="197" t="n">
        <v>850.525696</v>
      </c>
      <c r="I414" s="236" t="n">
        <v>155624.791992</v>
      </c>
      <c r="J414" s="233" t="n">
        <f aca="false">H414/I414*100</f>
        <v>0.54652326606401</v>
      </c>
    </row>
    <row r="415" customFormat="false" ht="13.8" hidden="false" customHeight="false" outlineLevel="0" collapsed="false">
      <c r="A415" s="234" t="s">
        <v>142</v>
      </c>
      <c r="B415" s="234" t="s">
        <v>129</v>
      </c>
      <c r="C415" s="234" t="s">
        <v>261</v>
      </c>
      <c r="D415" s="234" t="s">
        <v>952</v>
      </c>
      <c r="E415" s="234" t="s">
        <v>952</v>
      </c>
      <c r="F415" s="258" t="s">
        <v>132</v>
      </c>
      <c r="G415" s="232" t="n">
        <v>44440</v>
      </c>
      <c r="H415" s="197" t="n">
        <v>3026.853516</v>
      </c>
      <c r="I415" s="236" t="n">
        <v>155624.791992</v>
      </c>
      <c r="J415" s="233" t="n">
        <f aca="false">H415/I415*100</f>
        <v>1.94496871433929</v>
      </c>
    </row>
    <row r="416" customFormat="false" ht="13.8" hidden="false" customHeight="false" outlineLevel="0" collapsed="false">
      <c r="A416" s="234" t="s">
        <v>142</v>
      </c>
      <c r="B416" s="234" t="s">
        <v>129</v>
      </c>
      <c r="C416" s="234" t="s">
        <v>261</v>
      </c>
      <c r="D416" s="234" t="s">
        <v>953</v>
      </c>
      <c r="E416" s="234" t="s">
        <v>953</v>
      </c>
      <c r="F416" s="258" t="s">
        <v>132</v>
      </c>
      <c r="G416" s="232" t="n">
        <v>44440</v>
      </c>
      <c r="H416" s="197" t="n">
        <v>1132.742676</v>
      </c>
      <c r="I416" s="236" t="n">
        <v>155624.791992</v>
      </c>
      <c r="J416" s="233" t="n">
        <f aca="false">H416/I416*100</f>
        <v>0.72786775262532</v>
      </c>
    </row>
    <row r="417" customFormat="false" ht="13.8" hidden="false" customHeight="false" outlineLevel="0" collapsed="false">
      <c r="A417" s="234" t="s">
        <v>142</v>
      </c>
      <c r="B417" s="234" t="s">
        <v>129</v>
      </c>
      <c r="C417" s="234" t="s">
        <v>261</v>
      </c>
      <c r="D417" s="234" t="s">
        <v>954</v>
      </c>
      <c r="E417" s="234" t="s">
        <v>954</v>
      </c>
      <c r="F417" s="258" t="s">
        <v>132</v>
      </c>
      <c r="G417" s="232" t="n">
        <v>44440</v>
      </c>
      <c r="H417" s="197" t="n">
        <v>3842.291748</v>
      </c>
      <c r="I417" s="236" t="n">
        <v>155624.791992</v>
      </c>
      <c r="J417" s="233" t="n">
        <f aca="false">H417/I417*100</f>
        <v>2.46894578866169</v>
      </c>
    </row>
    <row r="418" customFormat="false" ht="13.8" hidden="false" customHeight="false" outlineLevel="0" collapsed="false">
      <c r="A418" s="234" t="s">
        <v>142</v>
      </c>
      <c r="B418" s="234" t="s">
        <v>129</v>
      </c>
      <c r="C418" s="234" t="s">
        <v>261</v>
      </c>
      <c r="D418" s="234" t="s">
        <v>955</v>
      </c>
      <c r="E418" s="234" t="s">
        <v>955</v>
      </c>
      <c r="F418" s="258" t="s">
        <v>132</v>
      </c>
      <c r="G418" s="232" t="n">
        <v>44440</v>
      </c>
      <c r="H418" s="197" t="n">
        <v>12174.154297</v>
      </c>
      <c r="I418" s="236" t="n">
        <v>155624.791992</v>
      </c>
      <c r="J418" s="233" t="n">
        <f aca="false">H418/I418*100</f>
        <v>7.82276020495874</v>
      </c>
    </row>
    <row r="419" customFormat="false" ht="13.8" hidden="false" customHeight="false" outlineLevel="0" collapsed="false">
      <c r="A419" s="234" t="s">
        <v>142</v>
      </c>
      <c r="B419" s="234" t="s">
        <v>129</v>
      </c>
      <c r="C419" s="234" t="s">
        <v>261</v>
      </c>
      <c r="D419" s="234" t="s">
        <v>956</v>
      </c>
      <c r="E419" s="234" t="s">
        <v>956</v>
      </c>
      <c r="F419" s="258" t="s">
        <v>132</v>
      </c>
      <c r="G419" s="232" t="n">
        <v>44440</v>
      </c>
      <c r="H419" s="197" t="n">
        <v>25486.640625</v>
      </c>
      <c r="I419" s="236" t="n">
        <v>155624.791992</v>
      </c>
      <c r="J419" s="233" t="n">
        <f aca="false">H419/I419*100</f>
        <v>16.3769797207569</v>
      </c>
    </row>
    <row r="420" customFormat="false" ht="13.8" hidden="false" customHeight="false" outlineLevel="0" collapsed="false">
      <c r="A420" s="234" t="s">
        <v>142</v>
      </c>
      <c r="B420" s="234" t="s">
        <v>129</v>
      </c>
      <c r="C420" s="234" t="s">
        <v>261</v>
      </c>
      <c r="D420" s="234" t="s">
        <v>957</v>
      </c>
      <c r="E420" s="234" t="s">
        <v>957</v>
      </c>
      <c r="F420" s="258" t="s">
        <v>132</v>
      </c>
      <c r="G420" s="232" t="n">
        <v>44440</v>
      </c>
      <c r="H420" s="197" t="n">
        <v>11378.107422</v>
      </c>
      <c r="I420" s="236" t="n">
        <v>155624.791992</v>
      </c>
      <c r="J420" s="233" t="n">
        <f aca="false">H420/I420*100</f>
        <v>7.31124345700966</v>
      </c>
    </row>
    <row r="421" customFormat="false" ht="13.8" hidden="false" customHeight="false" outlineLevel="0" collapsed="false">
      <c r="A421" s="234" t="s">
        <v>142</v>
      </c>
      <c r="B421" s="234" t="s">
        <v>129</v>
      </c>
      <c r="C421" s="234" t="s">
        <v>261</v>
      </c>
      <c r="D421" s="234" t="s">
        <v>958</v>
      </c>
      <c r="E421" s="234" t="s">
        <v>958</v>
      </c>
      <c r="F421" s="258" t="s">
        <v>132</v>
      </c>
      <c r="G421" s="232" t="n">
        <v>44440</v>
      </c>
      <c r="H421" s="197" t="n">
        <v>8764.674805</v>
      </c>
      <c r="I421" s="236" t="n">
        <v>155624.791992</v>
      </c>
      <c r="J421" s="233" t="n">
        <f aca="false">H421/I421*100</f>
        <v>5.63192708103382</v>
      </c>
    </row>
    <row r="422" customFormat="false" ht="13.8" hidden="false" customHeight="false" outlineLevel="0" collapsed="false">
      <c r="A422" s="234" t="s">
        <v>142</v>
      </c>
      <c r="B422" s="234" t="s">
        <v>129</v>
      </c>
      <c r="C422" s="234" t="s">
        <v>261</v>
      </c>
      <c r="D422" s="234" t="s">
        <v>959</v>
      </c>
      <c r="E422" s="234" t="s">
        <v>959</v>
      </c>
      <c r="F422" s="258" t="s">
        <v>132</v>
      </c>
      <c r="G422" s="232" t="n">
        <v>44440</v>
      </c>
      <c r="H422" s="197" t="n">
        <v>1428.648438</v>
      </c>
      <c r="I422" s="236" t="n">
        <v>155624.791992</v>
      </c>
      <c r="J422" s="233" t="n">
        <f aca="false">H422/I422*100</f>
        <v>0.918008255441357</v>
      </c>
    </row>
    <row r="423" customFormat="false" ht="13.8" hidden="false" customHeight="false" outlineLevel="0" collapsed="false">
      <c r="A423" s="234" t="s">
        <v>142</v>
      </c>
      <c r="B423" s="234" t="s">
        <v>129</v>
      </c>
      <c r="C423" s="234" t="s">
        <v>261</v>
      </c>
      <c r="D423" s="234" t="s">
        <v>960</v>
      </c>
      <c r="E423" s="234" t="s">
        <v>960</v>
      </c>
      <c r="F423" s="258" t="s">
        <v>132</v>
      </c>
      <c r="G423" s="232" t="n">
        <v>44440</v>
      </c>
      <c r="H423" s="197" t="n">
        <v>22712.414063</v>
      </c>
      <c r="I423" s="236" t="n">
        <v>155624.791992</v>
      </c>
      <c r="J423" s="233" t="n">
        <f aca="false">H423/I423*100</f>
        <v>14.59434179624</v>
      </c>
    </row>
    <row r="424" customFormat="false" ht="13.8" hidden="false" customHeight="false" outlineLevel="0" collapsed="false">
      <c r="A424" s="234" t="s">
        <v>142</v>
      </c>
      <c r="B424" s="234" t="s">
        <v>129</v>
      </c>
      <c r="C424" s="234" t="s">
        <v>261</v>
      </c>
      <c r="D424" s="234" t="s">
        <v>961</v>
      </c>
      <c r="E424" s="234" t="s">
        <v>961</v>
      </c>
      <c r="F424" s="258" t="s">
        <v>132</v>
      </c>
      <c r="G424" s="232" t="n">
        <v>44440</v>
      </c>
      <c r="H424" s="197" t="n">
        <v>25952.029297</v>
      </c>
      <c r="I424" s="236" t="n">
        <v>155624.791992</v>
      </c>
      <c r="J424" s="233" t="n">
        <f aca="false">H424/I424*100</f>
        <v>16.6760250502594</v>
      </c>
    </row>
    <row r="425" customFormat="false" ht="13.8" hidden="false" customHeight="false" outlineLevel="0" collapsed="false">
      <c r="A425" s="234" t="s">
        <v>142</v>
      </c>
      <c r="B425" s="234" t="s">
        <v>129</v>
      </c>
      <c r="C425" s="234" t="s">
        <v>962</v>
      </c>
      <c r="D425" s="234" t="s">
        <v>963</v>
      </c>
      <c r="E425" s="234" t="s">
        <v>963</v>
      </c>
      <c r="F425" s="258" t="s">
        <v>132</v>
      </c>
      <c r="G425" s="232" t="n">
        <v>44440</v>
      </c>
      <c r="H425" s="197" t="n">
        <v>141422.1875</v>
      </c>
      <c r="I425" s="236" t="n">
        <v>155624.791992</v>
      </c>
      <c r="J425" s="233" t="n">
        <f aca="false">H425/I425*100</f>
        <v>90.8738162408403</v>
      </c>
    </row>
    <row r="426" customFormat="false" ht="13.8" hidden="false" customHeight="false" outlineLevel="0" collapsed="false">
      <c r="A426" s="234" t="s">
        <v>151</v>
      </c>
      <c r="B426" s="234" t="s">
        <v>134</v>
      </c>
      <c r="C426" s="234" t="s">
        <v>259</v>
      </c>
      <c r="D426" s="230" t="s">
        <v>964</v>
      </c>
      <c r="E426" s="234" t="s">
        <v>231</v>
      </c>
      <c r="F426" s="235" t="s">
        <v>965</v>
      </c>
      <c r="G426" s="232" t="n">
        <v>43306</v>
      </c>
      <c r="H426" s="197" t="n">
        <v>214.09581</v>
      </c>
      <c r="I426" s="197" t="n">
        <v>214.09581</v>
      </c>
      <c r="J426" s="233" t="n">
        <f aca="false">H426/I426*100</f>
        <v>100</v>
      </c>
    </row>
    <row r="427" customFormat="false" ht="13.8" hidden="false" customHeight="false" outlineLevel="0" collapsed="false">
      <c r="A427" s="234" t="s">
        <v>151</v>
      </c>
      <c r="B427" s="234" t="s">
        <v>134</v>
      </c>
      <c r="C427" s="234" t="s">
        <v>268</v>
      </c>
      <c r="D427" s="230" t="s">
        <v>966</v>
      </c>
      <c r="E427" s="234" t="s">
        <v>967</v>
      </c>
      <c r="F427" s="235" t="s">
        <v>965</v>
      </c>
      <c r="G427" s="232" t="n">
        <v>43306</v>
      </c>
      <c r="H427" s="197" t="n">
        <v>85.259933</v>
      </c>
      <c r="I427" s="197" t="n">
        <v>214.09581</v>
      </c>
      <c r="J427" s="233" t="n">
        <f aca="false">H427/I427*100</f>
        <v>39.8232609036113</v>
      </c>
    </row>
    <row r="428" customFormat="false" ht="13.8" hidden="false" customHeight="false" outlineLevel="0" collapsed="false">
      <c r="A428" s="234" t="s">
        <v>151</v>
      </c>
      <c r="B428" s="234" t="s">
        <v>134</v>
      </c>
      <c r="C428" s="234" t="s">
        <v>268</v>
      </c>
      <c r="D428" s="230" t="s">
        <v>968</v>
      </c>
      <c r="E428" s="234" t="s">
        <v>969</v>
      </c>
      <c r="F428" s="235" t="s">
        <v>965</v>
      </c>
      <c r="G428" s="232" t="n">
        <v>43306</v>
      </c>
      <c r="H428" s="197" t="n">
        <v>128.835876</v>
      </c>
      <c r="I428" s="197" t="n">
        <v>214.09581</v>
      </c>
      <c r="J428" s="233" t="n">
        <f aca="false">H428/I428*100</f>
        <v>60.1767386293081</v>
      </c>
    </row>
    <row r="429" customFormat="false" ht="13.8" hidden="false" customHeight="false" outlineLevel="0" collapsed="false">
      <c r="A429" s="234" t="s">
        <v>147</v>
      </c>
      <c r="B429" s="234" t="s">
        <v>139</v>
      </c>
      <c r="C429" s="234" t="s">
        <v>970</v>
      </c>
      <c r="D429" s="234" t="s">
        <v>971</v>
      </c>
      <c r="E429" s="234" t="s">
        <v>363</v>
      </c>
      <c r="F429" s="234" t="s">
        <v>363</v>
      </c>
      <c r="G429" s="232"/>
      <c r="H429" s="236" t="n">
        <v>61.267399</v>
      </c>
      <c r="I429" s="244" t="n">
        <v>870222.889362534</v>
      </c>
      <c r="J429" s="233" t="n">
        <f aca="false">H429/I429*100</f>
        <v>0.00704042605048924</v>
      </c>
    </row>
    <row r="430" customFormat="false" ht="13.8" hidden="false" customHeight="false" outlineLevel="0" collapsed="false">
      <c r="A430" s="234" t="s">
        <v>147</v>
      </c>
      <c r="B430" s="234" t="s">
        <v>139</v>
      </c>
      <c r="C430" s="234" t="s">
        <v>970</v>
      </c>
      <c r="D430" s="234" t="s">
        <v>972</v>
      </c>
      <c r="E430" s="234" t="s">
        <v>363</v>
      </c>
      <c r="F430" s="234" t="s">
        <v>363</v>
      </c>
      <c r="G430" s="232"/>
      <c r="H430" s="236" t="n">
        <v>252.389822</v>
      </c>
      <c r="I430" s="244" t="n">
        <v>870222.889362534</v>
      </c>
      <c r="J430" s="233" t="n">
        <f aca="false">H430/I430*100</f>
        <v>0.0290028939809758</v>
      </c>
    </row>
    <row r="431" customFormat="false" ht="13.8" hidden="false" customHeight="false" outlineLevel="0" collapsed="false">
      <c r="A431" s="234" t="s">
        <v>147</v>
      </c>
      <c r="B431" s="234" t="s">
        <v>139</v>
      </c>
      <c r="C431" s="234" t="s">
        <v>256</v>
      </c>
      <c r="D431" s="234" t="s">
        <v>973</v>
      </c>
      <c r="E431" s="234" t="s">
        <v>974</v>
      </c>
      <c r="F431" s="235" t="s">
        <v>975</v>
      </c>
      <c r="G431" s="232" t="n">
        <v>41283</v>
      </c>
      <c r="H431" s="236" t="n">
        <v>606405.392324</v>
      </c>
      <c r="I431" s="244" t="n">
        <v>870222.889362535</v>
      </c>
      <c r="J431" s="233" t="n">
        <f aca="false">H431/I431*100</f>
        <v>69.6839165846592</v>
      </c>
    </row>
    <row r="432" customFormat="false" ht="13.8" hidden="false" customHeight="false" outlineLevel="0" collapsed="false">
      <c r="A432" s="234" t="s">
        <v>147</v>
      </c>
      <c r="B432" s="234" t="s">
        <v>139</v>
      </c>
      <c r="C432" s="234" t="s">
        <v>261</v>
      </c>
      <c r="D432" s="234" t="s">
        <v>976</v>
      </c>
      <c r="E432" s="234" t="s">
        <v>977</v>
      </c>
      <c r="F432" s="235" t="s">
        <v>975</v>
      </c>
      <c r="G432" s="232" t="n">
        <v>41283</v>
      </c>
      <c r="H432" s="236" t="n">
        <v>93180.025127</v>
      </c>
      <c r="I432" s="244" t="n">
        <v>870222.889362535</v>
      </c>
      <c r="J432" s="233" t="n">
        <f aca="false">H432/I432*100</f>
        <v>10.7076044845542</v>
      </c>
    </row>
    <row r="433" customFormat="false" ht="13.8" hidden="false" customHeight="false" outlineLevel="0" collapsed="false">
      <c r="A433" s="234" t="s">
        <v>147</v>
      </c>
      <c r="B433" s="234" t="s">
        <v>139</v>
      </c>
      <c r="C433" s="234" t="s">
        <v>261</v>
      </c>
      <c r="D433" s="234" t="s">
        <v>978</v>
      </c>
      <c r="E433" s="234" t="s">
        <v>979</v>
      </c>
      <c r="F433" s="235" t="s">
        <v>975</v>
      </c>
      <c r="G433" s="232" t="n">
        <v>41283</v>
      </c>
      <c r="H433" s="236" t="n">
        <v>37743.827464</v>
      </c>
      <c r="I433" s="244" t="n">
        <v>870222.889362535</v>
      </c>
      <c r="J433" s="233" t="n">
        <f aca="false">H433/I433*100</f>
        <v>4.33725979003477</v>
      </c>
    </row>
    <row r="434" customFormat="false" ht="13.8" hidden="false" customHeight="false" outlineLevel="0" collapsed="false">
      <c r="A434" s="234" t="s">
        <v>147</v>
      </c>
      <c r="B434" s="234" t="s">
        <v>139</v>
      </c>
      <c r="C434" s="234" t="s">
        <v>261</v>
      </c>
      <c r="D434" s="234" t="s">
        <v>980</v>
      </c>
      <c r="E434" s="234" t="s">
        <v>981</v>
      </c>
      <c r="F434" s="235" t="s">
        <v>975</v>
      </c>
      <c r="G434" s="232" t="n">
        <v>41283</v>
      </c>
      <c r="H434" s="236" t="n">
        <v>30735.539738</v>
      </c>
      <c r="I434" s="244" t="n">
        <v>870222.889362535</v>
      </c>
      <c r="J434" s="233" t="n">
        <f aca="false">H434/I434*100</f>
        <v>3.53191580153847</v>
      </c>
    </row>
    <row r="435" customFormat="false" ht="13.8" hidden="false" customHeight="false" outlineLevel="0" collapsed="false">
      <c r="A435" s="234" t="s">
        <v>147</v>
      </c>
      <c r="B435" s="234" t="s">
        <v>139</v>
      </c>
      <c r="C435" s="234" t="s">
        <v>261</v>
      </c>
      <c r="D435" s="234" t="s">
        <v>982</v>
      </c>
      <c r="E435" s="234" t="s">
        <v>983</v>
      </c>
      <c r="F435" s="235" t="s">
        <v>975</v>
      </c>
      <c r="G435" s="232" t="n">
        <v>41283</v>
      </c>
      <c r="H435" s="236" t="n">
        <v>121060.877136</v>
      </c>
      <c r="I435" s="244" t="n">
        <v>870222.889362535</v>
      </c>
      <c r="J435" s="233" t="n">
        <f aca="false">H435/I435*100</f>
        <v>13.9114793021223</v>
      </c>
    </row>
    <row r="436" customFormat="false" ht="13.8" hidden="false" customHeight="false" outlineLevel="0" collapsed="false">
      <c r="A436" s="234" t="s">
        <v>147</v>
      </c>
      <c r="B436" s="234" t="s">
        <v>139</v>
      </c>
      <c r="C436" s="234" t="s">
        <v>261</v>
      </c>
      <c r="D436" s="234" t="s">
        <v>984</v>
      </c>
      <c r="E436" s="234" t="s">
        <v>985</v>
      </c>
      <c r="F436" s="235" t="s">
        <v>975</v>
      </c>
      <c r="G436" s="232" t="n">
        <v>41283</v>
      </c>
      <c r="H436" s="236" t="n">
        <v>323685.401854</v>
      </c>
      <c r="I436" s="244" t="n">
        <v>870222.889362535</v>
      </c>
      <c r="J436" s="233" t="n">
        <f aca="false">H436/I436*100</f>
        <v>37.1956892665866</v>
      </c>
    </row>
    <row r="437" customFormat="false" ht="13.8" hidden="false" customHeight="false" outlineLevel="0" collapsed="false">
      <c r="A437" s="234" t="s">
        <v>146</v>
      </c>
      <c r="B437" s="234" t="s">
        <v>139</v>
      </c>
      <c r="C437" s="234" t="s">
        <v>256</v>
      </c>
      <c r="D437" s="234" t="s">
        <v>986</v>
      </c>
      <c r="E437" s="234" t="s">
        <v>987</v>
      </c>
      <c r="F437" s="235" t="s">
        <v>988</v>
      </c>
      <c r="G437" s="232" t="n">
        <v>41283</v>
      </c>
      <c r="H437" s="236" t="n">
        <v>263802.346732</v>
      </c>
      <c r="I437" s="244" t="n">
        <v>870222.889362535</v>
      </c>
      <c r="J437" s="233" t="n">
        <f aca="false">H437/I437*100</f>
        <v>30.3143424468234</v>
      </c>
    </row>
    <row r="438" customFormat="false" ht="13.8" hidden="false" customHeight="false" outlineLevel="0" collapsed="false">
      <c r="A438" s="234" t="s">
        <v>146</v>
      </c>
      <c r="B438" s="234" t="s">
        <v>139</v>
      </c>
      <c r="C438" s="234" t="s">
        <v>261</v>
      </c>
      <c r="D438" s="234" t="s">
        <v>989</v>
      </c>
      <c r="E438" s="234" t="s">
        <v>990</v>
      </c>
      <c r="F438" s="235" t="s">
        <v>988</v>
      </c>
      <c r="G438" s="232" t="n">
        <v>41283</v>
      </c>
      <c r="H438" s="236" t="n">
        <v>181067.181592</v>
      </c>
      <c r="I438" s="244" t="n">
        <v>870222.889362535</v>
      </c>
      <c r="J438" s="233" t="n">
        <f aca="false">H438/I438*100</f>
        <v>20.8069890835252</v>
      </c>
    </row>
    <row r="439" customFormat="false" ht="13.8" hidden="false" customHeight="false" outlineLevel="0" collapsed="false">
      <c r="A439" s="234" t="s">
        <v>146</v>
      </c>
      <c r="B439" s="234" t="s">
        <v>139</v>
      </c>
      <c r="C439" s="234" t="s">
        <v>261</v>
      </c>
      <c r="D439" s="234" t="s">
        <v>991</v>
      </c>
      <c r="E439" s="234" t="s">
        <v>992</v>
      </c>
      <c r="F439" s="235" t="s">
        <v>988</v>
      </c>
      <c r="G439" s="232" t="n">
        <v>41283</v>
      </c>
      <c r="H439" s="236" t="n">
        <v>60873.24615</v>
      </c>
      <c r="I439" s="244" t="n">
        <v>870222.889362535</v>
      </c>
      <c r="J439" s="233" t="n">
        <f aca="false">H439/I439*100</f>
        <v>6.99513272910938</v>
      </c>
    </row>
    <row r="440" customFormat="false" ht="13.8" hidden="false" customHeight="false" outlineLevel="0" collapsed="false">
      <c r="A440" s="234" t="s">
        <v>146</v>
      </c>
      <c r="B440" s="234" t="s">
        <v>139</v>
      </c>
      <c r="C440" s="234" t="s">
        <v>261</v>
      </c>
      <c r="D440" s="234" t="s">
        <v>993</v>
      </c>
      <c r="E440" s="234" t="s">
        <v>994</v>
      </c>
      <c r="F440" s="235" t="s">
        <v>988</v>
      </c>
      <c r="G440" s="232" t="n">
        <v>41283</v>
      </c>
      <c r="H440" s="236" t="n">
        <v>21861.91899</v>
      </c>
      <c r="I440" s="244" t="n">
        <v>870222.889362535</v>
      </c>
      <c r="J440" s="233" t="n">
        <f aca="false">H440/I440*100</f>
        <v>2.51222063418885</v>
      </c>
    </row>
    <row r="441" customFormat="false" ht="13.8" hidden="false" customHeight="false" outlineLevel="0" collapsed="false">
      <c r="A441" s="234" t="s">
        <v>143</v>
      </c>
      <c r="B441" s="234" t="s">
        <v>139</v>
      </c>
      <c r="C441" s="234" t="s">
        <v>995</v>
      </c>
      <c r="D441" s="234" t="s">
        <v>996</v>
      </c>
      <c r="E441" s="234" t="s">
        <v>997</v>
      </c>
      <c r="F441" s="234" t="s">
        <v>363</v>
      </c>
      <c r="G441" s="232"/>
      <c r="H441" s="236" t="n">
        <v>870195.344796</v>
      </c>
      <c r="I441" s="244" t="n">
        <v>870222.889362535</v>
      </c>
      <c r="J441" s="233" t="n">
        <f aca="false">H441/I441*100</f>
        <v>99.9968347687849</v>
      </c>
    </row>
    <row r="442" customFormat="false" ht="13.8" hidden="false" customHeight="false" outlineLevel="0" collapsed="false">
      <c r="A442" s="234" t="s">
        <v>143</v>
      </c>
      <c r="B442" s="234" t="s">
        <v>139</v>
      </c>
      <c r="C442" s="234" t="s">
        <v>998</v>
      </c>
      <c r="D442" s="234" t="s">
        <v>999</v>
      </c>
      <c r="E442" s="234" t="s">
        <v>1000</v>
      </c>
      <c r="F442" s="234" t="s">
        <v>363</v>
      </c>
      <c r="G442" s="232"/>
      <c r="H442" s="236" t="n">
        <v>721200.775549</v>
      </c>
      <c r="I442" s="244" t="n">
        <v>870222.889362535</v>
      </c>
      <c r="J442" s="233" t="n">
        <f aca="false">H442/I442*100</f>
        <v>82.8754086297709</v>
      </c>
    </row>
    <row r="443" customFormat="false" ht="13.8" hidden="false" customHeight="false" outlineLevel="0" collapsed="false">
      <c r="A443" s="234" t="s">
        <v>147</v>
      </c>
      <c r="B443" s="234" t="s">
        <v>139</v>
      </c>
      <c r="C443" s="234" t="s">
        <v>1001</v>
      </c>
      <c r="D443" s="234" t="s">
        <v>1002</v>
      </c>
      <c r="E443" s="234" t="s">
        <v>233</v>
      </c>
      <c r="F443" s="234" t="s">
        <v>363</v>
      </c>
      <c r="G443" s="232"/>
      <c r="H443" s="236" t="n">
        <v>148994.217444</v>
      </c>
      <c r="I443" s="244" t="n">
        <v>870222.889362535</v>
      </c>
      <c r="J443" s="233" t="n">
        <f aca="false">H443/I443*100</f>
        <v>17.1213857122447</v>
      </c>
    </row>
    <row r="444" customFormat="false" ht="13.8" hidden="false" customHeight="false" outlineLevel="0" collapsed="false">
      <c r="A444" s="228" t="s">
        <v>1003</v>
      </c>
      <c r="B444" s="228" t="s">
        <v>139</v>
      </c>
      <c r="C444" s="228" t="s">
        <v>1004</v>
      </c>
      <c r="D444" s="228" t="s">
        <v>1005</v>
      </c>
      <c r="E444" s="228" t="s">
        <v>1006</v>
      </c>
      <c r="F444" s="234" t="s">
        <v>363</v>
      </c>
      <c r="H444" s="236" t="n">
        <v>27.8963695345386</v>
      </c>
      <c r="I444" s="244" t="n">
        <v>870222.889362535</v>
      </c>
      <c r="J444" s="233" t="n">
        <f aca="false">H444/I444*100</f>
        <v>0.00320565798435543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4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442" activePane="bottomLeft" state="frozen"/>
      <selection pane="topLeft" activeCell="A1" activeCellId="0" sqref="A1"/>
      <selection pane="bottomLeft" activeCell="D473" activeCellId="0" sqref="D473"/>
    </sheetView>
  </sheetViews>
  <sheetFormatPr defaultColWidth="9.14453125" defaultRowHeight="12.75" zeroHeight="false" outlineLevelRow="0" outlineLevelCol="0"/>
  <cols>
    <col collapsed="false" customWidth="true" hidden="false" outlineLevel="0" max="1" min="1" style="228" width="11.43"/>
    <col collapsed="false" customWidth="true" hidden="false" outlineLevel="0" max="2" min="2" style="228" width="7.57"/>
    <col collapsed="false" customWidth="true" hidden="false" outlineLevel="0" max="3" min="3" style="228" width="22.71"/>
    <col collapsed="false" customWidth="true" hidden="false" outlineLevel="0" max="4" min="4" style="228" width="21.71"/>
    <col collapsed="false" customWidth="true" hidden="false" outlineLevel="0" max="5" min="5" style="228" width="25.42"/>
    <col collapsed="false" customWidth="true" hidden="false" outlineLevel="0" max="6" min="6" style="228" width="15.43"/>
    <col collapsed="false" customWidth="true" hidden="false" outlineLevel="0" max="7" min="7" style="177" width="11.71"/>
    <col collapsed="false" customWidth="true" hidden="false" outlineLevel="0" max="8" min="8" style="236" width="13.43"/>
    <col collapsed="false" customWidth="true" hidden="false" outlineLevel="0" max="9" min="9" style="228" width="12.14"/>
    <col collapsed="false" customWidth="false" hidden="false" outlineLevel="0" max="1024" min="10" style="228" width="9.14"/>
  </cols>
  <sheetData>
    <row r="1" customFormat="false" ht="15" hidden="false" customHeight="true" outlineLevel="0" collapsed="false">
      <c r="A1" s="262" t="s">
        <v>1007</v>
      </c>
      <c r="B1" s="262"/>
      <c r="C1" s="262"/>
      <c r="D1" s="262"/>
      <c r="E1" s="262"/>
      <c r="F1" s="262"/>
      <c r="G1" s="262"/>
      <c r="H1" s="263" t="s">
        <v>1008</v>
      </c>
    </row>
    <row r="2" customFormat="false" ht="12.75" hidden="false" customHeight="false" outlineLevel="0" collapsed="false">
      <c r="A2" s="264" t="s">
        <v>242</v>
      </c>
      <c r="B2" s="264" t="s">
        <v>243</v>
      </c>
      <c r="C2" s="264" t="s">
        <v>244</v>
      </c>
      <c r="D2" s="264" t="s">
        <v>245</v>
      </c>
      <c r="E2" s="264" t="s">
        <v>246</v>
      </c>
      <c r="F2" s="264" t="s">
        <v>247</v>
      </c>
      <c r="G2" s="265" t="s">
        <v>248</v>
      </c>
      <c r="H2" s="266" t="s">
        <v>249</v>
      </c>
      <c r="I2" s="267" t="s">
        <v>1009</v>
      </c>
    </row>
    <row r="3" customFormat="false" ht="12.75" hidden="false" customHeight="false" outlineLevel="0" collapsed="false">
      <c r="A3" s="234" t="s">
        <v>145</v>
      </c>
      <c r="B3" s="234" t="s">
        <v>17</v>
      </c>
      <c r="C3" s="234" t="s">
        <v>261</v>
      </c>
      <c r="D3" s="234" t="s">
        <v>1010</v>
      </c>
      <c r="E3" s="234" t="s">
        <v>1011</v>
      </c>
      <c r="F3" s="235" t="s">
        <v>20</v>
      </c>
      <c r="G3" s="268" t="n">
        <v>42803</v>
      </c>
      <c r="I3" s="228" t="s">
        <v>1012</v>
      </c>
    </row>
    <row r="4" customFormat="false" ht="12.75" hidden="false" customHeight="false" outlineLevel="0" collapsed="false">
      <c r="A4" s="234" t="s">
        <v>145</v>
      </c>
      <c r="B4" s="234" t="s">
        <v>17</v>
      </c>
      <c r="C4" s="234" t="s">
        <v>261</v>
      </c>
      <c r="D4" s="234" t="s">
        <v>1013</v>
      </c>
      <c r="E4" s="234" t="s">
        <v>1014</v>
      </c>
      <c r="F4" s="235" t="s">
        <v>20</v>
      </c>
      <c r="G4" s="268" t="n">
        <v>42803</v>
      </c>
      <c r="H4" s="233"/>
      <c r="I4" s="228" t="s">
        <v>1012</v>
      </c>
    </row>
    <row r="5" customFormat="false" ht="12.75" hidden="false" customHeight="false" outlineLevel="0" collapsed="false">
      <c r="A5" s="234" t="s">
        <v>145</v>
      </c>
      <c r="B5" s="234" t="s">
        <v>17</v>
      </c>
      <c r="C5" s="234" t="s">
        <v>261</v>
      </c>
      <c r="D5" s="234" t="s">
        <v>1015</v>
      </c>
      <c r="E5" s="234" t="s">
        <v>1016</v>
      </c>
      <c r="F5" s="235" t="s">
        <v>20</v>
      </c>
      <c r="G5" s="268" t="n">
        <v>42803</v>
      </c>
      <c r="I5" s="228" t="s">
        <v>1012</v>
      </c>
    </row>
    <row r="6" customFormat="false" ht="12.75" hidden="false" customHeight="false" outlineLevel="0" collapsed="false">
      <c r="A6" s="234" t="s">
        <v>145</v>
      </c>
      <c r="B6" s="234" t="s">
        <v>17</v>
      </c>
      <c r="C6" s="234" t="s">
        <v>261</v>
      </c>
      <c r="D6" s="234" t="s">
        <v>1017</v>
      </c>
      <c r="E6" s="234" t="s">
        <v>1018</v>
      </c>
      <c r="F6" s="235" t="s">
        <v>20</v>
      </c>
      <c r="G6" s="268" t="n">
        <v>42803</v>
      </c>
      <c r="I6" s="228" t="s">
        <v>1012</v>
      </c>
    </row>
    <row r="7" customFormat="false" ht="12.75" hidden="false" customHeight="false" outlineLevel="0" collapsed="false">
      <c r="A7" s="234" t="s">
        <v>146</v>
      </c>
      <c r="B7" s="234" t="s">
        <v>28</v>
      </c>
      <c r="C7" s="234" t="s">
        <v>268</v>
      </c>
      <c r="D7" s="234" t="s">
        <v>1019</v>
      </c>
      <c r="E7" s="234" t="s">
        <v>1019</v>
      </c>
      <c r="F7" s="235" t="s">
        <v>292</v>
      </c>
      <c r="G7" s="268" t="n">
        <v>43706</v>
      </c>
      <c r="H7" s="237"/>
      <c r="I7" s="228" t="s">
        <v>1012</v>
      </c>
    </row>
    <row r="8" customFormat="false" ht="12.75" hidden="false" customHeight="false" outlineLevel="0" collapsed="false">
      <c r="A8" s="234" t="s">
        <v>146</v>
      </c>
      <c r="B8" s="234" t="s">
        <v>28</v>
      </c>
      <c r="C8" s="234" t="s">
        <v>268</v>
      </c>
      <c r="D8" s="234" t="s">
        <v>1020</v>
      </c>
      <c r="E8" s="234" t="s">
        <v>1020</v>
      </c>
      <c r="F8" s="235" t="s">
        <v>292</v>
      </c>
      <c r="G8" s="268" t="n">
        <v>43706</v>
      </c>
      <c r="I8" s="228" t="s">
        <v>1012</v>
      </c>
    </row>
    <row r="9" customFormat="false" ht="12.75" hidden="false" customHeight="false" outlineLevel="0" collapsed="false">
      <c r="A9" s="234" t="s">
        <v>146</v>
      </c>
      <c r="B9" s="234" t="s">
        <v>28</v>
      </c>
      <c r="C9" s="234"/>
      <c r="D9" s="234" t="s">
        <v>1021</v>
      </c>
      <c r="E9" s="234" t="s">
        <v>1021</v>
      </c>
      <c r="F9" s="235" t="s">
        <v>292</v>
      </c>
      <c r="G9" s="268" t="n">
        <v>43706</v>
      </c>
      <c r="I9" s="228" t="s">
        <v>1012</v>
      </c>
    </row>
    <row r="10" customFormat="false" ht="12.75" hidden="false" customHeight="false" outlineLevel="0" collapsed="false">
      <c r="A10" s="234" t="s">
        <v>146</v>
      </c>
      <c r="B10" s="234" t="s">
        <v>28</v>
      </c>
      <c r="C10" s="234" t="s">
        <v>268</v>
      </c>
      <c r="D10" s="234" t="s">
        <v>1022</v>
      </c>
      <c r="E10" s="234" t="s">
        <v>1022</v>
      </c>
      <c r="F10" s="235" t="s">
        <v>292</v>
      </c>
      <c r="G10" s="268" t="n">
        <v>43706</v>
      </c>
      <c r="I10" s="228" t="s">
        <v>1012</v>
      </c>
    </row>
    <row r="11" customFormat="false" ht="12.75" hidden="false" customHeight="false" outlineLevel="0" collapsed="false">
      <c r="A11" s="234" t="s">
        <v>146</v>
      </c>
      <c r="B11" s="234" t="s">
        <v>28</v>
      </c>
      <c r="C11" s="234" t="s">
        <v>268</v>
      </c>
      <c r="D11" s="234" t="s">
        <v>1023</v>
      </c>
      <c r="E11" s="234" t="s">
        <v>1023</v>
      </c>
      <c r="F11" s="235" t="s">
        <v>292</v>
      </c>
      <c r="G11" s="268" t="n">
        <v>43706</v>
      </c>
      <c r="I11" s="228" t="s">
        <v>1012</v>
      </c>
    </row>
    <row r="12" customFormat="false" ht="12.75" hidden="false" customHeight="false" outlineLevel="0" collapsed="false">
      <c r="A12" s="234" t="s">
        <v>146</v>
      </c>
      <c r="B12" s="234" t="s">
        <v>28</v>
      </c>
      <c r="C12" s="234" t="s">
        <v>268</v>
      </c>
      <c r="D12" s="234" t="s">
        <v>1024</v>
      </c>
      <c r="E12" s="234" t="s">
        <v>1024</v>
      </c>
      <c r="F12" s="235" t="s">
        <v>292</v>
      </c>
      <c r="G12" s="268" t="n">
        <v>43706</v>
      </c>
      <c r="I12" s="228" t="s">
        <v>1012</v>
      </c>
    </row>
    <row r="13" customFormat="false" ht="12.75" hidden="false" customHeight="false" outlineLevel="0" collapsed="false">
      <c r="A13" s="234" t="s">
        <v>146</v>
      </c>
      <c r="B13" s="234" t="s">
        <v>28</v>
      </c>
      <c r="C13" s="234" t="s">
        <v>268</v>
      </c>
      <c r="D13" s="234" t="s">
        <v>1025</v>
      </c>
      <c r="E13" s="234" t="s">
        <v>1025</v>
      </c>
      <c r="F13" s="235" t="s">
        <v>292</v>
      </c>
      <c r="G13" s="268" t="n">
        <v>43706</v>
      </c>
      <c r="I13" s="228" t="s">
        <v>1012</v>
      </c>
    </row>
    <row r="14" customFormat="false" ht="12.75" hidden="false" customHeight="false" outlineLevel="0" collapsed="false">
      <c r="A14" s="234" t="s">
        <v>146</v>
      </c>
      <c r="B14" s="234" t="s">
        <v>28</v>
      </c>
      <c r="C14" s="234" t="s">
        <v>268</v>
      </c>
      <c r="D14" s="234" t="s">
        <v>1026</v>
      </c>
      <c r="E14" s="234" t="s">
        <v>1026</v>
      </c>
      <c r="F14" s="235" t="s">
        <v>292</v>
      </c>
      <c r="G14" s="268" t="n">
        <v>43706</v>
      </c>
      <c r="I14" s="228" t="s">
        <v>1012</v>
      </c>
    </row>
    <row r="15" customFormat="false" ht="12.75" hidden="false" customHeight="false" outlineLevel="0" collapsed="false">
      <c r="A15" s="234" t="s">
        <v>146</v>
      </c>
      <c r="B15" s="234" t="s">
        <v>28</v>
      </c>
      <c r="C15" s="234" t="s">
        <v>268</v>
      </c>
      <c r="D15" s="234" t="s">
        <v>1027</v>
      </c>
      <c r="E15" s="234" t="s">
        <v>1027</v>
      </c>
      <c r="F15" s="235" t="s">
        <v>292</v>
      </c>
      <c r="G15" s="268" t="n">
        <v>43706</v>
      </c>
      <c r="I15" s="228" t="s">
        <v>1012</v>
      </c>
    </row>
    <row r="16" customFormat="false" ht="12.75" hidden="false" customHeight="false" outlineLevel="0" collapsed="false">
      <c r="A16" s="234" t="s">
        <v>146</v>
      </c>
      <c r="B16" s="234" t="s">
        <v>28</v>
      </c>
      <c r="C16" s="234" t="s">
        <v>268</v>
      </c>
      <c r="D16" s="234" t="s">
        <v>1028</v>
      </c>
      <c r="E16" s="234" t="s">
        <v>1028</v>
      </c>
      <c r="F16" s="235" t="s">
        <v>292</v>
      </c>
      <c r="G16" s="268" t="n">
        <v>43706</v>
      </c>
      <c r="I16" s="228" t="s">
        <v>1012</v>
      </c>
    </row>
    <row r="17" customFormat="false" ht="12.75" hidden="false" customHeight="false" outlineLevel="0" collapsed="false">
      <c r="A17" s="234" t="s">
        <v>146</v>
      </c>
      <c r="B17" s="234" t="s">
        <v>28</v>
      </c>
      <c r="C17" s="234" t="s">
        <v>268</v>
      </c>
      <c r="D17" s="234" t="s">
        <v>1029</v>
      </c>
      <c r="E17" s="234" t="s">
        <v>1029</v>
      </c>
      <c r="F17" s="235" t="s">
        <v>292</v>
      </c>
      <c r="G17" s="268" t="n">
        <v>43706</v>
      </c>
      <c r="I17" s="228" t="s">
        <v>1012</v>
      </c>
    </row>
    <row r="18" customFormat="false" ht="12.75" hidden="false" customHeight="false" outlineLevel="0" collapsed="false">
      <c r="A18" s="234" t="s">
        <v>146</v>
      </c>
      <c r="B18" s="234" t="s">
        <v>28</v>
      </c>
      <c r="C18" s="234" t="s">
        <v>268</v>
      </c>
      <c r="D18" s="234" t="s">
        <v>1030</v>
      </c>
      <c r="E18" s="234" t="s">
        <v>1030</v>
      </c>
      <c r="F18" s="235" t="s">
        <v>292</v>
      </c>
      <c r="G18" s="268" t="n">
        <v>43706</v>
      </c>
      <c r="I18" s="228" t="s">
        <v>1012</v>
      </c>
    </row>
    <row r="19" customFormat="false" ht="12.75" hidden="false" customHeight="false" outlineLevel="0" collapsed="false">
      <c r="A19" s="234" t="s">
        <v>146</v>
      </c>
      <c r="B19" s="234" t="s">
        <v>28</v>
      </c>
      <c r="C19" s="234" t="s">
        <v>268</v>
      </c>
      <c r="D19" s="234" t="s">
        <v>1031</v>
      </c>
      <c r="E19" s="234" t="s">
        <v>1031</v>
      </c>
      <c r="F19" s="235" t="s">
        <v>292</v>
      </c>
      <c r="G19" s="268" t="n">
        <v>43706</v>
      </c>
      <c r="I19" s="228" t="s">
        <v>1012</v>
      </c>
    </row>
    <row r="20" customFormat="false" ht="12.75" hidden="false" customHeight="false" outlineLevel="0" collapsed="false">
      <c r="A20" s="234" t="s">
        <v>146</v>
      </c>
      <c r="B20" s="234" t="s">
        <v>28</v>
      </c>
      <c r="C20" s="234" t="s">
        <v>268</v>
      </c>
      <c r="D20" s="234" t="s">
        <v>1032</v>
      </c>
      <c r="E20" s="234" t="s">
        <v>1032</v>
      </c>
      <c r="F20" s="235" t="s">
        <v>292</v>
      </c>
      <c r="G20" s="268" t="n">
        <v>43706</v>
      </c>
      <c r="I20" s="228" t="s">
        <v>1012</v>
      </c>
    </row>
    <row r="21" customFormat="false" ht="12.75" hidden="false" customHeight="false" outlineLevel="0" collapsed="false">
      <c r="A21" s="234" t="s">
        <v>146</v>
      </c>
      <c r="B21" s="234" t="s">
        <v>28</v>
      </c>
      <c r="C21" s="234" t="s">
        <v>268</v>
      </c>
      <c r="D21" s="234" t="s">
        <v>1033</v>
      </c>
      <c r="E21" s="234" t="s">
        <v>1033</v>
      </c>
      <c r="F21" s="235" t="s">
        <v>292</v>
      </c>
      <c r="G21" s="268" t="n">
        <v>43706</v>
      </c>
      <c r="I21" s="228" t="s">
        <v>1012</v>
      </c>
    </row>
    <row r="22" customFormat="false" ht="12.75" hidden="false" customHeight="false" outlineLevel="0" collapsed="false">
      <c r="A22" s="234" t="s">
        <v>146</v>
      </c>
      <c r="B22" s="234" t="s">
        <v>28</v>
      </c>
      <c r="C22" s="234" t="s">
        <v>268</v>
      </c>
      <c r="D22" s="234" t="s">
        <v>1034</v>
      </c>
      <c r="E22" s="234" t="s">
        <v>1034</v>
      </c>
      <c r="F22" s="235" t="s">
        <v>292</v>
      </c>
      <c r="G22" s="268" t="n">
        <v>43706</v>
      </c>
      <c r="I22" s="228" t="s">
        <v>1012</v>
      </c>
    </row>
    <row r="23" customFormat="false" ht="12.75" hidden="false" customHeight="false" outlineLevel="0" collapsed="false">
      <c r="A23" s="234" t="s">
        <v>146</v>
      </c>
      <c r="B23" s="234" t="s">
        <v>28</v>
      </c>
      <c r="C23" s="234" t="s">
        <v>268</v>
      </c>
      <c r="D23" s="234" t="s">
        <v>1035</v>
      </c>
      <c r="E23" s="234" t="s">
        <v>1035</v>
      </c>
      <c r="F23" s="235" t="s">
        <v>292</v>
      </c>
      <c r="G23" s="268" t="n">
        <v>43706</v>
      </c>
      <c r="I23" s="228" t="s">
        <v>1012</v>
      </c>
    </row>
    <row r="24" customFormat="false" ht="12.75" hidden="false" customHeight="false" outlineLevel="0" collapsed="false">
      <c r="A24" s="234" t="s">
        <v>146</v>
      </c>
      <c r="B24" s="234" t="s">
        <v>28</v>
      </c>
      <c r="C24" s="234" t="s">
        <v>268</v>
      </c>
      <c r="D24" s="234" t="s">
        <v>1036</v>
      </c>
      <c r="E24" s="234" t="s">
        <v>1036</v>
      </c>
      <c r="F24" s="235" t="s">
        <v>292</v>
      </c>
      <c r="G24" s="268" t="n">
        <v>43706</v>
      </c>
      <c r="I24" s="228" t="s">
        <v>1012</v>
      </c>
    </row>
    <row r="25" customFormat="false" ht="12.75" hidden="false" customHeight="false" outlineLevel="0" collapsed="false">
      <c r="A25" s="234" t="s">
        <v>146</v>
      </c>
      <c r="B25" s="234" t="s">
        <v>28</v>
      </c>
      <c r="C25" s="234" t="s">
        <v>268</v>
      </c>
      <c r="D25" s="234" t="s">
        <v>1037</v>
      </c>
      <c r="E25" s="234" t="s">
        <v>1037</v>
      </c>
      <c r="F25" s="235" t="s">
        <v>292</v>
      </c>
      <c r="G25" s="268" t="n">
        <v>43706</v>
      </c>
      <c r="I25" s="228" t="s">
        <v>1012</v>
      </c>
    </row>
    <row r="26" customFormat="false" ht="12.75" hidden="false" customHeight="false" outlineLevel="0" collapsed="false">
      <c r="A26" s="234" t="s">
        <v>146</v>
      </c>
      <c r="B26" s="234" t="s">
        <v>28</v>
      </c>
      <c r="C26" s="234" t="s">
        <v>268</v>
      </c>
      <c r="D26" s="234" t="s">
        <v>1038</v>
      </c>
      <c r="E26" s="234" t="s">
        <v>1038</v>
      </c>
      <c r="F26" s="235" t="s">
        <v>292</v>
      </c>
      <c r="G26" s="268" t="n">
        <v>43706</v>
      </c>
      <c r="I26" s="228" t="s">
        <v>1012</v>
      </c>
    </row>
    <row r="27" customFormat="false" ht="12.75" hidden="false" customHeight="false" outlineLevel="0" collapsed="false">
      <c r="A27" s="234" t="s">
        <v>146</v>
      </c>
      <c r="B27" s="234" t="s">
        <v>28</v>
      </c>
      <c r="C27" s="234" t="s">
        <v>268</v>
      </c>
      <c r="D27" s="234" t="s">
        <v>1039</v>
      </c>
      <c r="E27" s="234" t="s">
        <v>1039</v>
      </c>
      <c r="F27" s="235" t="s">
        <v>292</v>
      </c>
      <c r="G27" s="268" t="n">
        <v>43706</v>
      </c>
      <c r="I27" s="228" t="s">
        <v>1012</v>
      </c>
    </row>
    <row r="28" customFormat="false" ht="12.75" hidden="false" customHeight="false" outlineLevel="0" collapsed="false">
      <c r="A28" s="234" t="s">
        <v>146</v>
      </c>
      <c r="B28" s="234" t="s">
        <v>28</v>
      </c>
      <c r="C28" s="234" t="s">
        <v>268</v>
      </c>
      <c r="D28" s="234" t="s">
        <v>1040</v>
      </c>
      <c r="E28" s="234" t="s">
        <v>1040</v>
      </c>
      <c r="F28" s="235" t="s">
        <v>292</v>
      </c>
      <c r="G28" s="268" t="n">
        <v>43706</v>
      </c>
      <c r="I28" s="228" t="s">
        <v>1012</v>
      </c>
    </row>
    <row r="29" customFormat="false" ht="12.75" hidden="false" customHeight="false" outlineLevel="0" collapsed="false">
      <c r="A29" s="234" t="s">
        <v>146</v>
      </c>
      <c r="B29" s="234" t="s">
        <v>28</v>
      </c>
      <c r="C29" s="234" t="s">
        <v>268</v>
      </c>
      <c r="D29" s="234" t="s">
        <v>1041</v>
      </c>
      <c r="E29" s="234" t="s">
        <v>1041</v>
      </c>
      <c r="F29" s="235" t="s">
        <v>292</v>
      </c>
      <c r="G29" s="268" t="n">
        <v>43706</v>
      </c>
      <c r="I29" s="228" t="s">
        <v>1012</v>
      </c>
    </row>
    <row r="30" customFormat="false" ht="12.75" hidden="false" customHeight="false" outlineLevel="0" collapsed="false">
      <c r="A30" s="234" t="s">
        <v>146</v>
      </c>
      <c r="B30" s="234" t="s">
        <v>28</v>
      </c>
      <c r="C30" s="234" t="s">
        <v>268</v>
      </c>
      <c r="D30" s="234" t="s">
        <v>1042</v>
      </c>
      <c r="E30" s="234" t="s">
        <v>1042</v>
      </c>
      <c r="F30" s="235" t="s">
        <v>292</v>
      </c>
      <c r="G30" s="268" t="n">
        <v>43706</v>
      </c>
      <c r="I30" s="228" t="s">
        <v>1012</v>
      </c>
    </row>
    <row r="31" customFormat="false" ht="12.75" hidden="false" customHeight="false" outlineLevel="0" collapsed="false">
      <c r="A31" s="234" t="s">
        <v>146</v>
      </c>
      <c r="B31" s="234" t="s">
        <v>28</v>
      </c>
      <c r="C31" s="234" t="s">
        <v>268</v>
      </c>
      <c r="D31" s="234" t="s">
        <v>1043</v>
      </c>
      <c r="E31" s="234" t="s">
        <v>1043</v>
      </c>
      <c r="F31" s="235" t="s">
        <v>292</v>
      </c>
      <c r="G31" s="268" t="n">
        <v>43706</v>
      </c>
      <c r="I31" s="228" t="s">
        <v>1012</v>
      </c>
    </row>
    <row r="32" customFormat="false" ht="12.75" hidden="false" customHeight="false" outlineLevel="0" collapsed="false">
      <c r="A32" s="234" t="s">
        <v>146</v>
      </c>
      <c r="B32" s="234" t="s">
        <v>28</v>
      </c>
      <c r="C32" s="234" t="s">
        <v>268</v>
      </c>
      <c r="D32" s="234" t="s">
        <v>1044</v>
      </c>
      <c r="E32" s="234" t="s">
        <v>1044</v>
      </c>
      <c r="F32" s="235" t="s">
        <v>292</v>
      </c>
      <c r="G32" s="268" t="n">
        <v>43706</v>
      </c>
      <c r="I32" s="228" t="s">
        <v>1012</v>
      </c>
    </row>
    <row r="33" customFormat="false" ht="12.75" hidden="false" customHeight="false" outlineLevel="0" collapsed="false">
      <c r="A33" s="234" t="s">
        <v>146</v>
      </c>
      <c r="B33" s="234" t="s">
        <v>28</v>
      </c>
      <c r="C33" s="234" t="s">
        <v>268</v>
      </c>
      <c r="D33" s="234" t="s">
        <v>1045</v>
      </c>
      <c r="E33" s="234" t="s">
        <v>1045</v>
      </c>
      <c r="F33" s="235" t="s">
        <v>292</v>
      </c>
      <c r="G33" s="268" t="n">
        <v>43706</v>
      </c>
      <c r="I33" s="228" t="s">
        <v>1012</v>
      </c>
    </row>
    <row r="34" customFormat="false" ht="12.75" hidden="false" customHeight="false" outlineLevel="0" collapsed="false">
      <c r="A34" s="234" t="s">
        <v>146</v>
      </c>
      <c r="B34" s="234" t="s">
        <v>28</v>
      </c>
      <c r="C34" s="234" t="s">
        <v>268</v>
      </c>
      <c r="D34" s="234" t="s">
        <v>1046</v>
      </c>
      <c r="E34" s="234" t="s">
        <v>1046</v>
      </c>
      <c r="F34" s="235" t="s">
        <v>292</v>
      </c>
      <c r="G34" s="268" t="n">
        <v>43706</v>
      </c>
      <c r="I34" s="228" t="s">
        <v>1012</v>
      </c>
    </row>
    <row r="35" customFormat="false" ht="12.75" hidden="false" customHeight="false" outlineLevel="0" collapsed="false">
      <c r="A35" s="234" t="s">
        <v>146</v>
      </c>
      <c r="B35" s="234" t="s">
        <v>28</v>
      </c>
      <c r="C35" s="234" t="s">
        <v>268</v>
      </c>
      <c r="D35" s="234" t="s">
        <v>1047</v>
      </c>
      <c r="E35" s="234" t="s">
        <v>1047</v>
      </c>
      <c r="F35" s="235" t="s">
        <v>292</v>
      </c>
      <c r="G35" s="268" t="n">
        <v>43706</v>
      </c>
      <c r="I35" s="228" t="s">
        <v>1012</v>
      </c>
    </row>
    <row r="36" customFormat="false" ht="12.75" hidden="false" customHeight="false" outlineLevel="0" collapsed="false">
      <c r="A36" s="234" t="s">
        <v>146</v>
      </c>
      <c r="B36" s="234" t="s">
        <v>28</v>
      </c>
      <c r="C36" s="234" t="s">
        <v>268</v>
      </c>
      <c r="D36" s="234" t="s">
        <v>1048</v>
      </c>
      <c r="E36" s="234" t="s">
        <v>1048</v>
      </c>
      <c r="F36" s="235" t="s">
        <v>292</v>
      </c>
      <c r="G36" s="268" t="n">
        <v>43706</v>
      </c>
      <c r="I36" s="228" t="s">
        <v>1012</v>
      </c>
    </row>
    <row r="37" customFormat="false" ht="12.75" hidden="false" customHeight="false" outlineLevel="0" collapsed="false">
      <c r="A37" s="234" t="s">
        <v>146</v>
      </c>
      <c r="B37" s="234" t="s">
        <v>28</v>
      </c>
      <c r="C37" s="234" t="s">
        <v>268</v>
      </c>
      <c r="D37" s="234" t="s">
        <v>1049</v>
      </c>
      <c r="E37" s="234" t="s">
        <v>1049</v>
      </c>
      <c r="F37" s="235" t="s">
        <v>292</v>
      </c>
      <c r="G37" s="268" t="n">
        <v>43706</v>
      </c>
      <c r="I37" s="228" t="s">
        <v>1012</v>
      </c>
    </row>
    <row r="38" customFormat="false" ht="12.75" hidden="false" customHeight="false" outlineLevel="0" collapsed="false">
      <c r="A38" s="234" t="s">
        <v>146</v>
      </c>
      <c r="B38" s="234" t="s">
        <v>28</v>
      </c>
      <c r="C38" s="234" t="s">
        <v>268</v>
      </c>
      <c r="D38" s="234" t="s">
        <v>1050</v>
      </c>
      <c r="E38" s="234" t="s">
        <v>1050</v>
      </c>
      <c r="F38" s="235" t="s">
        <v>292</v>
      </c>
      <c r="G38" s="268" t="n">
        <v>43706</v>
      </c>
      <c r="I38" s="228" t="s">
        <v>1012</v>
      </c>
    </row>
    <row r="39" customFormat="false" ht="12.75" hidden="false" customHeight="false" outlineLevel="0" collapsed="false">
      <c r="A39" s="234" t="s">
        <v>146</v>
      </c>
      <c r="B39" s="234" t="s">
        <v>28</v>
      </c>
      <c r="C39" s="234" t="s">
        <v>268</v>
      </c>
      <c r="D39" s="234" t="s">
        <v>1051</v>
      </c>
      <c r="E39" s="234" t="s">
        <v>1051</v>
      </c>
      <c r="F39" s="235" t="s">
        <v>292</v>
      </c>
      <c r="G39" s="268" t="n">
        <v>43706</v>
      </c>
      <c r="I39" s="228" t="s">
        <v>1012</v>
      </c>
    </row>
    <row r="40" customFormat="false" ht="12.75" hidden="false" customHeight="false" outlineLevel="0" collapsed="false">
      <c r="A40" s="234" t="s">
        <v>142</v>
      </c>
      <c r="B40" s="234" t="s">
        <v>28</v>
      </c>
      <c r="C40" s="234" t="s">
        <v>268</v>
      </c>
      <c r="D40" s="234" t="s">
        <v>1052</v>
      </c>
      <c r="E40" s="234" t="s">
        <v>1052</v>
      </c>
      <c r="F40" s="235" t="s">
        <v>323</v>
      </c>
      <c r="G40" s="268" t="n">
        <v>43704</v>
      </c>
      <c r="I40" s="228" t="s">
        <v>1012</v>
      </c>
    </row>
    <row r="41" customFormat="false" ht="12.75" hidden="false" customHeight="false" outlineLevel="0" collapsed="false">
      <c r="A41" s="234" t="s">
        <v>142</v>
      </c>
      <c r="B41" s="234" t="s">
        <v>28</v>
      </c>
      <c r="C41" s="234" t="s">
        <v>268</v>
      </c>
      <c r="D41" s="234" t="s">
        <v>1053</v>
      </c>
      <c r="E41" s="234" t="s">
        <v>1053</v>
      </c>
      <c r="F41" s="235" t="s">
        <v>323</v>
      </c>
      <c r="G41" s="268" t="n">
        <v>43704</v>
      </c>
      <c r="I41" s="228" t="s">
        <v>1012</v>
      </c>
    </row>
    <row r="42" customFormat="false" ht="12.75" hidden="false" customHeight="false" outlineLevel="0" collapsed="false">
      <c r="A42" s="234" t="s">
        <v>142</v>
      </c>
      <c r="B42" s="234" t="s">
        <v>28</v>
      </c>
      <c r="C42" s="234" t="s">
        <v>268</v>
      </c>
      <c r="D42" s="234" t="s">
        <v>1054</v>
      </c>
      <c r="E42" s="234" t="s">
        <v>1054</v>
      </c>
      <c r="F42" s="235" t="s">
        <v>323</v>
      </c>
      <c r="G42" s="268" t="n">
        <v>43704</v>
      </c>
      <c r="I42" s="228" t="s">
        <v>1012</v>
      </c>
    </row>
    <row r="43" customFormat="false" ht="12.75" hidden="false" customHeight="false" outlineLevel="0" collapsed="false">
      <c r="A43" s="234" t="s">
        <v>142</v>
      </c>
      <c r="B43" s="234" t="s">
        <v>28</v>
      </c>
      <c r="C43" s="234" t="s">
        <v>268</v>
      </c>
      <c r="D43" s="234" t="s">
        <v>1055</v>
      </c>
      <c r="E43" s="234" t="s">
        <v>1055</v>
      </c>
      <c r="F43" s="235" t="s">
        <v>323</v>
      </c>
      <c r="G43" s="268" t="n">
        <v>43704</v>
      </c>
      <c r="I43" s="228" t="s">
        <v>1012</v>
      </c>
    </row>
    <row r="44" customFormat="false" ht="12.75" hidden="false" customHeight="false" outlineLevel="0" collapsed="false">
      <c r="A44" s="234" t="s">
        <v>142</v>
      </c>
      <c r="B44" s="234" t="s">
        <v>28</v>
      </c>
      <c r="C44" s="234" t="s">
        <v>268</v>
      </c>
      <c r="D44" s="234" t="s">
        <v>1056</v>
      </c>
      <c r="E44" s="234" t="s">
        <v>1056</v>
      </c>
      <c r="F44" s="235" t="s">
        <v>323</v>
      </c>
      <c r="G44" s="268" t="n">
        <v>43704</v>
      </c>
      <c r="I44" s="228" t="s">
        <v>1012</v>
      </c>
    </row>
    <row r="45" customFormat="false" ht="12.75" hidden="false" customHeight="false" outlineLevel="0" collapsed="false">
      <c r="A45" s="234" t="s">
        <v>142</v>
      </c>
      <c r="B45" s="234" t="s">
        <v>28</v>
      </c>
      <c r="C45" s="234" t="s">
        <v>268</v>
      </c>
      <c r="D45" s="234" t="s">
        <v>1057</v>
      </c>
      <c r="E45" s="234" t="s">
        <v>1057</v>
      </c>
      <c r="F45" s="235" t="s">
        <v>323</v>
      </c>
      <c r="G45" s="268" t="n">
        <v>43704</v>
      </c>
      <c r="I45" s="228" t="s">
        <v>1012</v>
      </c>
    </row>
    <row r="46" customFormat="false" ht="12.75" hidden="false" customHeight="false" outlineLevel="0" collapsed="false">
      <c r="A46" s="234" t="s">
        <v>142</v>
      </c>
      <c r="B46" s="234" t="s">
        <v>28</v>
      </c>
      <c r="C46" s="234" t="s">
        <v>268</v>
      </c>
      <c r="D46" s="234" t="s">
        <v>1058</v>
      </c>
      <c r="E46" s="234" t="s">
        <v>1058</v>
      </c>
      <c r="F46" s="235" t="s">
        <v>323</v>
      </c>
      <c r="G46" s="268" t="n">
        <v>43704</v>
      </c>
      <c r="I46" s="228" t="s">
        <v>1012</v>
      </c>
    </row>
    <row r="47" customFormat="false" ht="12.75" hidden="false" customHeight="false" outlineLevel="0" collapsed="false">
      <c r="A47" s="234" t="s">
        <v>142</v>
      </c>
      <c r="B47" s="234" t="s">
        <v>28</v>
      </c>
      <c r="C47" s="234" t="s">
        <v>268</v>
      </c>
      <c r="D47" s="234" t="s">
        <v>1059</v>
      </c>
      <c r="E47" s="234" t="s">
        <v>1059</v>
      </c>
      <c r="F47" s="235" t="s">
        <v>323</v>
      </c>
      <c r="G47" s="268" t="n">
        <v>43704</v>
      </c>
      <c r="I47" s="228" t="s">
        <v>1012</v>
      </c>
    </row>
    <row r="48" customFormat="false" ht="12.75" hidden="false" customHeight="false" outlineLevel="0" collapsed="false">
      <c r="A48" s="234" t="s">
        <v>142</v>
      </c>
      <c r="B48" s="234" t="s">
        <v>28</v>
      </c>
      <c r="C48" s="234" t="s">
        <v>268</v>
      </c>
      <c r="D48" s="234" t="s">
        <v>1060</v>
      </c>
      <c r="E48" s="234" t="s">
        <v>1060</v>
      </c>
      <c r="F48" s="235" t="s">
        <v>323</v>
      </c>
      <c r="G48" s="268" t="n">
        <v>43704</v>
      </c>
      <c r="I48" s="228" t="s">
        <v>1012</v>
      </c>
    </row>
    <row r="49" customFormat="false" ht="12.75" hidden="false" customHeight="false" outlineLevel="0" collapsed="false">
      <c r="A49" s="234" t="s">
        <v>142</v>
      </c>
      <c r="B49" s="234" t="s">
        <v>28</v>
      </c>
      <c r="C49" s="234" t="s">
        <v>268</v>
      </c>
      <c r="D49" s="234" t="s">
        <v>1061</v>
      </c>
      <c r="E49" s="234" t="s">
        <v>1061</v>
      </c>
      <c r="F49" s="235" t="s">
        <v>323</v>
      </c>
      <c r="G49" s="268" t="n">
        <v>43704</v>
      </c>
      <c r="I49" s="228" t="s">
        <v>1012</v>
      </c>
    </row>
    <row r="50" customFormat="false" ht="12.75" hidden="false" customHeight="false" outlineLevel="0" collapsed="false">
      <c r="A50" s="234" t="s">
        <v>142</v>
      </c>
      <c r="B50" s="234" t="s">
        <v>28</v>
      </c>
      <c r="C50" s="234" t="s">
        <v>268</v>
      </c>
      <c r="D50" s="234" t="s">
        <v>1062</v>
      </c>
      <c r="E50" s="234" t="s">
        <v>1062</v>
      </c>
      <c r="F50" s="235" t="s">
        <v>323</v>
      </c>
      <c r="G50" s="268" t="n">
        <v>43704</v>
      </c>
      <c r="I50" s="228" t="s">
        <v>1012</v>
      </c>
    </row>
    <row r="51" customFormat="false" ht="12.75" hidden="false" customHeight="false" outlineLevel="0" collapsed="false">
      <c r="A51" s="234" t="s">
        <v>142</v>
      </c>
      <c r="B51" s="234" t="s">
        <v>28</v>
      </c>
      <c r="C51" s="234" t="s">
        <v>268</v>
      </c>
      <c r="D51" s="234" t="s">
        <v>1063</v>
      </c>
      <c r="E51" s="234" t="s">
        <v>1063</v>
      </c>
      <c r="F51" s="235" t="s">
        <v>323</v>
      </c>
      <c r="G51" s="268" t="n">
        <v>43704</v>
      </c>
      <c r="I51" s="228" t="s">
        <v>1012</v>
      </c>
    </row>
    <row r="52" customFormat="false" ht="12.75" hidden="false" customHeight="false" outlineLevel="0" collapsed="false">
      <c r="A52" s="234" t="s">
        <v>142</v>
      </c>
      <c r="B52" s="234" t="s">
        <v>28</v>
      </c>
      <c r="C52" s="234" t="s">
        <v>268</v>
      </c>
      <c r="D52" s="234" t="s">
        <v>1064</v>
      </c>
      <c r="E52" s="234" t="s">
        <v>1064</v>
      </c>
      <c r="F52" s="235" t="s">
        <v>323</v>
      </c>
      <c r="G52" s="268" t="n">
        <v>43704</v>
      </c>
      <c r="I52" s="228" t="s">
        <v>1012</v>
      </c>
    </row>
    <row r="53" customFormat="false" ht="12.75" hidden="false" customHeight="false" outlineLevel="0" collapsed="false">
      <c r="A53" s="234" t="s">
        <v>142</v>
      </c>
      <c r="B53" s="234" t="s">
        <v>28</v>
      </c>
      <c r="C53" s="234" t="s">
        <v>268</v>
      </c>
      <c r="D53" s="234" t="s">
        <v>1065</v>
      </c>
      <c r="E53" s="234" t="s">
        <v>1065</v>
      </c>
      <c r="F53" s="235" t="s">
        <v>323</v>
      </c>
      <c r="G53" s="268" t="n">
        <v>43704</v>
      </c>
      <c r="I53" s="228" t="s">
        <v>1012</v>
      </c>
    </row>
    <row r="54" customFormat="false" ht="12.75" hidden="false" customHeight="false" outlineLevel="0" collapsed="false">
      <c r="A54" s="234" t="s">
        <v>142</v>
      </c>
      <c r="B54" s="234" t="s">
        <v>28</v>
      </c>
      <c r="C54" s="234" t="s">
        <v>268</v>
      </c>
      <c r="D54" s="234" t="s">
        <v>1066</v>
      </c>
      <c r="E54" s="234" t="s">
        <v>1066</v>
      </c>
      <c r="F54" s="235" t="s">
        <v>323</v>
      </c>
      <c r="G54" s="268" t="n">
        <v>43704</v>
      </c>
      <c r="I54" s="228" t="s">
        <v>1012</v>
      </c>
    </row>
    <row r="55" customFormat="false" ht="12.75" hidden="false" customHeight="false" outlineLevel="0" collapsed="false">
      <c r="A55" s="234" t="s">
        <v>142</v>
      </c>
      <c r="B55" s="234" t="s">
        <v>28</v>
      </c>
      <c r="C55" s="234" t="s">
        <v>268</v>
      </c>
      <c r="D55" s="234" t="s">
        <v>1067</v>
      </c>
      <c r="E55" s="234" t="s">
        <v>1067</v>
      </c>
      <c r="F55" s="235" t="s">
        <v>323</v>
      </c>
      <c r="G55" s="268" t="n">
        <v>43704</v>
      </c>
      <c r="I55" s="228" t="s">
        <v>1012</v>
      </c>
    </row>
    <row r="56" customFormat="false" ht="12.75" hidden="false" customHeight="false" outlineLevel="0" collapsed="false">
      <c r="A56" s="234" t="s">
        <v>142</v>
      </c>
      <c r="B56" s="234" t="s">
        <v>28</v>
      </c>
      <c r="C56" s="234" t="s">
        <v>268</v>
      </c>
      <c r="D56" s="234" t="s">
        <v>1068</v>
      </c>
      <c r="E56" s="234" t="s">
        <v>1068</v>
      </c>
      <c r="F56" s="235" t="s">
        <v>323</v>
      </c>
      <c r="G56" s="268" t="n">
        <v>43704</v>
      </c>
      <c r="I56" s="228" t="s">
        <v>1012</v>
      </c>
    </row>
    <row r="57" customFormat="false" ht="12.75" hidden="false" customHeight="false" outlineLevel="0" collapsed="false">
      <c r="A57" s="234" t="s">
        <v>142</v>
      </c>
      <c r="B57" s="234" t="s">
        <v>28</v>
      </c>
      <c r="C57" s="234" t="s">
        <v>268</v>
      </c>
      <c r="D57" s="234" t="s">
        <v>1069</v>
      </c>
      <c r="E57" s="234" t="s">
        <v>1069</v>
      </c>
      <c r="F57" s="235" t="s">
        <v>323</v>
      </c>
      <c r="G57" s="268" t="n">
        <v>43704</v>
      </c>
      <c r="I57" s="228" t="s">
        <v>1012</v>
      </c>
    </row>
    <row r="58" customFormat="false" ht="12.75" hidden="false" customHeight="false" outlineLevel="0" collapsed="false">
      <c r="A58" s="234" t="s">
        <v>142</v>
      </c>
      <c r="B58" s="234" t="s">
        <v>28</v>
      </c>
      <c r="C58" s="234" t="s">
        <v>268</v>
      </c>
      <c r="D58" s="234" t="s">
        <v>1070</v>
      </c>
      <c r="E58" s="234" t="s">
        <v>1070</v>
      </c>
      <c r="F58" s="235" t="s">
        <v>323</v>
      </c>
      <c r="G58" s="268" t="n">
        <v>43704</v>
      </c>
      <c r="I58" s="228" t="s">
        <v>1012</v>
      </c>
    </row>
    <row r="59" customFormat="false" ht="12.75" hidden="false" customHeight="false" outlineLevel="0" collapsed="false">
      <c r="A59" s="234" t="s">
        <v>142</v>
      </c>
      <c r="B59" s="234" t="s">
        <v>28</v>
      </c>
      <c r="C59" s="234" t="s">
        <v>268</v>
      </c>
      <c r="D59" s="234" t="s">
        <v>1071</v>
      </c>
      <c r="E59" s="234" t="s">
        <v>1071</v>
      </c>
      <c r="F59" s="235" t="s">
        <v>323</v>
      </c>
      <c r="G59" s="268" t="n">
        <v>43704</v>
      </c>
      <c r="I59" s="228" t="s">
        <v>1012</v>
      </c>
    </row>
    <row r="60" customFormat="false" ht="12.75" hidden="false" customHeight="false" outlineLevel="0" collapsed="false">
      <c r="A60" s="234" t="s">
        <v>142</v>
      </c>
      <c r="B60" s="234" t="s">
        <v>28</v>
      </c>
      <c r="C60" s="234" t="s">
        <v>268</v>
      </c>
      <c r="D60" s="234" t="s">
        <v>1072</v>
      </c>
      <c r="E60" s="234" t="s">
        <v>1072</v>
      </c>
      <c r="F60" s="235" t="s">
        <v>323</v>
      </c>
      <c r="G60" s="268" t="n">
        <v>43704</v>
      </c>
      <c r="I60" s="228" t="s">
        <v>1012</v>
      </c>
    </row>
    <row r="61" customFormat="false" ht="12.75" hidden="false" customHeight="false" outlineLevel="0" collapsed="false">
      <c r="A61" s="234" t="s">
        <v>142</v>
      </c>
      <c r="B61" s="234" t="s">
        <v>28</v>
      </c>
      <c r="C61" s="234" t="s">
        <v>268</v>
      </c>
      <c r="D61" s="234" t="s">
        <v>1073</v>
      </c>
      <c r="E61" s="234" t="s">
        <v>1073</v>
      </c>
      <c r="F61" s="235" t="s">
        <v>323</v>
      </c>
      <c r="G61" s="268" t="n">
        <v>43704</v>
      </c>
      <c r="I61" s="228" t="s">
        <v>1012</v>
      </c>
    </row>
    <row r="62" customFormat="false" ht="12.75" hidden="false" customHeight="false" outlineLevel="0" collapsed="false">
      <c r="A62" s="234" t="s">
        <v>142</v>
      </c>
      <c r="B62" s="234" t="s">
        <v>28</v>
      </c>
      <c r="C62" s="234" t="s">
        <v>268</v>
      </c>
      <c r="D62" s="234" t="s">
        <v>1074</v>
      </c>
      <c r="E62" s="234" t="s">
        <v>1074</v>
      </c>
      <c r="F62" s="235" t="s">
        <v>323</v>
      </c>
      <c r="G62" s="268" t="n">
        <v>43704</v>
      </c>
      <c r="I62" s="228" t="s">
        <v>1012</v>
      </c>
    </row>
    <row r="63" customFormat="false" ht="12.75" hidden="false" customHeight="false" outlineLevel="0" collapsed="false">
      <c r="A63" s="234" t="s">
        <v>142</v>
      </c>
      <c r="B63" s="234" t="s">
        <v>28</v>
      </c>
      <c r="C63" s="234" t="s">
        <v>268</v>
      </c>
      <c r="D63" s="234" t="s">
        <v>1075</v>
      </c>
      <c r="E63" s="234" t="s">
        <v>1075</v>
      </c>
      <c r="F63" s="235" t="s">
        <v>323</v>
      </c>
      <c r="G63" s="268" t="n">
        <v>43704</v>
      </c>
      <c r="I63" s="228" t="s">
        <v>1012</v>
      </c>
    </row>
    <row r="64" customFormat="false" ht="12.75" hidden="false" customHeight="false" outlineLevel="0" collapsed="false">
      <c r="A64" s="234" t="s">
        <v>142</v>
      </c>
      <c r="B64" s="234" t="s">
        <v>28</v>
      </c>
      <c r="C64" s="234" t="s">
        <v>268</v>
      </c>
      <c r="D64" s="234" t="s">
        <v>1076</v>
      </c>
      <c r="E64" s="234" t="s">
        <v>1076</v>
      </c>
      <c r="F64" s="235" t="s">
        <v>323</v>
      </c>
      <c r="G64" s="268" t="n">
        <v>43704</v>
      </c>
      <c r="I64" s="228" t="s">
        <v>1012</v>
      </c>
    </row>
    <row r="65" customFormat="false" ht="12.75" hidden="false" customHeight="false" outlineLevel="0" collapsed="false">
      <c r="A65" s="234" t="s">
        <v>142</v>
      </c>
      <c r="B65" s="234" t="s">
        <v>28</v>
      </c>
      <c r="C65" s="234" t="s">
        <v>268</v>
      </c>
      <c r="D65" s="234" t="s">
        <v>1077</v>
      </c>
      <c r="E65" s="234" t="s">
        <v>1077</v>
      </c>
      <c r="F65" s="235" t="s">
        <v>323</v>
      </c>
      <c r="G65" s="268" t="n">
        <v>43704</v>
      </c>
      <c r="I65" s="228" t="s">
        <v>1012</v>
      </c>
    </row>
    <row r="66" customFormat="false" ht="12.75" hidden="false" customHeight="false" outlineLevel="0" collapsed="false">
      <c r="A66" s="234" t="s">
        <v>142</v>
      </c>
      <c r="B66" s="234" t="s">
        <v>28</v>
      </c>
      <c r="C66" s="234" t="s">
        <v>268</v>
      </c>
      <c r="D66" s="234" t="s">
        <v>1078</v>
      </c>
      <c r="E66" s="234" t="s">
        <v>1078</v>
      </c>
      <c r="F66" s="235" t="s">
        <v>323</v>
      </c>
      <c r="G66" s="268" t="n">
        <v>43704</v>
      </c>
      <c r="I66" s="228" t="s">
        <v>1012</v>
      </c>
    </row>
    <row r="67" customFormat="false" ht="12.75" hidden="false" customHeight="false" outlineLevel="0" collapsed="false">
      <c r="A67" s="234" t="s">
        <v>142</v>
      </c>
      <c r="B67" s="234" t="s">
        <v>28</v>
      </c>
      <c r="C67" s="234" t="s">
        <v>268</v>
      </c>
      <c r="D67" s="234" t="s">
        <v>1079</v>
      </c>
      <c r="E67" s="234" t="s">
        <v>1079</v>
      </c>
      <c r="F67" s="235" t="s">
        <v>323</v>
      </c>
      <c r="G67" s="268" t="n">
        <v>43704</v>
      </c>
      <c r="I67" s="228" t="s">
        <v>1012</v>
      </c>
    </row>
    <row r="68" customFormat="false" ht="12.75" hidden="false" customHeight="false" outlineLevel="0" collapsed="false">
      <c r="A68" s="234" t="s">
        <v>142</v>
      </c>
      <c r="B68" s="234" t="s">
        <v>28</v>
      </c>
      <c r="C68" s="234" t="s">
        <v>268</v>
      </c>
      <c r="D68" s="234" t="s">
        <v>1080</v>
      </c>
      <c r="E68" s="234" t="s">
        <v>1080</v>
      </c>
      <c r="F68" s="235" t="s">
        <v>323</v>
      </c>
      <c r="G68" s="268" t="n">
        <v>43704</v>
      </c>
      <c r="I68" s="228" t="s">
        <v>1012</v>
      </c>
    </row>
    <row r="69" customFormat="false" ht="12.75" hidden="false" customHeight="false" outlineLevel="0" collapsed="false">
      <c r="A69" s="234" t="s">
        <v>142</v>
      </c>
      <c r="B69" s="234" t="s">
        <v>28</v>
      </c>
      <c r="C69" s="234" t="s">
        <v>268</v>
      </c>
      <c r="D69" s="234" t="s">
        <v>1081</v>
      </c>
      <c r="E69" s="234" t="s">
        <v>1081</v>
      </c>
      <c r="F69" s="235" t="s">
        <v>323</v>
      </c>
      <c r="G69" s="268" t="n">
        <v>43704</v>
      </c>
      <c r="I69" s="228" t="s">
        <v>1012</v>
      </c>
    </row>
    <row r="70" customFormat="false" ht="12.75" hidden="false" customHeight="false" outlineLevel="0" collapsed="false">
      <c r="A70" s="234" t="s">
        <v>142</v>
      </c>
      <c r="B70" s="234" t="s">
        <v>28</v>
      </c>
      <c r="C70" s="234" t="s">
        <v>268</v>
      </c>
      <c r="D70" s="234" t="s">
        <v>1082</v>
      </c>
      <c r="E70" s="234" t="s">
        <v>1082</v>
      </c>
      <c r="F70" s="235" t="s">
        <v>323</v>
      </c>
      <c r="G70" s="268" t="n">
        <v>43704</v>
      </c>
      <c r="I70" s="228" t="s">
        <v>1012</v>
      </c>
    </row>
    <row r="71" customFormat="false" ht="12.75" hidden="false" customHeight="false" outlineLevel="0" collapsed="false">
      <c r="A71" s="234" t="s">
        <v>142</v>
      </c>
      <c r="B71" s="234" t="s">
        <v>28</v>
      </c>
      <c r="C71" s="234" t="s">
        <v>268</v>
      </c>
      <c r="D71" s="234" t="s">
        <v>1083</v>
      </c>
      <c r="E71" s="234" t="s">
        <v>1083</v>
      </c>
      <c r="F71" s="235" t="s">
        <v>323</v>
      </c>
      <c r="G71" s="268" t="n">
        <v>43704</v>
      </c>
      <c r="I71" s="228" t="s">
        <v>1012</v>
      </c>
    </row>
    <row r="72" customFormat="false" ht="12.75" hidden="false" customHeight="false" outlineLevel="0" collapsed="false">
      <c r="A72" s="234" t="s">
        <v>142</v>
      </c>
      <c r="B72" s="234" t="s">
        <v>28</v>
      </c>
      <c r="C72" s="234" t="s">
        <v>268</v>
      </c>
      <c r="D72" s="234" t="s">
        <v>1084</v>
      </c>
      <c r="E72" s="234" t="s">
        <v>1084</v>
      </c>
      <c r="F72" s="235" t="s">
        <v>323</v>
      </c>
      <c r="G72" s="268" t="n">
        <v>43704</v>
      </c>
      <c r="I72" s="228" t="s">
        <v>1012</v>
      </c>
    </row>
    <row r="73" customFormat="false" ht="12.75" hidden="false" customHeight="false" outlineLevel="0" collapsed="false">
      <c r="A73" s="234" t="s">
        <v>142</v>
      </c>
      <c r="B73" s="234" t="s">
        <v>28</v>
      </c>
      <c r="C73" s="234" t="s">
        <v>268</v>
      </c>
      <c r="D73" s="234" t="s">
        <v>1085</v>
      </c>
      <c r="E73" s="234" t="s">
        <v>1085</v>
      </c>
      <c r="F73" s="235" t="s">
        <v>323</v>
      </c>
      <c r="G73" s="268" t="n">
        <v>43704</v>
      </c>
      <c r="I73" s="228" t="s">
        <v>1012</v>
      </c>
    </row>
    <row r="74" customFormat="false" ht="12.75" hidden="false" customHeight="false" outlineLevel="0" collapsed="false">
      <c r="A74" s="234" t="s">
        <v>142</v>
      </c>
      <c r="B74" s="234" t="s">
        <v>28</v>
      </c>
      <c r="C74" s="234" t="s">
        <v>268</v>
      </c>
      <c r="D74" s="234" t="s">
        <v>1086</v>
      </c>
      <c r="E74" s="234" t="s">
        <v>1086</v>
      </c>
      <c r="F74" s="235" t="s">
        <v>323</v>
      </c>
      <c r="G74" s="268" t="n">
        <v>43704</v>
      </c>
      <c r="I74" s="228" t="s">
        <v>1012</v>
      </c>
    </row>
    <row r="75" customFormat="false" ht="12.75" hidden="false" customHeight="false" outlineLevel="0" collapsed="false">
      <c r="A75" s="234" t="s">
        <v>142</v>
      </c>
      <c r="B75" s="234" t="s">
        <v>28</v>
      </c>
      <c r="C75" s="234" t="s">
        <v>268</v>
      </c>
      <c r="D75" s="234" t="s">
        <v>1087</v>
      </c>
      <c r="E75" s="234" t="s">
        <v>1087</v>
      </c>
      <c r="F75" s="235" t="s">
        <v>323</v>
      </c>
      <c r="G75" s="268" t="n">
        <v>43704</v>
      </c>
      <c r="I75" s="228" t="s">
        <v>1012</v>
      </c>
    </row>
    <row r="76" customFormat="false" ht="12.75" hidden="false" customHeight="false" outlineLevel="0" collapsed="false">
      <c r="A76" s="234" t="s">
        <v>142</v>
      </c>
      <c r="B76" s="234" t="s">
        <v>28</v>
      </c>
      <c r="C76" s="234" t="s">
        <v>268</v>
      </c>
      <c r="D76" s="234" t="s">
        <v>1088</v>
      </c>
      <c r="E76" s="234" t="s">
        <v>1088</v>
      </c>
      <c r="F76" s="235" t="s">
        <v>323</v>
      </c>
      <c r="G76" s="268" t="n">
        <v>43704</v>
      </c>
      <c r="I76" s="228" t="s">
        <v>1012</v>
      </c>
    </row>
    <row r="77" customFormat="false" ht="12.75" hidden="false" customHeight="false" outlineLevel="0" collapsed="false">
      <c r="A77" s="234" t="s">
        <v>142</v>
      </c>
      <c r="B77" s="234" t="s">
        <v>28</v>
      </c>
      <c r="C77" s="234" t="s">
        <v>268</v>
      </c>
      <c r="D77" s="234" t="s">
        <v>1089</v>
      </c>
      <c r="E77" s="234" t="s">
        <v>1089</v>
      </c>
      <c r="F77" s="235" t="s">
        <v>323</v>
      </c>
      <c r="G77" s="268" t="n">
        <v>43704</v>
      </c>
      <c r="I77" s="228" t="s">
        <v>1012</v>
      </c>
    </row>
    <row r="78" customFormat="false" ht="12.75" hidden="false" customHeight="false" outlineLevel="0" collapsed="false">
      <c r="A78" s="234" t="s">
        <v>142</v>
      </c>
      <c r="B78" s="234" t="s">
        <v>28</v>
      </c>
      <c r="C78" s="234" t="s">
        <v>268</v>
      </c>
      <c r="D78" s="234" t="s">
        <v>1090</v>
      </c>
      <c r="E78" s="234" t="s">
        <v>1090</v>
      </c>
      <c r="F78" s="235" t="s">
        <v>323</v>
      </c>
      <c r="G78" s="268" t="n">
        <v>43704</v>
      </c>
      <c r="I78" s="228" t="s">
        <v>1012</v>
      </c>
    </row>
    <row r="79" customFormat="false" ht="12.75" hidden="false" customHeight="false" outlineLevel="0" collapsed="false">
      <c r="A79" s="234" t="s">
        <v>142</v>
      </c>
      <c r="B79" s="234" t="s">
        <v>28</v>
      </c>
      <c r="C79" s="234" t="s">
        <v>268</v>
      </c>
      <c r="D79" s="234" t="s">
        <v>1091</v>
      </c>
      <c r="E79" s="234" t="s">
        <v>1091</v>
      </c>
      <c r="F79" s="235" t="s">
        <v>323</v>
      </c>
      <c r="G79" s="268" t="n">
        <v>43704</v>
      </c>
      <c r="I79" s="228" t="s">
        <v>1012</v>
      </c>
    </row>
    <row r="80" customFormat="false" ht="12.75" hidden="false" customHeight="false" outlineLevel="0" collapsed="false">
      <c r="A80" s="234" t="s">
        <v>142</v>
      </c>
      <c r="B80" s="234" t="s">
        <v>28</v>
      </c>
      <c r="C80" s="234" t="s">
        <v>268</v>
      </c>
      <c r="D80" s="234" t="s">
        <v>1092</v>
      </c>
      <c r="E80" s="234" t="s">
        <v>1092</v>
      </c>
      <c r="F80" s="235" t="s">
        <v>323</v>
      </c>
      <c r="G80" s="268" t="n">
        <v>43704</v>
      </c>
      <c r="I80" s="228" t="s">
        <v>1012</v>
      </c>
    </row>
    <row r="81" customFormat="false" ht="12.75" hidden="false" customHeight="false" outlineLevel="0" collapsed="false">
      <c r="A81" s="234" t="s">
        <v>142</v>
      </c>
      <c r="B81" s="234" t="s">
        <v>28</v>
      </c>
      <c r="C81" s="234" t="s">
        <v>268</v>
      </c>
      <c r="D81" s="234" t="s">
        <v>1093</v>
      </c>
      <c r="E81" s="234" t="s">
        <v>1093</v>
      </c>
      <c r="F81" s="235" t="s">
        <v>323</v>
      </c>
      <c r="G81" s="268" t="n">
        <v>43704</v>
      </c>
      <c r="I81" s="228" t="s">
        <v>1012</v>
      </c>
    </row>
    <row r="82" customFormat="false" ht="12.75" hidden="false" customHeight="false" outlineLevel="0" collapsed="false">
      <c r="A82" s="234" t="s">
        <v>142</v>
      </c>
      <c r="B82" s="234" t="s">
        <v>28</v>
      </c>
      <c r="C82" s="234" t="s">
        <v>268</v>
      </c>
      <c r="D82" s="234" t="s">
        <v>1094</v>
      </c>
      <c r="E82" s="234" t="s">
        <v>1094</v>
      </c>
      <c r="F82" s="235" t="s">
        <v>323</v>
      </c>
      <c r="G82" s="268" t="n">
        <v>43704</v>
      </c>
      <c r="I82" s="228" t="s">
        <v>1012</v>
      </c>
    </row>
    <row r="83" customFormat="false" ht="12.75" hidden="false" customHeight="false" outlineLevel="0" collapsed="false">
      <c r="A83" s="234" t="s">
        <v>142</v>
      </c>
      <c r="B83" s="234" t="s">
        <v>28</v>
      </c>
      <c r="C83" s="234" t="s">
        <v>268</v>
      </c>
      <c r="D83" s="234" t="s">
        <v>1095</v>
      </c>
      <c r="E83" s="234" t="s">
        <v>1095</v>
      </c>
      <c r="F83" s="235" t="s">
        <v>323</v>
      </c>
      <c r="G83" s="268" t="n">
        <v>43704</v>
      </c>
      <c r="I83" s="228" t="s">
        <v>1012</v>
      </c>
    </row>
    <row r="84" customFormat="false" ht="12.75" hidden="false" customHeight="false" outlineLevel="0" collapsed="false">
      <c r="A84" s="234" t="s">
        <v>142</v>
      </c>
      <c r="B84" s="234" t="s">
        <v>28</v>
      </c>
      <c r="C84" s="234" t="s">
        <v>268</v>
      </c>
      <c r="D84" s="234" t="s">
        <v>1096</v>
      </c>
      <c r="E84" s="234" t="s">
        <v>1096</v>
      </c>
      <c r="F84" s="235" t="s">
        <v>323</v>
      </c>
      <c r="G84" s="268" t="n">
        <v>43704</v>
      </c>
      <c r="I84" s="228" t="s">
        <v>1012</v>
      </c>
    </row>
    <row r="85" customFormat="false" ht="12.75" hidden="false" customHeight="false" outlineLevel="0" collapsed="false">
      <c r="A85" s="234" t="s">
        <v>142</v>
      </c>
      <c r="B85" s="234" t="s">
        <v>28</v>
      </c>
      <c r="C85" s="234" t="s">
        <v>268</v>
      </c>
      <c r="D85" s="234" t="s">
        <v>1097</v>
      </c>
      <c r="E85" s="234" t="s">
        <v>1097</v>
      </c>
      <c r="F85" s="235" t="s">
        <v>323</v>
      </c>
      <c r="G85" s="268" t="n">
        <v>43704</v>
      </c>
      <c r="I85" s="228" t="s">
        <v>1012</v>
      </c>
    </row>
    <row r="86" customFormat="false" ht="12.75" hidden="false" customHeight="false" outlineLevel="0" collapsed="false">
      <c r="A86" s="234" t="s">
        <v>142</v>
      </c>
      <c r="B86" s="234" t="s">
        <v>28</v>
      </c>
      <c r="C86" s="234" t="s">
        <v>268</v>
      </c>
      <c r="D86" s="234" t="s">
        <v>1098</v>
      </c>
      <c r="E86" s="234" t="s">
        <v>1098</v>
      </c>
      <c r="F86" s="235" t="s">
        <v>323</v>
      </c>
      <c r="G86" s="268" t="n">
        <v>43704</v>
      </c>
      <c r="I86" s="228" t="s">
        <v>1012</v>
      </c>
    </row>
    <row r="87" customFormat="false" ht="12.75" hidden="false" customHeight="false" outlineLevel="0" collapsed="false">
      <c r="A87" s="234" t="s">
        <v>142</v>
      </c>
      <c r="B87" s="234" t="s">
        <v>28</v>
      </c>
      <c r="C87" s="234" t="s">
        <v>268</v>
      </c>
      <c r="D87" s="234" t="s">
        <v>1099</v>
      </c>
      <c r="E87" s="234" t="s">
        <v>1099</v>
      </c>
      <c r="F87" s="235" t="s">
        <v>323</v>
      </c>
      <c r="G87" s="268" t="n">
        <v>43704</v>
      </c>
      <c r="I87" s="228" t="s">
        <v>1012</v>
      </c>
    </row>
    <row r="88" customFormat="false" ht="12.75" hidden="false" customHeight="false" outlineLevel="0" collapsed="false">
      <c r="A88" s="234" t="s">
        <v>142</v>
      </c>
      <c r="B88" s="234" t="s">
        <v>28</v>
      </c>
      <c r="C88" s="234" t="s">
        <v>268</v>
      </c>
      <c r="D88" s="234" t="s">
        <v>1100</v>
      </c>
      <c r="E88" s="234" t="s">
        <v>1100</v>
      </c>
      <c r="F88" s="235" t="s">
        <v>323</v>
      </c>
      <c r="G88" s="268" t="n">
        <v>43704</v>
      </c>
      <c r="I88" s="228" t="s">
        <v>1012</v>
      </c>
    </row>
    <row r="89" customFormat="false" ht="15" hidden="false" customHeight="false" outlineLevel="0" collapsed="false">
      <c r="A89" s="234" t="s">
        <v>146</v>
      </c>
      <c r="B89" s="234" t="s">
        <v>34</v>
      </c>
      <c r="C89" s="234" t="s">
        <v>268</v>
      </c>
      <c r="D89" s="234" t="s">
        <v>1101</v>
      </c>
      <c r="E89" s="234" t="s">
        <v>1102</v>
      </c>
      <c r="F89" s="235" t="s">
        <v>368</v>
      </c>
      <c r="G89" s="268" t="n">
        <v>43280</v>
      </c>
      <c r="H89" s="238" t="n">
        <v>24299.8676049999</v>
      </c>
      <c r="I89" s="228" t="s">
        <v>1012</v>
      </c>
      <c r="K89" s="239"/>
      <c r="L89" s="240"/>
      <c r="M89" s="240"/>
      <c r="N89" s="239"/>
      <c r="O89" s="239"/>
      <c r="P89" s="239"/>
      <c r="Q89" s="239"/>
      <c r="R89" s="239"/>
      <c r="S89" s="0"/>
      <c r="T89" s="0"/>
    </row>
    <row r="90" customFormat="false" ht="15" hidden="false" customHeight="false" outlineLevel="0" collapsed="false">
      <c r="A90" s="234" t="s">
        <v>146</v>
      </c>
      <c r="B90" s="234" t="s">
        <v>34</v>
      </c>
      <c r="C90" s="234" t="s">
        <v>268</v>
      </c>
      <c r="D90" s="234" t="s">
        <v>1103</v>
      </c>
      <c r="E90" s="234" t="s">
        <v>1104</v>
      </c>
      <c r="F90" s="235" t="s">
        <v>368</v>
      </c>
      <c r="G90" s="268" t="n">
        <v>43280</v>
      </c>
      <c r="H90" s="238" t="n">
        <v>17407.769668</v>
      </c>
      <c r="I90" s="228" t="s">
        <v>1012</v>
      </c>
      <c r="K90" s="239"/>
      <c r="L90" s="240"/>
      <c r="M90" s="240"/>
      <c r="N90" s="239"/>
      <c r="O90" s="239"/>
      <c r="P90" s="239"/>
      <c r="Q90" s="239"/>
      <c r="R90" s="239"/>
      <c r="S90" s="0"/>
      <c r="T90" s="0"/>
    </row>
    <row r="91" customFormat="false" ht="15" hidden="false" customHeight="false" outlineLevel="0" collapsed="false">
      <c r="A91" s="234" t="s">
        <v>146</v>
      </c>
      <c r="B91" s="234" t="s">
        <v>34</v>
      </c>
      <c r="C91" s="234" t="s">
        <v>268</v>
      </c>
      <c r="D91" s="234" t="s">
        <v>1105</v>
      </c>
      <c r="E91" s="234" t="s">
        <v>1106</v>
      </c>
      <c r="F91" s="235" t="s">
        <v>368</v>
      </c>
      <c r="G91" s="268" t="n">
        <v>43280</v>
      </c>
      <c r="H91" s="238" t="n">
        <v>13501.615707</v>
      </c>
      <c r="I91" s="228" t="s">
        <v>1012</v>
      </c>
      <c r="K91" s="239"/>
      <c r="L91" s="240"/>
      <c r="M91" s="240"/>
      <c r="N91" s="239"/>
      <c r="O91" s="239"/>
      <c r="P91" s="239"/>
      <c r="Q91" s="239"/>
      <c r="R91" s="239"/>
      <c r="S91" s="0"/>
      <c r="T91" s="0"/>
    </row>
    <row r="92" customFormat="false" ht="15" hidden="false" customHeight="false" outlineLevel="0" collapsed="false">
      <c r="A92" s="234" t="s">
        <v>146</v>
      </c>
      <c r="B92" s="234" t="s">
        <v>34</v>
      </c>
      <c r="C92" s="234" t="s">
        <v>268</v>
      </c>
      <c r="D92" s="234" t="s">
        <v>1107</v>
      </c>
      <c r="E92" s="234" t="s">
        <v>1108</v>
      </c>
      <c r="F92" s="235" t="s">
        <v>368</v>
      </c>
      <c r="G92" s="268" t="n">
        <v>43280</v>
      </c>
      <c r="H92" s="238" t="n">
        <v>3915.602025</v>
      </c>
      <c r="I92" s="228" t="s">
        <v>1012</v>
      </c>
      <c r="K92" s="239"/>
      <c r="L92" s="240"/>
      <c r="M92" s="240"/>
      <c r="N92" s="239"/>
      <c r="O92" s="239"/>
      <c r="P92" s="239"/>
      <c r="Q92" s="239"/>
      <c r="R92" s="239"/>
      <c r="S92" s="0"/>
      <c r="T92" s="0"/>
    </row>
    <row r="93" customFormat="false" ht="15" hidden="false" customHeight="false" outlineLevel="0" collapsed="false">
      <c r="A93" s="234" t="s">
        <v>146</v>
      </c>
      <c r="B93" s="234" t="s">
        <v>34</v>
      </c>
      <c r="C93" s="234" t="s">
        <v>268</v>
      </c>
      <c r="D93" s="234" t="s">
        <v>1109</v>
      </c>
      <c r="E93" s="234" t="s">
        <v>1110</v>
      </c>
      <c r="F93" s="235" t="s">
        <v>368</v>
      </c>
      <c r="G93" s="268" t="n">
        <v>43280</v>
      </c>
      <c r="H93" s="238" t="n">
        <v>17414.103961</v>
      </c>
      <c r="I93" s="228" t="s">
        <v>1012</v>
      </c>
      <c r="K93" s="239"/>
      <c r="L93" s="240"/>
      <c r="M93" s="240"/>
      <c r="N93" s="239"/>
      <c r="O93" s="239"/>
      <c r="P93" s="239"/>
      <c r="Q93" s="239"/>
      <c r="R93" s="239"/>
      <c r="S93" s="0"/>
      <c r="T93" s="0"/>
    </row>
    <row r="94" customFormat="false" ht="15" hidden="false" customHeight="false" outlineLevel="0" collapsed="false">
      <c r="A94" s="234" t="s">
        <v>146</v>
      </c>
      <c r="B94" s="234" t="s">
        <v>34</v>
      </c>
      <c r="C94" s="234" t="s">
        <v>268</v>
      </c>
      <c r="D94" s="234" t="s">
        <v>1111</v>
      </c>
      <c r="E94" s="234" t="s">
        <v>1112</v>
      </c>
      <c r="F94" s="235" t="s">
        <v>368</v>
      </c>
      <c r="G94" s="268" t="n">
        <v>43280</v>
      </c>
      <c r="H94" s="238" t="n">
        <v>13501.615707</v>
      </c>
      <c r="I94" s="228" t="s">
        <v>1012</v>
      </c>
      <c r="K94" s="239"/>
      <c r="L94" s="240"/>
      <c r="M94" s="240"/>
      <c r="N94" s="239"/>
      <c r="O94" s="239"/>
      <c r="P94" s="239"/>
      <c r="Q94" s="239"/>
      <c r="R94" s="239"/>
      <c r="S94" s="0"/>
      <c r="T94" s="0"/>
    </row>
    <row r="95" customFormat="false" ht="15" hidden="false" customHeight="false" outlineLevel="0" collapsed="false">
      <c r="A95" s="234" t="s">
        <v>146</v>
      </c>
      <c r="B95" s="234" t="s">
        <v>34</v>
      </c>
      <c r="C95" s="234" t="s">
        <v>268</v>
      </c>
      <c r="D95" s="234" t="s">
        <v>1113</v>
      </c>
      <c r="E95" s="234" t="s">
        <v>1114</v>
      </c>
      <c r="F95" s="235" t="s">
        <v>368</v>
      </c>
      <c r="G95" s="268" t="n">
        <v>43280</v>
      </c>
      <c r="H95" s="238" t="n">
        <v>3916.61288899999</v>
      </c>
      <c r="I95" s="228" t="s">
        <v>1012</v>
      </c>
      <c r="K95" s="239"/>
      <c r="L95" s="240"/>
      <c r="M95" s="240"/>
      <c r="N95" s="239"/>
      <c r="O95" s="239"/>
      <c r="P95" s="239"/>
      <c r="Q95" s="239"/>
      <c r="R95" s="239"/>
      <c r="S95" s="0"/>
      <c r="T95" s="0"/>
    </row>
    <row r="96" customFormat="false" ht="15" hidden="false" customHeight="false" outlineLevel="0" collapsed="false">
      <c r="A96" s="234" t="s">
        <v>146</v>
      </c>
      <c r="B96" s="234" t="s">
        <v>34</v>
      </c>
      <c r="C96" s="234" t="s">
        <v>268</v>
      </c>
      <c r="D96" s="234" t="s">
        <v>1115</v>
      </c>
      <c r="E96" s="234" t="s">
        <v>1116</v>
      </c>
      <c r="F96" s="235" t="s">
        <v>368</v>
      </c>
      <c r="G96" s="268" t="n">
        <v>43280</v>
      </c>
      <c r="H96" s="238" t="n">
        <v>6911.545404</v>
      </c>
      <c r="I96" s="228" t="s">
        <v>1012</v>
      </c>
      <c r="K96" s="239"/>
      <c r="L96" s="240"/>
      <c r="M96" s="240"/>
      <c r="N96" s="239"/>
      <c r="O96" s="239"/>
      <c r="P96" s="239"/>
      <c r="Q96" s="239"/>
      <c r="R96" s="239"/>
      <c r="S96" s="0"/>
      <c r="T96" s="0"/>
    </row>
    <row r="97" customFormat="false" ht="15" hidden="false" customHeight="false" outlineLevel="0" collapsed="false">
      <c r="A97" s="234" t="s">
        <v>146</v>
      </c>
      <c r="B97" s="234" t="s">
        <v>34</v>
      </c>
      <c r="C97" s="234" t="s">
        <v>268</v>
      </c>
      <c r="D97" s="234" t="s">
        <v>1117</v>
      </c>
      <c r="E97" s="234" t="s">
        <v>1118</v>
      </c>
      <c r="F97" s="235" t="s">
        <v>368</v>
      </c>
      <c r="G97" s="268" t="n">
        <v>43280</v>
      </c>
      <c r="H97" s="238" t="n">
        <v>6792.836591</v>
      </c>
      <c r="I97" s="228" t="s">
        <v>1012</v>
      </c>
      <c r="K97" s="239"/>
      <c r="L97" s="240"/>
      <c r="M97" s="240"/>
      <c r="N97" s="239"/>
      <c r="O97" s="239"/>
      <c r="P97" s="239"/>
      <c r="Q97" s="239"/>
      <c r="R97" s="239"/>
      <c r="S97" s="0"/>
      <c r="T97" s="0"/>
    </row>
    <row r="98" customFormat="false" ht="15" hidden="false" customHeight="false" outlineLevel="0" collapsed="false">
      <c r="A98" s="234" t="s">
        <v>146</v>
      </c>
      <c r="B98" s="234" t="s">
        <v>34</v>
      </c>
      <c r="C98" s="234" t="s">
        <v>268</v>
      </c>
      <c r="D98" s="234" t="s">
        <v>1119</v>
      </c>
      <c r="E98" s="234" t="s">
        <v>1120</v>
      </c>
      <c r="F98" s="235" t="s">
        <v>368</v>
      </c>
      <c r="G98" s="268" t="n">
        <v>43280</v>
      </c>
      <c r="H98" s="238" t="n">
        <v>35891.4447559999</v>
      </c>
      <c r="I98" s="228" t="s">
        <v>1012</v>
      </c>
      <c r="K98" s="239"/>
      <c r="L98" s="240"/>
      <c r="M98" s="240"/>
      <c r="N98" s="239"/>
      <c r="O98" s="239"/>
      <c r="P98" s="239"/>
      <c r="Q98" s="239"/>
      <c r="R98" s="239"/>
      <c r="S98" s="0"/>
      <c r="T98" s="0"/>
    </row>
    <row r="99" customFormat="false" ht="15" hidden="false" customHeight="false" outlineLevel="0" collapsed="false">
      <c r="A99" s="234" t="s">
        <v>146</v>
      </c>
      <c r="B99" s="234" t="s">
        <v>34</v>
      </c>
      <c r="C99" s="234" t="s">
        <v>268</v>
      </c>
      <c r="D99" s="234" t="s">
        <v>1121</v>
      </c>
      <c r="E99" s="234" t="s">
        <v>1122</v>
      </c>
      <c r="F99" s="235" t="s">
        <v>368</v>
      </c>
      <c r="G99" s="268" t="n">
        <v>43280</v>
      </c>
      <c r="H99" s="238" t="n">
        <v>3954.597356</v>
      </c>
      <c r="I99" s="228" t="s">
        <v>1012</v>
      </c>
      <c r="K99" s="239"/>
      <c r="L99" s="240"/>
      <c r="M99" s="240"/>
      <c r="N99" s="239"/>
      <c r="O99" s="239"/>
      <c r="P99" s="239"/>
      <c r="Q99" s="239"/>
      <c r="R99" s="239"/>
      <c r="S99" s="0"/>
      <c r="T99" s="0"/>
    </row>
    <row r="100" customFormat="false" ht="15" hidden="false" customHeight="false" outlineLevel="0" collapsed="false">
      <c r="A100" s="234" t="s">
        <v>146</v>
      </c>
      <c r="B100" s="234" t="s">
        <v>34</v>
      </c>
      <c r="C100" s="234" t="s">
        <v>268</v>
      </c>
      <c r="D100" s="234" t="s">
        <v>1123</v>
      </c>
      <c r="E100" s="234" t="s">
        <v>1124</v>
      </c>
      <c r="F100" s="235" t="s">
        <v>368</v>
      </c>
      <c r="G100" s="268" t="n">
        <v>43280</v>
      </c>
      <c r="H100" s="238" t="n">
        <v>12409.1227469999</v>
      </c>
      <c r="I100" s="228" t="s">
        <v>1012</v>
      </c>
      <c r="K100" s="239"/>
      <c r="L100" s="240"/>
      <c r="M100" s="240"/>
      <c r="N100" s="239"/>
      <c r="O100" s="239"/>
      <c r="P100" s="239"/>
      <c r="Q100" s="239"/>
      <c r="R100" s="239"/>
      <c r="S100" s="0"/>
      <c r="T100" s="0"/>
    </row>
    <row r="101" customFormat="false" ht="15" hidden="false" customHeight="false" outlineLevel="0" collapsed="false">
      <c r="A101" s="234" t="s">
        <v>146</v>
      </c>
      <c r="B101" s="234" t="s">
        <v>34</v>
      </c>
      <c r="C101" s="234" t="s">
        <v>268</v>
      </c>
      <c r="D101" s="234" t="s">
        <v>1125</v>
      </c>
      <c r="E101" s="234" t="s">
        <v>1126</v>
      </c>
      <c r="F101" s="235" t="s">
        <v>368</v>
      </c>
      <c r="G101" s="268" t="n">
        <v>43280</v>
      </c>
      <c r="H101" s="238" t="n">
        <v>52216.163049</v>
      </c>
      <c r="I101" s="228" t="s">
        <v>1012</v>
      </c>
      <c r="K101" s="239"/>
      <c r="L101" s="240"/>
      <c r="M101" s="240"/>
      <c r="N101" s="239"/>
      <c r="O101" s="239"/>
      <c r="P101" s="239"/>
      <c r="Q101" s="239"/>
      <c r="R101" s="239"/>
      <c r="S101" s="0"/>
      <c r="T101" s="0"/>
    </row>
    <row r="102" customFormat="false" ht="22.5" hidden="false" customHeight="false" outlineLevel="0" collapsed="false">
      <c r="A102" s="230" t="s">
        <v>146</v>
      </c>
      <c r="B102" s="230" t="s">
        <v>34</v>
      </c>
      <c r="C102" s="230" t="s">
        <v>268</v>
      </c>
      <c r="D102" s="241" t="s">
        <v>377</v>
      </c>
      <c r="E102" s="242" t="s">
        <v>1127</v>
      </c>
      <c r="F102" s="244" t="s">
        <v>363</v>
      </c>
      <c r="G102" s="268"/>
      <c r="H102" s="238" t="n">
        <v>67067.8264409999</v>
      </c>
      <c r="I102" s="228" t="s">
        <v>1012</v>
      </c>
      <c r="K102" s="239"/>
      <c r="L102" s="240"/>
      <c r="M102" s="240"/>
      <c r="N102" s="239"/>
      <c r="O102" s="239"/>
      <c r="P102" s="239"/>
      <c r="Q102" s="239"/>
      <c r="R102" s="239"/>
      <c r="S102" s="0"/>
      <c r="T102" s="0"/>
    </row>
    <row r="103" customFormat="false" ht="15" hidden="false" customHeight="false" outlineLevel="0" collapsed="false">
      <c r="A103" s="234" t="s">
        <v>146</v>
      </c>
      <c r="B103" s="234" t="s">
        <v>34</v>
      </c>
      <c r="C103" s="234" t="s">
        <v>268</v>
      </c>
      <c r="D103" s="234" t="s">
        <v>1128</v>
      </c>
      <c r="E103" s="234" t="s">
        <v>1129</v>
      </c>
      <c r="F103" s="235" t="s">
        <v>368</v>
      </c>
      <c r="G103" s="268" t="n">
        <v>43280</v>
      </c>
      <c r="H103" s="238" t="n">
        <v>10783.312275</v>
      </c>
      <c r="I103" s="228" t="s">
        <v>1012</v>
      </c>
      <c r="K103" s="239"/>
      <c r="L103" s="240"/>
      <c r="M103" s="240"/>
      <c r="N103" s="239"/>
      <c r="O103" s="239"/>
      <c r="P103" s="239"/>
      <c r="Q103" s="239"/>
      <c r="R103" s="239"/>
      <c r="S103" s="0"/>
      <c r="T103" s="0"/>
    </row>
    <row r="104" customFormat="false" ht="15" hidden="false" customHeight="false" outlineLevel="0" collapsed="false">
      <c r="A104" s="234" t="s">
        <v>146</v>
      </c>
      <c r="B104" s="234" t="s">
        <v>34</v>
      </c>
      <c r="C104" s="234" t="s">
        <v>268</v>
      </c>
      <c r="D104" s="234" t="s">
        <v>1130</v>
      </c>
      <c r="E104" s="234" t="s">
        <v>1131</v>
      </c>
      <c r="F104" s="235" t="s">
        <v>368</v>
      </c>
      <c r="G104" s="268" t="n">
        <v>43280</v>
      </c>
      <c r="H104" s="238" t="n">
        <v>48300.561024</v>
      </c>
      <c r="I104" s="228" t="s">
        <v>1012</v>
      </c>
      <c r="K104" s="239"/>
      <c r="L104" s="240"/>
      <c r="M104" s="240"/>
      <c r="N104" s="239"/>
      <c r="O104" s="239"/>
      <c r="P104" s="239"/>
      <c r="Q104" s="239"/>
      <c r="R104" s="239"/>
      <c r="S104" s="0"/>
      <c r="T104" s="0"/>
    </row>
    <row r="105" customFormat="false" ht="15" hidden="false" customHeight="false" outlineLevel="0" collapsed="false">
      <c r="A105" s="234" t="s">
        <v>142</v>
      </c>
      <c r="B105" s="234" t="s">
        <v>34</v>
      </c>
      <c r="C105" s="234" t="s">
        <v>268</v>
      </c>
      <c r="D105" s="234" t="s">
        <v>1132</v>
      </c>
      <c r="E105" s="234" t="s">
        <v>1133</v>
      </c>
      <c r="F105" s="235" t="s">
        <v>368</v>
      </c>
      <c r="G105" s="268" t="n">
        <v>43280</v>
      </c>
      <c r="H105" s="238" t="n">
        <v>10851.020934</v>
      </c>
      <c r="I105" s="228" t="s">
        <v>1012</v>
      </c>
      <c r="K105" s="239"/>
      <c r="L105" s="240"/>
      <c r="M105" s="240"/>
      <c r="N105" s="239"/>
      <c r="O105" s="239"/>
      <c r="P105" s="239"/>
      <c r="Q105" s="239"/>
      <c r="R105" s="239"/>
      <c r="S105" s="0"/>
      <c r="T105" s="0"/>
    </row>
    <row r="106" customFormat="false" ht="15" hidden="false" customHeight="false" outlineLevel="0" collapsed="false">
      <c r="A106" s="234" t="s">
        <v>142</v>
      </c>
      <c r="B106" s="234" t="s">
        <v>34</v>
      </c>
      <c r="C106" s="234" t="s">
        <v>268</v>
      </c>
      <c r="D106" s="234" t="s">
        <v>1134</v>
      </c>
      <c r="E106" s="234" t="s">
        <v>1135</v>
      </c>
      <c r="F106" s="235" t="s">
        <v>368</v>
      </c>
      <c r="G106" s="268" t="n">
        <v>43280</v>
      </c>
      <c r="H106" s="238" t="n">
        <v>4059.85438299999</v>
      </c>
      <c r="I106" s="228" t="s">
        <v>1012</v>
      </c>
      <c r="K106" s="239"/>
      <c r="L106" s="240"/>
      <c r="M106" s="240"/>
      <c r="N106" s="239"/>
      <c r="O106" s="239"/>
      <c r="P106" s="239"/>
      <c r="Q106" s="239"/>
      <c r="R106" s="239"/>
      <c r="S106" s="0"/>
      <c r="T106" s="0"/>
    </row>
    <row r="107" customFormat="false" ht="15" hidden="false" customHeight="false" outlineLevel="0" collapsed="false">
      <c r="A107" s="234" t="s">
        <v>142</v>
      </c>
      <c r="B107" s="234" t="s">
        <v>34</v>
      </c>
      <c r="C107" s="234" t="s">
        <v>268</v>
      </c>
      <c r="D107" s="234" t="s">
        <v>1136</v>
      </c>
      <c r="E107" s="234" t="s">
        <v>1137</v>
      </c>
      <c r="F107" s="235" t="s">
        <v>368</v>
      </c>
      <c r="G107" s="268" t="n">
        <v>43280</v>
      </c>
      <c r="H107" s="238" t="n">
        <v>6791.166551</v>
      </c>
      <c r="I107" s="228" t="s">
        <v>1012</v>
      </c>
      <c r="K107" s="239"/>
      <c r="L107" s="240"/>
      <c r="M107" s="240"/>
      <c r="N107" s="239"/>
      <c r="O107" s="239"/>
      <c r="P107" s="239"/>
      <c r="Q107" s="239"/>
      <c r="R107" s="239"/>
      <c r="S107" s="0"/>
      <c r="T107" s="0"/>
    </row>
    <row r="108" customFormat="false" ht="15" hidden="false" customHeight="false" outlineLevel="0" collapsed="false">
      <c r="A108" s="234" t="s">
        <v>142</v>
      </c>
      <c r="B108" s="234" t="s">
        <v>34</v>
      </c>
      <c r="C108" s="234" t="s">
        <v>268</v>
      </c>
      <c r="D108" s="234" t="s">
        <v>1138</v>
      </c>
      <c r="E108" s="234" t="s">
        <v>1139</v>
      </c>
      <c r="F108" s="235" t="s">
        <v>368</v>
      </c>
      <c r="G108" s="268" t="n">
        <v>43280</v>
      </c>
      <c r="H108" s="238" t="n">
        <v>17265.050437</v>
      </c>
      <c r="I108" s="228" t="s">
        <v>1012</v>
      </c>
      <c r="K108" s="239"/>
      <c r="L108" s="240"/>
      <c r="M108" s="240"/>
      <c r="N108" s="239"/>
      <c r="O108" s="239"/>
      <c r="P108" s="239"/>
      <c r="Q108" s="239"/>
      <c r="R108" s="239"/>
      <c r="S108" s="0"/>
      <c r="T108" s="0"/>
    </row>
    <row r="109" customFormat="false" ht="15" hidden="false" customHeight="false" outlineLevel="0" collapsed="false">
      <c r="A109" s="234" t="s">
        <v>142</v>
      </c>
      <c r="B109" s="234" t="s">
        <v>34</v>
      </c>
      <c r="C109" s="234" t="s">
        <v>268</v>
      </c>
      <c r="D109" s="234" t="s">
        <v>1140</v>
      </c>
      <c r="E109" s="234" t="s">
        <v>1141</v>
      </c>
      <c r="F109" s="235" t="s">
        <v>368</v>
      </c>
      <c r="G109" s="268" t="n">
        <v>43280</v>
      </c>
      <c r="H109" s="238" t="n">
        <v>15352.6225259999</v>
      </c>
      <c r="I109" s="228" t="s">
        <v>1012</v>
      </c>
      <c r="K109" s="239"/>
      <c r="L109" s="240"/>
      <c r="M109" s="240"/>
      <c r="N109" s="239"/>
      <c r="O109" s="239"/>
      <c r="P109" s="239"/>
      <c r="Q109" s="239"/>
      <c r="R109" s="239"/>
      <c r="S109" s="0"/>
      <c r="T109" s="0"/>
    </row>
    <row r="110" customFormat="false" ht="15" hidden="false" customHeight="false" outlineLevel="0" collapsed="false">
      <c r="A110" s="234" t="s">
        <v>142</v>
      </c>
      <c r="B110" s="234" t="s">
        <v>34</v>
      </c>
      <c r="C110" s="234" t="s">
        <v>268</v>
      </c>
      <c r="D110" s="234" t="s">
        <v>1142</v>
      </c>
      <c r="E110" s="234" t="s">
        <v>1143</v>
      </c>
      <c r="F110" s="235" t="s">
        <v>368</v>
      </c>
      <c r="G110" s="268" t="n">
        <v>43280</v>
      </c>
      <c r="H110" s="238" t="n">
        <v>1909.14728199999</v>
      </c>
      <c r="I110" s="228" t="s">
        <v>1012</v>
      </c>
      <c r="K110" s="239"/>
      <c r="L110" s="240"/>
      <c r="M110" s="240"/>
      <c r="N110" s="239"/>
      <c r="O110" s="239"/>
      <c r="P110" s="239"/>
      <c r="Q110" s="239"/>
      <c r="R110" s="239"/>
      <c r="S110" s="0"/>
      <c r="T110" s="0"/>
    </row>
    <row r="111" customFormat="false" ht="22.5" hidden="false" customHeight="false" outlineLevel="0" collapsed="false">
      <c r="A111" s="230" t="s">
        <v>142</v>
      </c>
      <c r="B111" s="230" t="s">
        <v>34</v>
      </c>
      <c r="C111" s="230" t="s">
        <v>268</v>
      </c>
      <c r="D111" s="241" t="s">
        <v>1144</v>
      </c>
      <c r="E111" s="242" t="s">
        <v>1145</v>
      </c>
      <c r="F111" s="244" t="s">
        <v>363</v>
      </c>
      <c r="G111" s="268"/>
      <c r="H111" s="238" t="n">
        <v>16678.193606</v>
      </c>
      <c r="I111" s="228" t="s">
        <v>1012</v>
      </c>
      <c r="K111" s="239"/>
      <c r="L111" s="240"/>
      <c r="M111" s="240"/>
      <c r="N111" s="239"/>
      <c r="O111" s="239"/>
      <c r="P111" s="239"/>
      <c r="Q111" s="239"/>
      <c r="R111" s="239"/>
      <c r="S111" s="0"/>
      <c r="T111" s="0"/>
    </row>
    <row r="112" customFormat="false" ht="22.5" hidden="false" customHeight="false" outlineLevel="0" collapsed="false">
      <c r="A112" s="230" t="s">
        <v>142</v>
      </c>
      <c r="B112" s="230" t="s">
        <v>34</v>
      </c>
      <c r="C112" s="230" t="s">
        <v>268</v>
      </c>
      <c r="D112" s="241" t="s">
        <v>1146</v>
      </c>
      <c r="E112" s="242" t="s">
        <v>1147</v>
      </c>
      <c r="F112" s="244" t="s">
        <v>363</v>
      </c>
      <c r="G112" s="268"/>
      <c r="H112" s="238" t="n">
        <v>14335.3191239999</v>
      </c>
      <c r="I112" s="228" t="s">
        <v>1012</v>
      </c>
      <c r="K112" s="239"/>
      <c r="L112" s="240"/>
      <c r="M112" s="240"/>
      <c r="N112" s="239"/>
      <c r="O112" s="239"/>
      <c r="P112" s="239"/>
      <c r="Q112" s="239"/>
      <c r="R112" s="239"/>
      <c r="S112" s="0"/>
      <c r="T112" s="0"/>
    </row>
    <row r="113" customFormat="false" ht="22.5" hidden="false" customHeight="false" outlineLevel="0" collapsed="false">
      <c r="A113" s="230" t="s">
        <v>142</v>
      </c>
      <c r="B113" s="230" t="s">
        <v>34</v>
      </c>
      <c r="C113" s="230" t="s">
        <v>268</v>
      </c>
      <c r="D113" s="241" t="s">
        <v>1148</v>
      </c>
      <c r="E113" s="242" t="s">
        <v>1149</v>
      </c>
      <c r="F113" s="244" t="s">
        <v>363</v>
      </c>
      <c r="G113" s="268"/>
      <c r="H113" s="238" t="n">
        <v>14145.672834</v>
      </c>
      <c r="I113" s="228" t="s">
        <v>1012</v>
      </c>
      <c r="K113" s="239"/>
      <c r="L113" s="240"/>
      <c r="M113" s="240"/>
      <c r="N113" s="239"/>
      <c r="O113" s="239"/>
      <c r="P113" s="239"/>
      <c r="Q113" s="239"/>
      <c r="R113" s="239"/>
      <c r="S113" s="0"/>
      <c r="T113" s="0"/>
    </row>
    <row r="114" customFormat="false" ht="22.5" hidden="false" customHeight="false" outlineLevel="0" collapsed="false">
      <c r="A114" s="230" t="s">
        <v>142</v>
      </c>
      <c r="B114" s="230" t="s">
        <v>34</v>
      </c>
      <c r="C114" s="230" t="s">
        <v>268</v>
      </c>
      <c r="D114" s="241" t="s">
        <v>1150</v>
      </c>
      <c r="E114" s="242" t="s">
        <v>1151</v>
      </c>
      <c r="F114" s="244" t="s">
        <v>363</v>
      </c>
      <c r="G114" s="268"/>
      <c r="H114" s="238" t="n">
        <v>28087.1786299999</v>
      </c>
      <c r="I114" s="228" t="s">
        <v>1012</v>
      </c>
      <c r="K114" s="239"/>
      <c r="L114" s="240"/>
      <c r="M114" s="240"/>
      <c r="N114" s="239"/>
      <c r="O114" s="239"/>
      <c r="P114" s="239"/>
      <c r="Q114" s="239"/>
      <c r="R114" s="239"/>
      <c r="S114" s="0"/>
      <c r="T114" s="0"/>
    </row>
    <row r="115" customFormat="false" ht="15" hidden="false" customHeight="false" outlineLevel="0" collapsed="false">
      <c r="A115" s="234" t="s">
        <v>142</v>
      </c>
      <c r="B115" s="234" t="s">
        <v>34</v>
      </c>
      <c r="C115" s="234" t="s">
        <v>268</v>
      </c>
      <c r="D115" s="234" t="s">
        <v>1152</v>
      </c>
      <c r="E115" s="234" t="s">
        <v>1153</v>
      </c>
      <c r="F115" s="235" t="s">
        <v>368</v>
      </c>
      <c r="G115" s="268" t="n">
        <v>43280</v>
      </c>
      <c r="H115" s="238" t="n">
        <v>13076.212351</v>
      </c>
      <c r="I115" s="228" t="s">
        <v>1012</v>
      </c>
      <c r="K115" s="239"/>
      <c r="L115" s="240"/>
      <c r="M115" s="240"/>
      <c r="N115" s="239"/>
      <c r="O115" s="239"/>
      <c r="P115" s="239"/>
      <c r="Q115" s="239"/>
      <c r="R115" s="239"/>
      <c r="S115" s="0"/>
      <c r="T115" s="0"/>
    </row>
    <row r="116" customFormat="false" ht="15" hidden="false" customHeight="false" outlineLevel="0" collapsed="false">
      <c r="A116" s="234" t="s">
        <v>142</v>
      </c>
      <c r="B116" s="234" t="s">
        <v>34</v>
      </c>
      <c r="C116" s="234" t="s">
        <v>268</v>
      </c>
      <c r="D116" s="234" t="s">
        <v>1154</v>
      </c>
      <c r="E116" s="234" t="s">
        <v>1155</v>
      </c>
      <c r="F116" s="235" t="s">
        <v>368</v>
      </c>
      <c r="G116" s="268" t="n">
        <v>43280</v>
      </c>
      <c r="H116" s="238" t="n">
        <v>3922.67119599999</v>
      </c>
      <c r="I116" s="228" t="s">
        <v>1012</v>
      </c>
      <c r="K116" s="239"/>
      <c r="L116" s="240"/>
      <c r="M116" s="240"/>
      <c r="N116" s="239"/>
      <c r="O116" s="239"/>
      <c r="P116" s="239"/>
      <c r="Q116" s="239"/>
      <c r="R116" s="239"/>
      <c r="S116" s="0"/>
      <c r="T116" s="0"/>
    </row>
    <row r="117" customFormat="false" ht="15" hidden="false" customHeight="false" outlineLevel="0" collapsed="false">
      <c r="A117" s="234" t="s">
        <v>142</v>
      </c>
      <c r="B117" s="234" t="s">
        <v>34</v>
      </c>
      <c r="C117" s="234" t="s">
        <v>268</v>
      </c>
      <c r="D117" s="234" t="s">
        <v>1156</v>
      </c>
      <c r="E117" s="234" t="s">
        <v>1157</v>
      </c>
      <c r="F117" s="235" t="s">
        <v>368</v>
      </c>
      <c r="G117" s="268" t="n">
        <v>43280</v>
      </c>
      <c r="H117" s="238" t="n">
        <v>10385.612315</v>
      </c>
      <c r="I117" s="228" t="s">
        <v>1012</v>
      </c>
      <c r="K117" s="239"/>
      <c r="L117" s="240"/>
      <c r="M117" s="240"/>
      <c r="N117" s="239"/>
      <c r="O117" s="239"/>
      <c r="P117" s="239"/>
      <c r="Q117" s="239"/>
      <c r="R117" s="239"/>
      <c r="S117" s="0"/>
      <c r="T117" s="0"/>
    </row>
    <row r="118" customFormat="false" ht="15" hidden="false" customHeight="false" outlineLevel="0" collapsed="false">
      <c r="A118" s="234" t="s">
        <v>142</v>
      </c>
      <c r="B118" s="234" t="s">
        <v>34</v>
      </c>
      <c r="C118" s="234" t="s">
        <v>268</v>
      </c>
      <c r="D118" s="234" t="s">
        <v>1158</v>
      </c>
      <c r="E118" s="234" t="s">
        <v>1159</v>
      </c>
      <c r="F118" s="235" t="s">
        <v>368</v>
      </c>
      <c r="G118" s="268" t="n">
        <v>43280</v>
      </c>
      <c r="H118" s="238" t="n">
        <v>265.799389</v>
      </c>
      <c r="I118" s="228" t="s">
        <v>1012</v>
      </c>
      <c r="K118" s="239"/>
      <c r="L118" s="240"/>
      <c r="M118" s="240"/>
      <c r="N118" s="239"/>
      <c r="O118" s="239"/>
      <c r="P118" s="239"/>
      <c r="Q118" s="239"/>
      <c r="R118" s="239"/>
      <c r="S118" s="0"/>
      <c r="T118" s="0"/>
    </row>
    <row r="119" customFormat="false" ht="15" hidden="false" customHeight="false" outlineLevel="0" collapsed="false">
      <c r="A119" s="234" t="s">
        <v>142</v>
      </c>
      <c r="B119" s="234" t="s">
        <v>34</v>
      </c>
      <c r="C119" s="234" t="s">
        <v>268</v>
      </c>
      <c r="D119" s="234" t="s">
        <v>1160</v>
      </c>
      <c r="E119" s="234" t="s">
        <v>1161</v>
      </c>
      <c r="F119" s="235" t="s">
        <v>368</v>
      </c>
      <c r="G119" s="268" t="n">
        <v>43280</v>
      </c>
      <c r="H119" s="238" t="n">
        <v>468.473295</v>
      </c>
      <c r="I119" s="228" t="s">
        <v>1012</v>
      </c>
      <c r="K119" s="239"/>
      <c r="L119" s="240"/>
      <c r="M119" s="240"/>
      <c r="N119" s="239"/>
      <c r="O119" s="239"/>
      <c r="P119" s="239"/>
      <c r="Q119" s="239"/>
      <c r="R119" s="239"/>
      <c r="S119" s="0"/>
      <c r="T119" s="0"/>
    </row>
    <row r="120" customFormat="false" ht="15" hidden="false" customHeight="false" outlineLevel="0" collapsed="false">
      <c r="A120" s="234" t="s">
        <v>142</v>
      </c>
      <c r="B120" s="234" t="s">
        <v>34</v>
      </c>
      <c r="C120" s="234" t="s">
        <v>268</v>
      </c>
      <c r="D120" s="234" t="s">
        <v>1162</v>
      </c>
      <c r="E120" s="234" t="s">
        <v>1163</v>
      </c>
      <c r="F120" s="235" t="s">
        <v>368</v>
      </c>
      <c r="G120" s="268" t="n">
        <v>43280</v>
      </c>
      <c r="H120" s="243"/>
      <c r="I120" s="228" t="s">
        <v>1012</v>
      </c>
      <c r="K120" s="239"/>
      <c r="L120" s="240"/>
      <c r="M120" s="240"/>
      <c r="N120" s="239"/>
      <c r="O120" s="239"/>
      <c r="P120" s="239"/>
      <c r="Q120" s="239"/>
      <c r="R120" s="239"/>
      <c r="S120" s="0"/>
      <c r="T120" s="0"/>
      <c r="V120" s="239"/>
    </row>
    <row r="121" customFormat="false" ht="15" hidden="false" customHeight="false" outlineLevel="0" collapsed="false">
      <c r="A121" s="234" t="s">
        <v>142</v>
      </c>
      <c r="B121" s="234" t="s">
        <v>34</v>
      </c>
      <c r="C121" s="234" t="s">
        <v>268</v>
      </c>
      <c r="D121" s="234" t="s">
        <v>1164</v>
      </c>
      <c r="E121" s="234" t="s">
        <v>1165</v>
      </c>
      <c r="F121" s="235" t="s">
        <v>368</v>
      </c>
      <c r="G121" s="268" t="n">
        <v>43280</v>
      </c>
      <c r="H121" s="238" t="n">
        <v>785.660566</v>
      </c>
      <c r="I121" s="228" t="s">
        <v>1012</v>
      </c>
      <c r="K121" s="239"/>
      <c r="L121" s="240"/>
      <c r="M121" s="240"/>
      <c r="N121" s="239"/>
      <c r="O121" s="239"/>
      <c r="P121" s="239"/>
      <c r="Q121" s="239"/>
      <c r="R121" s="239"/>
      <c r="S121" s="0"/>
      <c r="T121" s="0"/>
    </row>
    <row r="122" customFormat="false" ht="15" hidden="false" customHeight="false" outlineLevel="0" collapsed="false">
      <c r="A122" s="234" t="s">
        <v>142</v>
      </c>
      <c r="B122" s="234" t="s">
        <v>34</v>
      </c>
      <c r="C122" s="234" t="s">
        <v>268</v>
      </c>
      <c r="D122" s="234" t="s">
        <v>1166</v>
      </c>
      <c r="E122" s="234" t="s">
        <v>1167</v>
      </c>
      <c r="F122" s="235" t="s">
        <v>368</v>
      </c>
      <c r="G122" s="268" t="n">
        <v>43280</v>
      </c>
      <c r="H122" s="238" t="n">
        <v>447.675059999999</v>
      </c>
      <c r="I122" s="228" t="s">
        <v>1012</v>
      </c>
      <c r="K122" s="239"/>
      <c r="L122" s="240"/>
      <c r="M122" s="240"/>
      <c r="N122" s="239"/>
      <c r="O122" s="239"/>
      <c r="P122" s="239"/>
      <c r="Q122" s="239"/>
      <c r="R122" s="239"/>
      <c r="S122" s="0"/>
      <c r="T122" s="0"/>
    </row>
    <row r="123" customFormat="false" ht="15" hidden="false" customHeight="false" outlineLevel="0" collapsed="false">
      <c r="A123" s="234" t="s">
        <v>142</v>
      </c>
      <c r="B123" s="234" t="s">
        <v>34</v>
      </c>
      <c r="C123" s="234" t="s">
        <v>268</v>
      </c>
      <c r="D123" s="234" t="s">
        <v>1168</v>
      </c>
      <c r="E123" s="234" t="s">
        <v>1169</v>
      </c>
      <c r="F123" s="235" t="s">
        <v>368</v>
      </c>
      <c r="G123" s="268" t="n">
        <v>43280</v>
      </c>
      <c r="H123" s="238" t="n">
        <v>685.642007</v>
      </c>
      <c r="I123" s="228" t="s">
        <v>1012</v>
      </c>
      <c r="K123" s="239"/>
      <c r="L123" s="240"/>
      <c r="M123" s="240"/>
      <c r="N123" s="239"/>
      <c r="O123" s="239"/>
      <c r="P123" s="239"/>
      <c r="Q123" s="239"/>
      <c r="R123" s="239"/>
      <c r="S123" s="0"/>
      <c r="T123" s="0"/>
    </row>
    <row r="124" customFormat="false" ht="15" hidden="false" customHeight="false" outlineLevel="0" collapsed="false">
      <c r="A124" s="234" t="s">
        <v>142</v>
      </c>
      <c r="B124" s="234" t="s">
        <v>34</v>
      </c>
      <c r="C124" s="234" t="s">
        <v>268</v>
      </c>
      <c r="D124" s="234" t="s">
        <v>1170</v>
      </c>
      <c r="E124" s="234" t="s">
        <v>1171</v>
      </c>
      <c r="F124" s="235" t="s">
        <v>368</v>
      </c>
      <c r="G124" s="268" t="n">
        <v>43280</v>
      </c>
      <c r="H124" s="238" t="n">
        <v>467.420497</v>
      </c>
      <c r="I124" s="228" t="s">
        <v>1012</v>
      </c>
      <c r="K124" s="239"/>
      <c r="L124" s="240"/>
      <c r="M124" s="240"/>
      <c r="N124" s="239"/>
      <c r="O124" s="239"/>
      <c r="P124" s="239"/>
      <c r="Q124" s="239"/>
      <c r="R124" s="239"/>
      <c r="S124" s="0"/>
      <c r="T124" s="0"/>
    </row>
    <row r="125" customFormat="false" ht="15" hidden="false" customHeight="false" outlineLevel="0" collapsed="false">
      <c r="A125" s="234" t="s">
        <v>142</v>
      </c>
      <c r="B125" s="234" t="s">
        <v>34</v>
      </c>
      <c r="C125" s="234" t="s">
        <v>268</v>
      </c>
      <c r="D125" s="234" t="s">
        <v>1172</v>
      </c>
      <c r="E125" s="234" t="s">
        <v>1173</v>
      </c>
      <c r="F125" s="235" t="s">
        <v>368</v>
      </c>
      <c r="G125" s="268" t="n">
        <v>43280</v>
      </c>
      <c r="H125" s="238" t="n">
        <v>4402.85205099999</v>
      </c>
      <c r="I125" s="228" t="s">
        <v>1012</v>
      </c>
      <c r="K125" s="239"/>
      <c r="L125" s="240"/>
      <c r="M125" s="240"/>
      <c r="N125" s="239"/>
      <c r="O125" s="239"/>
      <c r="P125" s="239"/>
      <c r="Q125" s="239"/>
      <c r="R125" s="239"/>
      <c r="S125" s="0"/>
      <c r="T125" s="0"/>
    </row>
    <row r="126" customFormat="false" ht="15" hidden="false" customHeight="false" outlineLevel="0" collapsed="false">
      <c r="A126" s="234" t="s">
        <v>142</v>
      </c>
      <c r="B126" s="234" t="s">
        <v>34</v>
      </c>
      <c r="C126" s="234" t="s">
        <v>268</v>
      </c>
      <c r="D126" s="234" t="s">
        <v>1174</v>
      </c>
      <c r="E126" s="234" t="s">
        <v>1175</v>
      </c>
      <c r="F126" s="235" t="s">
        <v>368</v>
      </c>
      <c r="G126" s="268" t="n">
        <v>43280</v>
      </c>
      <c r="H126" s="238" t="n">
        <v>1859.573642</v>
      </c>
      <c r="I126" s="228" t="s">
        <v>1012</v>
      </c>
      <c r="K126" s="239"/>
      <c r="L126" s="240"/>
      <c r="M126" s="240"/>
      <c r="N126" s="239"/>
      <c r="O126" s="239"/>
      <c r="P126" s="239"/>
      <c r="Q126" s="239"/>
      <c r="R126" s="239"/>
      <c r="S126" s="0"/>
      <c r="T126" s="0"/>
    </row>
    <row r="127" customFormat="false" ht="15" hidden="false" customHeight="false" outlineLevel="0" collapsed="false">
      <c r="A127" s="234" t="s">
        <v>142</v>
      </c>
      <c r="B127" s="234" t="s">
        <v>34</v>
      </c>
      <c r="C127" s="234" t="s">
        <v>268</v>
      </c>
      <c r="D127" s="234" t="s">
        <v>1176</v>
      </c>
      <c r="E127" s="234" t="s">
        <v>1177</v>
      </c>
      <c r="F127" s="269" t="s">
        <v>368</v>
      </c>
      <c r="G127" s="268" t="n">
        <v>43280</v>
      </c>
      <c r="H127" s="238" t="n">
        <v>3148.54054099999</v>
      </c>
      <c r="I127" s="228" t="s">
        <v>1012</v>
      </c>
      <c r="K127" s="239"/>
      <c r="L127" s="240"/>
      <c r="M127" s="240"/>
      <c r="N127" s="239"/>
      <c r="O127" s="239"/>
      <c r="P127" s="239"/>
      <c r="Q127" s="239"/>
      <c r="R127" s="239"/>
      <c r="S127" s="0"/>
      <c r="T127" s="0"/>
    </row>
    <row r="128" customFormat="false" ht="15" hidden="false" customHeight="false" outlineLevel="0" collapsed="false">
      <c r="A128" s="234" t="s">
        <v>142</v>
      </c>
      <c r="B128" s="234" t="s">
        <v>34</v>
      </c>
      <c r="C128" s="234" t="s">
        <v>268</v>
      </c>
      <c r="D128" s="234" t="s">
        <v>1178</v>
      </c>
      <c r="E128" s="234" t="s">
        <v>1179</v>
      </c>
      <c r="F128" s="235" t="s">
        <v>368</v>
      </c>
      <c r="G128" s="268" t="n">
        <v>43280</v>
      </c>
      <c r="H128" s="238" t="n">
        <v>5658.96162199999</v>
      </c>
      <c r="I128" s="228" t="s">
        <v>1012</v>
      </c>
      <c r="K128" s="239"/>
      <c r="L128" s="240"/>
      <c r="M128" s="240"/>
      <c r="N128" s="239"/>
      <c r="O128" s="239"/>
      <c r="P128" s="239"/>
      <c r="Q128" s="239"/>
      <c r="R128" s="239"/>
      <c r="S128" s="0"/>
      <c r="T128" s="0"/>
    </row>
    <row r="129" customFormat="false" ht="15" hidden="false" customHeight="false" outlineLevel="0" collapsed="false">
      <c r="A129" s="234" t="s">
        <v>142</v>
      </c>
      <c r="B129" s="234" t="s">
        <v>34</v>
      </c>
      <c r="C129" s="234" t="s">
        <v>268</v>
      </c>
      <c r="D129" s="234" t="s">
        <v>1180</v>
      </c>
      <c r="E129" s="234" t="s">
        <v>1181</v>
      </c>
      <c r="F129" s="235" t="s">
        <v>368</v>
      </c>
      <c r="G129" s="268" t="n">
        <v>43280</v>
      </c>
      <c r="H129" s="238" t="n">
        <v>14335.3049719999</v>
      </c>
      <c r="I129" s="228" t="s">
        <v>1012</v>
      </c>
      <c r="K129" s="239"/>
      <c r="L129" s="240"/>
      <c r="M129" s="240"/>
      <c r="N129" s="239"/>
      <c r="O129" s="239"/>
      <c r="P129" s="239"/>
      <c r="Q129" s="239"/>
      <c r="R129" s="239"/>
      <c r="S129" s="0"/>
      <c r="T129" s="0"/>
    </row>
    <row r="130" customFormat="false" ht="15" hidden="false" customHeight="false" outlineLevel="0" collapsed="false">
      <c r="A130" s="234" t="s">
        <v>142</v>
      </c>
      <c r="B130" s="234" t="s">
        <v>34</v>
      </c>
      <c r="C130" s="234" t="s">
        <v>268</v>
      </c>
      <c r="D130" s="234" t="s">
        <v>1182</v>
      </c>
      <c r="E130" s="234" t="s">
        <v>1183</v>
      </c>
      <c r="F130" s="235" t="s">
        <v>368</v>
      </c>
      <c r="G130" s="268" t="n">
        <v>43280</v>
      </c>
      <c r="H130" s="238" t="n">
        <v>6816.37628</v>
      </c>
      <c r="I130" s="228" t="s">
        <v>1012</v>
      </c>
      <c r="K130" s="239"/>
      <c r="L130" s="240"/>
      <c r="M130" s="240"/>
      <c r="N130" s="239"/>
      <c r="O130" s="239"/>
      <c r="P130" s="239"/>
      <c r="Q130" s="239"/>
      <c r="R130" s="239"/>
      <c r="S130" s="0"/>
      <c r="T130" s="0"/>
    </row>
    <row r="131" customFormat="false" ht="15" hidden="false" customHeight="false" outlineLevel="0" collapsed="false">
      <c r="A131" s="234" t="s">
        <v>142</v>
      </c>
      <c r="B131" s="234" t="s">
        <v>34</v>
      </c>
      <c r="C131" s="234" t="s">
        <v>268</v>
      </c>
      <c r="D131" s="234" t="s">
        <v>1184</v>
      </c>
      <c r="E131" s="234" t="s">
        <v>1185</v>
      </c>
      <c r="F131" s="235" t="s">
        <v>368</v>
      </c>
      <c r="G131" s="268" t="n">
        <v>43280</v>
      </c>
      <c r="H131" s="238" t="n">
        <v>7518.928692</v>
      </c>
      <c r="I131" s="228" t="s">
        <v>1012</v>
      </c>
      <c r="K131" s="239"/>
      <c r="L131" s="240"/>
      <c r="M131" s="240"/>
      <c r="N131" s="239"/>
      <c r="O131" s="239"/>
      <c r="P131" s="239"/>
      <c r="Q131" s="239"/>
      <c r="R131" s="239"/>
      <c r="S131" s="0"/>
      <c r="T131" s="0"/>
    </row>
    <row r="132" customFormat="false" ht="15" hidden="false" customHeight="false" outlineLevel="0" collapsed="false">
      <c r="A132" s="234" t="s">
        <v>142</v>
      </c>
      <c r="B132" s="234" t="s">
        <v>34</v>
      </c>
      <c r="C132" s="234" t="s">
        <v>268</v>
      </c>
      <c r="D132" s="234" t="s">
        <v>1186</v>
      </c>
      <c r="E132" s="234" t="s">
        <v>1187</v>
      </c>
      <c r="F132" s="235" t="s">
        <v>368</v>
      </c>
      <c r="G132" s="268" t="n">
        <v>43280</v>
      </c>
      <c r="H132" s="238" t="n">
        <v>12965.220289</v>
      </c>
      <c r="I132" s="228" t="s">
        <v>1012</v>
      </c>
      <c r="K132" s="239"/>
      <c r="L132" s="240"/>
      <c r="M132" s="240"/>
      <c r="N132" s="239"/>
      <c r="O132" s="239"/>
      <c r="P132" s="239"/>
      <c r="Q132" s="239"/>
      <c r="R132" s="239"/>
      <c r="S132" s="0"/>
      <c r="T132" s="0"/>
    </row>
    <row r="133" customFormat="false" ht="15" hidden="false" customHeight="false" outlineLevel="0" collapsed="false">
      <c r="A133" s="234" t="s">
        <v>142</v>
      </c>
      <c r="B133" s="234" t="s">
        <v>34</v>
      </c>
      <c r="C133" s="234" t="s">
        <v>268</v>
      </c>
      <c r="D133" s="234" t="s">
        <v>1188</v>
      </c>
      <c r="E133" s="234" t="s">
        <v>1189</v>
      </c>
      <c r="F133" s="235" t="s">
        <v>368</v>
      </c>
      <c r="G133" s="268" t="n">
        <v>43280</v>
      </c>
      <c r="H133" s="238" t="n">
        <v>1330.742889</v>
      </c>
      <c r="I133" s="228" t="s">
        <v>1012</v>
      </c>
      <c r="K133" s="239"/>
      <c r="L133" s="240"/>
      <c r="M133" s="240"/>
      <c r="N133" s="239"/>
      <c r="O133" s="239"/>
      <c r="P133" s="239"/>
      <c r="Q133" s="239"/>
      <c r="R133" s="239"/>
      <c r="S133" s="0"/>
      <c r="T133" s="0"/>
    </row>
    <row r="134" customFormat="false" ht="15" hidden="false" customHeight="false" outlineLevel="0" collapsed="false">
      <c r="A134" s="234" t="s">
        <v>142</v>
      </c>
      <c r="B134" s="234" t="s">
        <v>34</v>
      </c>
      <c r="C134" s="234" t="s">
        <v>268</v>
      </c>
      <c r="D134" s="234" t="s">
        <v>1190</v>
      </c>
      <c r="E134" s="234" t="s">
        <v>1191</v>
      </c>
      <c r="F134" s="235" t="s">
        <v>368</v>
      </c>
      <c r="G134" s="268" t="n">
        <v>43280</v>
      </c>
      <c r="H134" s="238" t="n">
        <v>1336.79302499999</v>
      </c>
      <c r="I134" s="228" t="s">
        <v>1012</v>
      </c>
      <c r="K134" s="239"/>
      <c r="L134" s="240"/>
      <c r="M134" s="240"/>
      <c r="N134" s="239"/>
      <c r="O134" s="239"/>
      <c r="P134" s="239"/>
      <c r="Q134" s="239"/>
      <c r="R134" s="239"/>
      <c r="S134" s="0"/>
      <c r="T134" s="0"/>
    </row>
    <row r="135" customFormat="false" ht="15" hidden="false" customHeight="false" outlineLevel="0" collapsed="false">
      <c r="A135" s="234" t="s">
        <v>142</v>
      </c>
      <c r="B135" s="234" t="s">
        <v>34</v>
      </c>
      <c r="C135" s="234" t="s">
        <v>268</v>
      </c>
      <c r="D135" s="234" t="s">
        <v>1192</v>
      </c>
      <c r="E135" s="234" t="s">
        <v>1193</v>
      </c>
      <c r="F135" s="235" t="s">
        <v>368</v>
      </c>
      <c r="G135" s="268" t="n">
        <v>43280</v>
      </c>
      <c r="H135" s="238" t="n">
        <v>0.765426</v>
      </c>
      <c r="I135" s="228" t="s">
        <v>1012</v>
      </c>
      <c r="K135" s="239"/>
      <c r="L135" s="240"/>
      <c r="M135" s="240"/>
      <c r="N135" s="239"/>
      <c r="O135" s="239"/>
      <c r="P135" s="239"/>
      <c r="Q135" s="239"/>
      <c r="R135" s="239"/>
      <c r="S135" s="0"/>
      <c r="T135" s="0"/>
    </row>
    <row r="136" customFormat="false" ht="15" hidden="false" customHeight="false" outlineLevel="0" collapsed="false">
      <c r="A136" s="234" t="s">
        <v>142</v>
      </c>
      <c r="B136" s="234" t="s">
        <v>34</v>
      </c>
      <c r="C136" s="234" t="s">
        <v>268</v>
      </c>
      <c r="D136" s="234" t="s">
        <v>1194</v>
      </c>
      <c r="E136" s="234" t="s">
        <v>1195</v>
      </c>
      <c r="F136" s="235" t="s">
        <v>368</v>
      </c>
      <c r="G136" s="268" t="n">
        <v>43280</v>
      </c>
      <c r="H136" s="238" t="n">
        <v>398.689818</v>
      </c>
      <c r="I136" s="228" t="s">
        <v>1012</v>
      </c>
      <c r="K136" s="239"/>
      <c r="L136" s="240"/>
      <c r="M136" s="240"/>
      <c r="N136" s="239"/>
      <c r="O136" s="239"/>
      <c r="P136" s="239"/>
      <c r="Q136" s="239"/>
      <c r="R136" s="239"/>
      <c r="S136" s="0"/>
      <c r="T136" s="0"/>
    </row>
    <row r="137" customFormat="false" ht="15" hidden="false" customHeight="false" outlineLevel="0" collapsed="false">
      <c r="A137" s="234" t="s">
        <v>142</v>
      </c>
      <c r="B137" s="234" t="s">
        <v>34</v>
      </c>
      <c r="C137" s="234" t="s">
        <v>268</v>
      </c>
      <c r="D137" s="234" t="s">
        <v>1196</v>
      </c>
      <c r="E137" s="234" t="s">
        <v>1197</v>
      </c>
      <c r="F137" s="235" t="s">
        <v>368</v>
      </c>
      <c r="G137" s="268" t="n">
        <v>43280</v>
      </c>
      <c r="H137" s="238" t="n">
        <v>16718.7919849999</v>
      </c>
      <c r="I137" s="228" t="s">
        <v>1012</v>
      </c>
      <c r="K137" s="239"/>
      <c r="L137" s="240"/>
      <c r="M137" s="240"/>
      <c r="N137" s="239"/>
      <c r="O137" s="239"/>
      <c r="P137" s="239"/>
      <c r="Q137" s="239"/>
      <c r="R137" s="239"/>
      <c r="S137" s="0"/>
      <c r="T137" s="0"/>
    </row>
    <row r="138" customFormat="false" ht="15" hidden="false" customHeight="false" outlineLevel="0" collapsed="false">
      <c r="A138" s="234" t="s">
        <v>142</v>
      </c>
      <c r="B138" s="234" t="s">
        <v>34</v>
      </c>
      <c r="C138" s="234" t="s">
        <v>268</v>
      </c>
      <c r="D138" s="234" t="s">
        <v>1198</v>
      </c>
      <c r="E138" s="234" t="s">
        <v>1199</v>
      </c>
      <c r="F138" s="235" t="s">
        <v>368</v>
      </c>
      <c r="G138" s="268" t="n">
        <v>43280</v>
      </c>
      <c r="H138" s="238" t="n">
        <v>12805.311062</v>
      </c>
      <c r="I138" s="228" t="s">
        <v>1012</v>
      </c>
      <c r="K138" s="239"/>
      <c r="L138" s="240"/>
      <c r="M138" s="240"/>
      <c r="N138" s="239"/>
      <c r="O138" s="239"/>
      <c r="P138" s="239"/>
      <c r="Q138" s="239"/>
      <c r="R138" s="239"/>
      <c r="S138" s="0"/>
      <c r="T138" s="0"/>
    </row>
    <row r="139" customFormat="false" ht="15" hidden="false" customHeight="false" outlineLevel="0" collapsed="false">
      <c r="A139" s="234" t="s">
        <v>142</v>
      </c>
      <c r="B139" s="234" t="s">
        <v>34</v>
      </c>
      <c r="C139" s="234" t="s">
        <v>268</v>
      </c>
      <c r="D139" s="234" t="s">
        <v>1200</v>
      </c>
      <c r="E139" s="234" t="s">
        <v>1201</v>
      </c>
      <c r="F139" s="235" t="s">
        <v>368</v>
      </c>
      <c r="G139" s="268" t="n">
        <v>43280</v>
      </c>
      <c r="H139" s="238" t="n">
        <v>3913.48373899999</v>
      </c>
      <c r="I139" s="228" t="s">
        <v>1012</v>
      </c>
      <c r="K139" s="239"/>
      <c r="L139" s="240"/>
      <c r="M139" s="240"/>
      <c r="N139" s="239"/>
      <c r="O139" s="239"/>
      <c r="P139" s="239"/>
      <c r="Q139" s="239"/>
      <c r="R139" s="239"/>
      <c r="S139" s="0"/>
      <c r="T139" s="0"/>
    </row>
    <row r="140" customFormat="false" ht="15" hidden="false" customHeight="false" outlineLevel="0" collapsed="false">
      <c r="A140" s="234" t="s">
        <v>142</v>
      </c>
      <c r="B140" s="234" t="s">
        <v>34</v>
      </c>
      <c r="C140" s="234" t="s">
        <v>268</v>
      </c>
      <c r="D140" s="234" t="s">
        <v>1202</v>
      </c>
      <c r="E140" s="234" t="s">
        <v>1203</v>
      </c>
      <c r="F140" s="235" t="s">
        <v>368</v>
      </c>
      <c r="G140" s="268" t="n">
        <v>43280</v>
      </c>
      <c r="H140" s="238" t="n">
        <v>10552.3730699999</v>
      </c>
      <c r="I140" s="228" t="s">
        <v>1012</v>
      </c>
      <c r="K140" s="239"/>
      <c r="L140" s="240"/>
      <c r="M140" s="240"/>
      <c r="N140" s="239"/>
      <c r="O140" s="239"/>
      <c r="P140" s="239"/>
      <c r="Q140" s="239"/>
      <c r="R140" s="239"/>
      <c r="S140" s="0"/>
      <c r="T140" s="0"/>
    </row>
    <row r="141" customFormat="false" ht="15" hidden="false" customHeight="false" outlineLevel="0" collapsed="false">
      <c r="A141" s="234" t="s">
        <v>142</v>
      </c>
      <c r="B141" s="234" t="s">
        <v>34</v>
      </c>
      <c r="C141" s="234" t="s">
        <v>268</v>
      </c>
      <c r="D141" s="234" t="s">
        <v>1204</v>
      </c>
      <c r="E141" s="234" t="s">
        <v>1205</v>
      </c>
      <c r="F141" s="235" t="s">
        <v>368</v>
      </c>
      <c r="G141" s="268" t="n">
        <v>43280</v>
      </c>
      <c r="H141" s="238" t="n">
        <v>12814.92912</v>
      </c>
      <c r="I141" s="228" t="s">
        <v>1012</v>
      </c>
      <c r="K141" s="239"/>
      <c r="L141" s="240"/>
      <c r="M141" s="240"/>
      <c r="N141" s="239"/>
      <c r="O141" s="239"/>
      <c r="P141" s="239"/>
      <c r="Q141" s="239"/>
      <c r="R141" s="239"/>
      <c r="S141" s="0"/>
      <c r="T141" s="0"/>
    </row>
    <row r="142" customFormat="false" ht="15" hidden="false" customHeight="false" outlineLevel="0" collapsed="false">
      <c r="A142" s="234" t="s">
        <v>142</v>
      </c>
      <c r="B142" s="234" t="s">
        <v>34</v>
      </c>
      <c r="C142" s="234" t="s">
        <v>268</v>
      </c>
      <c r="D142" s="234" t="s">
        <v>1206</v>
      </c>
      <c r="E142" s="234" t="s">
        <v>1207</v>
      </c>
      <c r="F142" s="235" t="s">
        <v>368</v>
      </c>
      <c r="G142" s="268" t="n">
        <v>43280</v>
      </c>
      <c r="H142" s="238" t="n">
        <v>11630.973346</v>
      </c>
      <c r="I142" s="228" t="s">
        <v>1012</v>
      </c>
      <c r="K142" s="239"/>
      <c r="L142" s="240"/>
      <c r="M142" s="240"/>
      <c r="N142" s="239"/>
      <c r="O142" s="239"/>
      <c r="P142" s="239"/>
      <c r="Q142" s="239"/>
      <c r="R142" s="239"/>
      <c r="S142" s="0"/>
      <c r="T142" s="0"/>
    </row>
    <row r="143" customFormat="false" ht="15" hidden="false" customHeight="false" outlineLevel="0" collapsed="false">
      <c r="A143" s="234" t="s">
        <v>142</v>
      </c>
      <c r="B143" s="234" t="s">
        <v>34</v>
      </c>
      <c r="C143" s="234" t="s">
        <v>268</v>
      </c>
      <c r="D143" s="234" t="s">
        <v>1208</v>
      </c>
      <c r="E143" s="234" t="s">
        <v>1209</v>
      </c>
      <c r="F143" s="235" t="s">
        <v>368</v>
      </c>
      <c r="G143" s="268" t="n">
        <v>43280</v>
      </c>
      <c r="H143" s="238" t="n">
        <v>1182.380897</v>
      </c>
      <c r="I143" s="228" t="s">
        <v>1012</v>
      </c>
      <c r="K143" s="239"/>
      <c r="L143" s="240"/>
      <c r="M143" s="240"/>
      <c r="N143" s="239"/>
      <c r="O143" s="239"/>
      <c r="P143" s="239"/>
      <c r="Q143" s="239"/>
      <c r="R143" s="239"/>
      <c r="S143" s="0"/>
      <c r="T143" s="0"/>
    </row>
    <row r="144" customFormat="false" ht="15" hidden="false" customHeight="false" outlineLevel="0" collapsed="false">
      <c r="A144" s="234" t="s">
        <v>142</v>
      </c>
      <c r="B144" s="234" t="s">
        <v>34</v>
      </c>
      <c r="C144" s="234" t="s">
        <v>268</v>
      </c>
      <c r="D144" s="234" t="s">
        <v>1210</v>
      </c>
      <c r="E144" s="234" t="s">
        <v>1211</v>
      </c>
      <c r="F144" s="235" t="s">
        <v>368</v>
      </c>
      <c r="G144" s="268" t="n">
        <v>43280</v>
      </c>
      <c r="H144" s="238" t="n">
        <v>4144.75758299999</v>
      </c>
      <c r="I144" s="228" t="s">
        <v>1012</v>
      </c>
      <c r="K144" s="239"/>
      <c r="L144" s="240"/>
      <c r="M144" s="240"/>
      <c r="N144" s="239"/>
      <c r="O144" s="239"/>
      <c r="P144" s="239"/>
      <c r="Q144" s="239"/>
      <c r="R144" s="239"/>
      <c r="S144" s="0"/>
      <c r="T144" s="0"/>
    </row>
    <row r="145" customFormat="false" ht="15" hidden="false" customHeight="false" outlineLevel="0" collapsed="false">
      <c r="A145" s="234" t="s">
        <v>142</v>
      </c>
      <c r="B145" s="234" t="s">
        <v>34</v>
      </c>
      <c r="C145" s="234" t="s">
        <v>268</v>
      </c>
      <c r="D145" s="234" t="s">
        <v>1212</v>
      </c>
      <c r="E145" s="234" t="s">
        <v>1213</v>
      </c>
      <c r="F145" s="235" t="s">
        <v>368</v>
      </c>
      <c r="G145" s="268" t="n">
        <v>43280</v>
      </c>
      <c r="H145" s="238" t="n">
        <v>19412.476909</v>
      </c>
      <c r="I145" s="228" t="s">
        <v>1012</v>
      </c>
      <c r="K145" s="239"/>
      <c r="L145" s="240"/>
      <c r="M145" s="240"/>
      <c r="N145" s="239"/>
      <c r="O145" s="239"/>
      <c r="P145" s="239"/>
      <c r="Q145" s="239"/>
      <c r="R145" s="239"/>
      <c r="S145" s="0"/>
      <c r="T145" s="0"/>
    </row>
    <row r="146" customFormat="false" ht="15" hidden="false" customHeight="false" outlineLevel="0" collapsed="false">
      <c r="A146" s="234" t="s">
        <v>142</v>
      </c>
      <c r="B146" s="234" t="s">
        <v>34</v>
      </c>
      <c r="C146" s="234" t="s">
        <v>268</v>
      </c>
      <c r="D146" s="234" t="s">
        <v>1214</v>
      </c>
      <c r="E146" s="234" t="s">
        <v>1215</v>
      </c>
      <c r="F146" s="235" t="s">
        <v>368</v>
      </c>
      <c r="G146" s="268" t="n">
        <v>43280</v>
      </c>
      <c r="H146" s="238" t="n">
        <v>8700.313833</v>
      </c>
      <c r="I146" s="228" t="s">
        <v>1012</v>
      </c>
      <c r="K146" s="239"/>
      <c r="L146" s="240"/>
      <c r="M146" s="240"/>
      <c r="N146" s="239"/>
      <c r="O146" s="239"/>
      <c r="P146" s="239"/>
      <c r="Q146" s="239"/>
      <c r="R146" s="239"/>
      <c r="S146" s="0"/>
      <c r="T146" s="0"/>
    </row>
    <row r="147" customFormat="false" ht="22.5" hidden="false" customHeight="false" outlineLevel="0" collapsed="false">
      <c r="A147" s="230" t="s">
        <v>142</v>
      </c>
      <c r="B147" s="230" t="s">
        <v>34</v>
      </c>
      <c r="C147" s="230" t="s">
        <v>268</v>
      </c>
      <c r="D147" s="241" t="s">
        <v>414</v>
      </c>
      <c r="E147" s="242" t="s">
        <v>1216</v>
      </c>
      <c r="F147" s="230" t="s">
        <v>363</v>
      </c>
      <c r="G147" s="268"/>
      <c r="H147" s="238" t="n">
        <v>17239.680237</v>
      </c>
      <c r="I147" s="228" t="s">
        <v>1012</v>
      </c>
      <c r="K147" s="239"/>
      <c r="L147" s="240"/>
      <c r="M147" s="240"/>
      <c r="N147" s="239"/>
      <c r="O147" s="239"/>
      <c r="P147" s="239"/>
      <c r="Q147" s="239"/>
      <c r="R147" s="239"/>
      <c r="S147" s="0"/>
      <c r="T147" s="0"/>
    </row>
    <row r="148" customFormat="false" ht="15" hidden="false" customHeight="false" outlineLevel="0" collapsed="false">
      <c r="A148" s="228" t="s">
        <v>1217</v>
      </c>
      <c r="B148" s="228" t="s">
        <v>34</v>
      </c>
      <c r="C148" s="228" t="s">
        <v>268</v>
      </c>
      <c r="D148" s="234" t="s">
        <v>1218</v>
      </c>
      <c r="E148" s="234" t="s">
        <v>1219</v>
      </c>
      <c r="F148" s="235" t="s">
        <v>368</v>
      </c>
      <c r="G148" s="268" t="n">
        <v>43280</v>
      </c>
      <c r="H148" s="238" t="n">
        <v>104636.531342999</v>
      </c>
      <c r="I148" s="228" t="s">
        <v>1012</v>
      </c>
      <c r="K148" s="239"/>
      <c r="L148" s="240"/>
      <c r="M148" s="240"/>
      <c r="N148" s="239"/>
      <c r="O148" s="239"/>
      <c r="P148" s="239"/>
      <c r="Q148" s="239"/>
      <c r="R148" s="239"/>
      <c r="S148" s="0"/>
      <c r="T148" s="0"/>
    </row>
    <row r="149" customFormat="false" ht="22.5" hidden="false" customHeight="false" outlineLevel="0" collapsed="false">
      <c r="A149" s="230" t="s">
        <v>1217</v>
      </c>
      <c r="B149" s="230" t="s">
        <v>34</v>
      </c>
      <c r="C149" s="230" t="s">
        <v>268</v>
      </c>
      <c r="D149" s="241" t="s">
        <v>1220</v>
      </c>
      <c r="E149" s="242" t="s">
        <v>1221</v>
      </c>
      <c r="F149" s="230" t="s">
        <v>363</v>
      </c>
      <c r="G149" s="268"/>
      <c r="H149" s="238" t="n">
        <v>20325.404693</v>
      </c>
      <c r="I149" s="228" t="s">
        <v>1012</v>
      </c>
      <c r="K149" s="239"/>
      <c r="L149" s="240"/>
      <c r="M149" s="240"/>
      <c r="N149" s="239"/>
      <c r="O149" s="239"/>
      <c r="P149" s="239"/>
      <c r="Q149" s="239"/>
      <c r="R149" s="239"/>
      <c r="S149" s="0"/>
      <c r="T149" s="0"/>
    </row>
    <row r="150" customFormat="false" ht="33.75" hidden="false" customHeight="false" outlineLevel="0" collapsed="false">
      <c r="A150" s="230" t="s">
        <v>1217</v>
      </c>
      <c r="B150" s="230" t="s">
        <v>34</v>
      </c>
      <c r="C150" s="230" t="s">
        <v>268</v>
      </c>
      <c r="D150" s="241" t="s">
        <v>1222</v>
      </c>
      <c r="E150" s="242" t="s">
        <v>1223</v>
      </c>
      <c r="F150" s="230" t="s">
        <v>363</v>
      </c>
      <c r="G150" s="268"/>
      <c r="H150" s="238" t="n">
        <v>11515.0681729999</v>
      </c>
      <c r="I150" s="228" t="s">
        <v>1012</v>
      </c>
      <c r="K150" s="239"/>
      <c r="L150" s="240"/>
      <c r="M150" s="240"/>
      <c r="N150" s="239"/>
      <c r="O150" s="239"/>
      <c r="P150" s="239"/>
      <c r="Q150" s="239"/>
      <c r="R150" s="239"/>
      <c r="S150" s="0"/>
      <c r="T150" s="0"/>
    </row>
    <row r="151" customFormat="false" ht="33.75" hidden="false" customHeight="false" outlineLevel="0" collapsed="false">
      <c r="A151" s="230" t="s">
        <v>1217</v>
      </c>
      <c r="B151" s="230" t="s">
        <v>34</v>
      </c>
      <c r="C151" s="230" t="s">
        <v>268</v>
      </c>
      <c r="D151" s="241" t="s">
        <v>1224</v>
      </c>
      <c r="E151" s="242" t="s">
        <v>1225</v>
      </c>
      <c r="F151" s="230" t="s">
        <v>363</v>
      </c>
      <c r="G151" s="268"/>
      <c r="H151" s="238" t="n">
        <v>4341.00542099999</v>
      </c>
      <c r="I151" s="228" t="s">
        <v>1012</v>
      </c>
      <c r="K151" s="239"/>
      <c r="L151" s="240"/>
      <c r="M151" s="240"/>
      <c r="N151" s="239"/>
      <c r="O151" s="239"/>
      <c r="P151" s="239"/>
      <c r="Q151" s="239"/>
      <c r="R151" s="239"/>
      <c r="S151" s="0"/>
      <c r="T151" s="0"/>
    </row>
    <row r="152" customFormat="false" ht="56.25" hidden="false" customHeight="false" outlineLevel="0" collapsed="false">
      <c r="A152" s="230" t="s">
        <v>1217</v>
      </c>
      <c r="B152" s="230" t="s">
        <v>34</v>
      </c>
      <c r="C152" s="230" t="s">
        <v>268</v>
      </c>
      <c r="D152" s="241" t="s">
        <v>1226</v>
      </c>
      <c r="E152" s="242" t="s">
        <v>1227</v>
      </c>
      <c r="F152" s="230" t="s">
        <v>363</v>
      </c>
      <c r="G152" s="268"/>
      <c r="H152" s="238" t="n">
        <v>9448.15375499999</v>
      </c>
      <c r="I152" s="228" t="s">
        <v>1012</v>
      </c>
      <c r="K152" s="239"/>
      <c r="L152" s="240"/>
      <c r="M152" s="240"/>
      <c r="N152" s="239"/>
      <c r="O152" s="239"/>
      <c r="P152" s="239"/>
      <c r="Q152" s="239"/>
      <c r="R152" s="239"/>
      <c r="S152" s="0"/>
      <c r="T152" s="0"/>
    </row>
    <row r="153" customFormat="false" ht="45" hidden="false" customHeight="false" outlineLevel="0" collapsed="false">
      <c r="A153" s="230" t="s">
        <v>1217</v>
      </c>
      <c r="B153" s="230" t="s">
        <v>34</v>
      </c>
      <c r="C153" s="230" t="s">
        <v>268</v>
      </c>
      <c r="D153" s="241" t="s">
        <v>1228</v>
      </c>
      <c r="E153" s="242" t="s">
        <v>1229</v>
      </c>
      <c r="F153" s="230" t="s">
        <v>363</v>
      </c>
      <c r="G153" s="268"/>
      <c r="H153" s="238" t="n">
        <v>10873.6644599999</v>
      </c>
      <c r="I153" s="228" t="s">
        <v>1012</v>
      </c>
      <c r="K153" s="239"/>
      <c r="L153" s="240"/>
      <c r="M153" s="240"/>
      <c r="N153" s="239"/>
      <c r="O153" s="239"/>
      <c r="P153" s="239"/>
      <c r="Q153" s="239"/>
      <c r="R153" s="239"/>
      <c r="S153" s="0"/>
      <c r="T153" s="0"/>
    </row>
    <row r="154" customFormat="false" ht="33.75" hidden="false" customHeight="false" outlineLevel="0" collapsed="false">
      <c r="A154" s="230" t="s">
        <v>1217</v>
      </c>
      <c r="B154" s="230" t="s">
        <v>34</v>
      </c>
      <c r="C154" s="230" t="s">
        <v>268</v>
      </c>
      <c r="D154" s="241" t="s">
        <v>1230</v>
      </c>
      <c r="E154" s="242" t="s">
        <v>1231</v>
      </c>
      <c r="F154" s="230" t="s">
        <v>363</v>
      </c>
      <c r="G154" s="268"/>
      <c r="H154" s="238" t="n">
        <v>4469.342125</v>
      </c>
      <c r="I154" s="228" t="s">
        <v>1012</v>
      </c>
      <c r="K154" s="239"/>
      <c r="L154" s="240"/>
      <c r="M154" s="240"/>
      <c r="N154" s="239"/>
      <c r="O154" s="239"/>
      <c r="P154" s="239"/>
      <c r="Q154" s="239"/>
      <c r="R154" s="239"/>
      <c r="S154" s="0"/>
      <c r="T154" s="0"/>
    </row>
    <row r="155" customFormat="false" ht="33.75" hidden="false" customHeight="false" outlineLevel="0" collapsed="false">
      <c r="A155" s="230" t="s">
        <v>1217</v>
      </c>
      <c r="B155" s="230" t="s">
        <v>34</v>
      </c>
      <c r="C155" s="230" t="s">
        <v>268</v>
      </c>
      <c r="D155" s="241" t="s">
        <v>1232</v>
      </c>
      <c r="E155" s="242" t="s">
        <v>1233</v>
      </c>
      <c r="F155" s="230" t="s">
        <v>363</v>
      </c>
      <c r="G155" s="268"/>
      <c r="H155" s="238" t="n">
        <v>23392.6047969999</v>
      </c>
      <c r="I155" s="228" t="s">
        <v>1012</v>
      </c>
      <c r="K155" s="239"/>
      <c r="L155" s="240"/>
      <c r="M155" s="240"/>
      <c r="N155" s="239"/>
      <c r="O155" s="239"/>
      <c r="P155" s="239"/>
      <c r="Q155" s="239"/>
      <c r="R155" s="239"/>
      <c r="S155" s="0"/>
      <c r="T155" s="0"/>
    </row>
    <row r="156" customFormat="false" ht="45" hidden="false" customHeight="false" outlineLevel="0" collapsed="false">
      <c r="A156" s="230" t="s">
        <v>1217</v>
      </c>
      <c r="B156" s="230" t="s">
        <v>34</v>
      </c>
      <c r="C156" s="230" t="s">
        <v>268</v>
      </c>
      <c r="D156" s="241" t="s">
        <v>1234</v>
      </c>
      <c r="E156" s="242" t="s">
        <v>1235</v>
      </c>
      <c r="F156" s="230" t="s">
        <v>363</v>
      </c>
      <c r="G156" s="268"/>
      <c r="H156" s="238" t="n">
        <v>10729.1309459999</v>
      </c>
      <c r="I156" s="228" t="s">
        <v>1012</v>
      </c>
      <c r="K156" s="239"/>
      <c r="L156" s="240"/>
      <c r="M156" s="240"/>
      <c r="N156" s="239"/>
      <c r="O156" s="239"/>
      <c r="P156" s="239"/>
      <c r="Q156" s="239"/>
      <c r="R156" s="239"/>
      <c r="S156" s="0"/>
      <c r="T156" s="0"/>
    </row>
    <row r="157" customFormat="false" ht="45" hidden="false" customHeight="false" outlineLevel="0" collapsed="false">
      <c r="A157" s="230" t="s">
        <v>1217</v>
      </c>
      <c r="B157" s="230" t="s">
        <v>34</v>
      </c>
      <c r="C157" s="230" t="s">
        <v>268</v>
      </c>
      <c r="D157" s="241" t="s">
        <v>1234</v>
      </c>
      <c r="E157" s="242" t="s">
        <v>1236</v>
      </c>
      <c r="F157" s="230" t="s">
        <v>363</v>
      </c>
      <c r="G157" s="268"/>
      <c r="H157" s="238" t="n">
        <v>12663.473851</v>
      </c>
      <c r="I157" s="228" t="s">
        <v>1012</v>
      </c>
      <c r="K157" s="239"/>
      <c r="L157" s="240"/>
      <c r="M157" s="240"/>
      <c r="N157" s="239"/>
      <c r="O157" s="239"/>
      <c r="P157" s="239"/>
      <c r="Q157" s="239"/>
      <c r="R157" s="239"/>
      <c r="S157" s="0"/>
      <c r="T157" s="0"/>
    </row>
    <row r="158" customFormat="false" ht="22.5" hidden="false" customHeight="false" outlineLevel="0" collapsed="false">
      <c r="A158" s="230" t="s">
        <v>1217</v>
      </c>
      <c r="B158" s="230" t="s">
        <v>34</v>
      </c>
      <c r="C158" s="230" t="s">
        <v>268</v>
      </c>
      <c r="D158" s="241" t="s">
        <v>1218</v>
      </c>
      <c r="E158" s="242" t="s">
        <v>1237</v>
      </c>
      <c r="F158" s="230" t="s">
        <v>363</v>
      </c>
      <c r="G158" s="268"/>
      <c r="H158" s="238" t="n">
        <v>84307.5066769999</v>
      </c>
      <c r="I158" s="228" t="s">
        <v>1012</v>
      </c>
      <c r="K158" s="239"/>
      <c r="L158" s="240"/>
      <c r="M158" s="240"/>
      <c r="N158" s="239"/>
      <c r="O158" s="239"/>
      <c r="P158" s="239"/>
      <c r="Q158" s="239"/>
      <c r="R158" s="239"/>
      <c r="S158" s="0"/>
      <c r="T158" s="0"/>
    </row>
    <row r="159" customFormat="false" ht="15" hidden="false" customHeight="false" outlineLevel="0" collapsed="false">
      <c r="A159" s="234" t="s">
        <v>1217</v>
      </c>
      <c r="B159" s="234" t="s">
        <v>34</v>
      </c>
      <c r="C159" s="234" t="s">
        <v>268</v>
      </c>
      <c r="D159" s="241" t="s">
        <v>1238</v>
      </c>
      <c r="E159" s="234" t="s">
        <v>1239</v>
      </c>
      <c r="F159" s="235" t="s">
        <v>368</v>
      </c>
      <c r="G159" s="268" t="n">
        <v>43280</v>
      </c>
      <c r="H159" s="238" t="n">
        <v>71.867125</v>
      </c>
      <c r="I159" s="228" t="s">
        <v>1012</v>
      </c>
      <c r="K159" s="239"/>
      <c r="L159" s="240"/>
      <c r="M159" s="240"/>
      <c r="N159" s="239"/>
      <c r="O159" s="239"/>
      <c r="P159" s="239"/>
      <c r="Q159" s="239"/>
      <c r="R159" s="239"/>
      <c r="S159" s="0"/>
      <c r="T159" s="0"/>
    </row>
    <row r="160" customFormat="false" ht="15" hidden="false" customHeight="false" outlineLevel="0" collapsed="false">
      <c r="A160" s="234" t="s">
        <v>1217</v>
      </c>
      <c r="B160" s="234" t="s">
        <v>34</v>
      </c>
      <c r="C160" s="234" t="s">
        <v>268</v>
      </c>
      <c r="D160" s="241" t="s">
        <v>1240</v>
      </c>
      <c r="E160" s="234" t="s">
        <v>1241</v>
      </c>
      <c r="F160" s="235" t="s">
        <v>368</v>
      </c>
      <c r="G160" s="268" t="n">
        <v>43280</v>
      </c>
      <c r="H160" s="238" t="n">
        <v>494.35651</v>
      </c>
      <c r="I160" s="228" t="s">
        <v>1012</v>
      </c>
      <c r="K160" s="239"/>
      <c r="L160" s="240"/>
      <c r="M160" s="240"/>
      <c r="N160" s="239"/>
      <c r="O160" s="239"/>
      <c r="P160" s="239"/>
      <c r="Q160" s="239"/>
      <c r="R160" s="239"/>
      <c r="S160" s="0"/>
      <c r="T160" s="0"/>
    </row>
    <row r="161" customFormat="false" ht="15" hidden="false" customHeight="false" outlineLevel="0" collapsed="false">
      <c r="A161" s="234" t="s">
        <v>1217</v>
      </c>
      <c r="B161" s="234" t="s">
        <v>34</v>
      </c>
      <c r="C161" s="234" t="s">
        <v>268</v>
      </c>
      <c r="D161" s="241" t="s">
        <v>1242</v>
      </c>
      <c r="E161" s="234" t="s">
        <v>1243</v>
      </c>
      <c r="F161" s="235" t="s">
        <v>368</v>
      </c>
      <c r="G161" s="268" t="n">
        <v>43280</v>
      </c>
      <c r="H161" s="238" t="n">
        <v>5.00595</v>
      </c>
      <c r="I161" s="228" t="s">
        <v>1012</v>
      </c>
      <c r="K161" s="239"/>
      <c r="L161" s="240"/>
      <c r="M161" s="240"/>
      <c r="N161" s="239"/>
      <c r="O161" s="239"/>
      <c r="P161" s="239"/>
      <c r="Q161" s="239"/>
      <c r="R161" s="239"/>
      <c r="S161" s="0"/>
      <c r="T161" s="0"/>
    </row>
    <row r="162" customFormat="false" ht="15" hidden="false" customHeight="false" outlineLevel="0" collapsed="false">
      <c r="A162" s="234" t="s">
        <v>1217</v>
      </c>
      <c r="B162" s="234" t="s">
        <v>34</v>
      </c>
      <c r="C162" s="234" t="s">
        <v>268</v>
      </c>
      <c r="D162" s="241" t="s">
        <v>1244</v>
      </c>
      <c r="E162" s="234" t="s">
        <v>1245</v>
      </c>
      <c r="F162" s="235" t="s">
        <v>368</v>
      </c>
      <c r="G162" s="268" t="n">
        <v>43280</v>
      </c>
      <c r="H162" s="238" t="n">
        <v>32.8734159999999</v>
      </c>
      <c r="I162" s="228" t="s">
        <v>1012</v>
      </c>
      <c r="K162" s="239"/>
      <c r="L162" s="240"/>
      <c r="M162" s="240"/>
      <c r="N162" s="239"/>
      <c r="O162" s="239"/>
      <c r="P162" s="239"/>
      <c r="Q162" s="239"/>
      <c r="R162" s="239"/>
      <c r="S162" s="0"/>
      <c r="T162" s="0"/>
    </row>
    <row r="163" customFormat="false" ht="15" hidden="false" customHeight="false" outlineLevel="0" collapsed="false">
      <c r="A163" s="234" t="s">
        <v>1217</v>
      </c>
      <c r="B163" s="234" t="s">
        <v>34</v>
      </c>
      <c r="C163" s="234" t="s">
        <v>268</v>
      </c>
      <c r="D163" s="241" t="s">
        <v>1246</v>
      </c>
      <c r="E163" s="234" t="s">
        <v>1247</v>
      </c>
      <c r="F163" s="235" t="s">
        <v>368</v>
      </c>
      <c r="G163" s="268" t="n">
        <v>43280</v>
      </c>
      <c r="H163" s="238" t="n">
        <v>35.1336489999999</v>
      </c>
      <c r="I163" s="228" t="s">
        <v>1012</v>
      </c>
      <c r="K163" s="239"/>
      <c r="L163" s="240"/>
      <c r="M163" s="240"/>
      <c r="N163" s="239"/>
      <c r="O163" s="239"/>
      <c r="P163" s="239"/>
      <c r="Q163" s="239"/>
      <c r="R163" s="239"/>
      <c r="S163" s="0"/>
      <c r="T163" s="0"/>
    </row>
    <row r="164" customFormat="false" ht="15" hidden="false" customHeight="false" outlineLevel="0" collapsed="false">
      <c r="A164" s="234" t="s">
        <v>1217</v>
      </c>
      <c r="B164" s="234" t="s">
        <v>34</v>
      </c>
      <c r="C164" s="234" t="s">
        <v>268</v>
      </c>
      <c r="D164" s="241" t="s">
        <v>1248</v>
      </c>
      <c r="E164" s="234" t="s">
        <v>1249</v>
      </c>
      <c r="F164" s="235" t="s">
        <v>368</v>
      </c>
      <c r="G164" s="268" t="n">
        <v>43280</v>
      </c>
      <c r="H164" s="238" t="n">
        <v>5.527587</v>
      </c>
      <c r="I164" s="228" t="s">
        <v>1012</v>
      </c>
      <c r="K164" s="239"/>
      <c r="L164" s="240"/>
      <c r="M164" s="240"/>
      <c r="N164" s="239"/>
      <c r="O164" s="239"/>
      <c r="P164" s="239"/>
      <c r="Q164" s="239"/>
      <c r="R164" s="239"/>
      <c r="S164" s="0"/>
      <c r="T164" s="0"/>
    </row>
    <row r="165" customFormat="false" ht="15" hidden="false" customHeight="false" outlineLevel="0" collapsed="false">
      <c r="A165" s="234" t="s">
        <v>1217</v>
      </c>
      <c r="B165" s="234" t="s">
        <v>34</v>
      </c>
      <c r="C165" s="234" t="s">
        <v>268</v>
      </c>
      <c r="D165" s="241" t="s">
        <v>1250</v>
      </c>
      <c r="E165" s="234" t="s">
        <v>1251</v>
      </c>
      <c r="F165" s="235" t="s">
        <v>368</v>
      </c>
      <c r="G165" s="268" t="n">
        <v>43280</v>
      </c>
      <c r="H165" s="238" t="n">
        <v>15.108171</v>
      </c>
      <c r="I165" s="228" t="s">
        <v>1012</v>
      </c>
      <c r="K165" s="239"/>
      <c r="L165" s="240"/>
      <c r="M165" s="240"/>
      <c r="N165" s="239"/>
      <c r="O165" s="239"/>
      <c r="P165" s="239"/>
      <c r="Q165" s="239"/>
      <c r="R165" s="239"/>
      <c r="S165" s="0"/>
      <c r="T165" s="0"/>
    </row>
    <row r="166" customFormat="false" ht="15" hidden="false" customHeight="false" outlineLevel="0" collapsed="false">
      <c r="A166" s="234" t="s">
        <v>1217</v>
      </c>
      <c r="B166" s="234" t="s">
        <v>34</v>
      </c>
      <c r="C166" s="234" t="s">
        <v>268</v>
      </c>
      <c r="D166" s="241" t="s">
        <v>1252</v>
      </c>
      <c r="E166" s="234" t="s">
        <v>1253</v>
      </c>
      <c r="F166" s="235" t="s">
        <v>368</v>
      </c>
      <c r="G166" s="268" t="n">
        <v>43280</v>
      </c>
      <c r="H166" s="238" t="n">
        <v>5.142638</v>
      </c>
      <c r="I166" s="228" t="s">
        <v>1012</v>
      </c>
      <c r="K166" s="239"/>
      <c r="L166" s="240"/>
      <c r="M166" s="240"/>
      <c r="N166" s="239"/>
      <c r="O166" s="239"/>
      <c r="P166" s="239"/>
      <c r="Q166" s="239"/>
      <c r="R166" s="239"/>
      <c r="S166" s="0"/>
      <c r="T166" s="0"/>
    </row>
    <row r="167" customFormat="false" ht="15" hidden="false" customHeight="false" outlineLevel="0" collapsed="false">
      <c r="A167" s="234" t="s">
        <v>1217</v>
      </c>
      <c r="B167" s="234" t="s">
        <v>34</v>
      </c>
      <c r="C167" s="234" t="s">
        <v>268</v>
      </c>
      <c r="D167" s="241" t="s">
        <v>1254</v>
      </c>
      <c r="E167" s="234" t="s">
        <v>1255</v>
      </c>
      <c r="F167" s="235" t="s">
        <v>368</v>
      </c>
      <c r="G167" s="268" t="n">
        <v>43280</v>
      </c>
      <c r="H167" s="238" t="n">
        <v>126.860239</v>
      </c>
      <c r="I167" s="228" t="s">
        <v>1012</v>
      </c>
      <c r="K167" s="239"/>
      <c r="L167" s="240"/>
      <c r="M167" s="240"/>
      <c r="N167" s="239"/>
      <c r="O167" s="239"/>
      <c r="P167" s="239"/>
      <c r="Q167" s="239"/>
      <c r="R167" s="239"/>
      <c r="S167" s="0"/>
      <c r="T167" s="0"/>
    </row>
    <row r="168" customFormat="false" ht="15" hidden="false" customHeight="false" outlineLevel="0" collapsed="false">
      <c r="A168" s="234" t="s">
        <v>1217</v>
      </c>
      <c r="B168" s="234" t="s">
        <v>34</v>
      </c>
      <c r="C168" s="234" t="s">
        <v>268</v>
      </c>
      <c r="D168" s="241" t="s">
        <v>1256</v>
      </c>
      <c r="E168" s="234" t="s">
        <v>1257</v>
      </c>
      <c r="F168" s="235" t="s">
        <v>368</v>
      </c>
      <c r="G168" s="268" t="n">
        <v>43280</v>
      </c>
      <c r="H168" s="238" t="n">
        <v>0.367922</v>
      </c>
      <c r="I168" s="228" t="s">
        <v>1012</v>
      </c>
      <c r="K168" s="239"/>
      <c r="L168" s="240"/>
      <c r="M168" s="240"/>
      <c r="N168" s="239"/>
      <c r="O168" s="239"/>
      <c r="P168" s="239"/>
      <c r="Q168" s="239"/>
      <c r="R168" s="239"/>
      <c r="S168" s="0"/>
      <c r="T168" s="0"/>
    </row>
    <row r="169" customFormat="false" ht="15" hidden="false" customHeight="false" outlineLevel="0" collapsed="false">
      <c r="A169" s="234" t="s">
        <v>1217</v>
      </c>
      <c r="B169" s="234" t="s">
        <v>34</v>
      </c>
      <c r="C169" s="234" t="s">
        <v>268</v>
      </c>
      <c r="D169" s="241" t="s">
        <v>1258</v>
      </c>
      <c r="E169" s="234" t="s">
        <v>1259</v>
      </c>
      <c r="F169" s="235" t="s">
        <v>368</v>
      </c>
      <c r="G169" s="268" t="n">
        <v>43280</v>
      </c>
      <c r="H169" s="238" t="n">
        <v>1.903002</v>
      </c>
      <c r="I169" s="228" t="s">
        <v>1012</v>
      </c>
      <c r="K169" s="239"/>
      <c r="L169" s="240"/>
      <c r="M169" s="240"/>
      <c r="N169" s="239"/>
      <c r="O169" s="239"/>
      <c r="P169" s="239"/>
      <c r="Q169" s="239"/>
      <c r="R169" s="239"/>
      <c r="S169" s="0"/>
      <c r="T169" s="0"/>
    </row>
    <row r="170" customFormat="false" ht="15" hidden="false" customHeight="false" outlineLevel="0" collapsed="false">
      <c r="A170" s="234" t="s">
        <v>1217</v>
      </c>
      <c r="B170" s="234" t="s">
        <v>34</v>
      </c>
      <c r="C170" s="234" t="s">
        <v>268</v>
      </c>
      <c r="D170" s="241" t="s">
        <v>1260</v>
      </c>
      <c r="E170" s="234" t="s">
        <v>1261</v>
      </c>
      <c r="F170" s="235" t="s">
        <v>368</v>
      </c>
      <c r="G170" s="268" t="n">
        <v>43280</v>
      </c>
      <c r="H170" s="238" t="n">
        <v>179.195699999999</v>
      </c>
      <c r="I170" s="228" t="s">
        <v>1012</v>
      </c>
      <c r="K170" s="239"/>
      <c r="L170" s="240"/>
      <c r="M170" s="240"/>
      <c r="N170" s="239"/>
      <c r="O170" s="239"/>
      <c r="P170" s="239"/>
      <c r="Q170" s="239"/>
      <c r="R170" s="239"/>
      <c r="S170" s="0"/>
      <c r="T170" s="0"/>
    </row>
    <row r="171" customFormat="false" ht="15" hidden="false" customHeight="false" outlineLevel="0" collapsed="false">
      <c r="A171" s="234" t="s">
        <v>1217</v>
      </c>
      <c r="B171" s="234" t="s">
        <v>34</v>
      </c>
      <c r="C171" s="234" t="s">
        <v>268</v>
      </c>
      <c r="D171" s="241" t="s">
        <v>1262</v>
      </c>
      <c r="E171" s="234" t="s">
        <v>1263</v>
      </c>
      <c r="F171" s="235" t="s">
        <v>368</v>
      </c>
      <c r="G171" s="268" t="n">
        <v>43280</v>
      </c>
      <c r="H171" s="238" t="n">
        <v>8.014175</v>
      </c>
      <c r="I171" s="228" t="s">
        <v>1012</v>
      </c>
      <c r="K171" s="239"/>
      <c r="L171" s="240"/>
      <c r="M171" s="240"/>
      <c r="N171" s="239"/>
      <c r="O171" s="239"/>
      <c r="P171" s="239"/>
      <c r="Q171" s="239"/>
      <c r="R171" s="239"/>
      <c r="S171" s="0"/>
      <c r="T171" s="0"/>
    </row>
    <row r="172" customFormat="false" ht="15" hidden="false" customHeight="false" outlineLevel="0" collapsed="false">
      <c r="A172" s="234" t="s">
        <v>1217</v>
      </c>
      <c r="B172" s="234" t="s">
        <v>34</v>
      </c>
      <c r="C172" s="234" t="s">
        <v>268</v>
      </c>
      <c r="D172" s="241" t="s">
        <v>1264</v>
      </c>
      <c r="E172" s="234" t="s">
        <v>1265</v>
      </c>
      <c r="F172" s="235" t="s">
        <v>368</v>
      </c>
      <c r="G172" s="268" t="n">
        <v>43280</v>
      </c>
      <c r="H172" s="238" t="n">
        <v>204.987128</v>
      </c>
      <c r="I172" s="228" t="s">
        <v>1012</v>
      </c>
      <c r="K172" s="239"/>
      <c r="L172" s="240"/>
      <c r="M172" s="240"/>
      <c r="N172" s="239"/>
      <c r="O172" s="239"/>
      <c r="P172" s="239"/>
      <c r="Q172" s="239"/>
      <c r="R172" s="239"/>
      <c r="S172" s="0"/>
      <c r="T172" s="0"/>
    </row>
    <row r="173" customFormat="false" ht="15" hidden="false" customHeight="false" outlineLevel="0" collapsed="false">
      <c r="A173" s="234" t="s">
        <v>1217</v>
      </c>
      <c r="B173" s="234" t="s">
        <v>34</v>
      </c>
      <c r="C173" s="234" t="s">
        <v>268</v>
      </c>
      <c r="D173" s="241" t="s">
        <v>1266</v>
      </c>
      <c r="E173" s="234" t="s">
        <v>1267</v>
      </c>
      <c r="F173" s="235" t="s">
        <v>368</v>
      </c>
      <c r="G173" s="268" t="n">
        <v>43280</v>
      </c>
      <c r="H173" s="238" t="n">
        <v>13.172415</v>
      </c>
      <c r="I173" s="228" t="s">
        <v>1012</v>
      </c>
      <c r="K173" s="239"/>
      <c r="L173" s="240"/>
      <c r="M173" s="240"/>
      <c r="N173" s="239"/>
      <c r="O173" s="239"/>
      <c r="P173" s="239"/>
      <c r="Q173" s="239"/>
      <c r="R173" s="239"/>
      <c r="S173" s="0"/>
      <c r="T173" s="0"/>
    </row>
    <row r="174" customFormat="false" ht="15" hidden="false" customHeight="false" outlineLevel="0" collapsed="false">
      <c r="A174" s="234" t="s">
        <v>1217</v>
      </c>
      <c r="B174" s="234" t="s">
        <v>34</v>
      </c>
      <c r="C174" s="234" t="s">
        <v>268</v>
      </c>
      <c r="D174" s="241" t="s">
        <v>1268</v>
      </c>
      <c r="E174" s="234" t="s">
        <v>1269</v>
      </c>
      <c r="F174" s="235" t="s">
        <v>368</v>
      </c>
      <c r="G174" s="268" t="n">
        <v>43280</v>
      </c>
      <c r="H174" s="238" t="n">
        <v>149.631133</v>
      </c>
      <c r="I174" s="228" t="s">
        <v>1012</v>
      </c>
      <c r="K174" s="239"/>
      <c r="L174" s="240"/>
      <c r="M174" s="240"/>
      <c r="N174" s="239"/>
      <c r="O174" s="239"/>
      <c r="P174" s="239"/>
      <c r="Q174" s="239"/>
      <c r="R174" s="239"/>
      <c r="S174" s="0"/>
      <c r="T174" s="0"/>
    </row>
    <row r="175" customFormat="false" ht="15" hidden="false" customHeight="false" outlineLevel="0" collapsed="false">
      <c r="A175" s="234" t="s">
        <v>1217</v>
      </c>
      <c r="B175" s="234" t="s">
        <v>34</v>
      </c>
      <c r="C175" s="234" t="s">
        <v>268</v>
      </c>
      <c r="D175" s="241" t="s">
        <v>1270</v>
      </c>
      <c r="E175" s="234" t="s">
        <v>1271</v>
      </c>
      <c r="F175" s="235" t="s">
        <v>368</v>
      </c>
      <c r="G175" s="268" t="n">
        <v>43280</v>
      </c>
      <c r="H175" s="238" t="n">
        <v>60.080401</v>
      </c>
      <c r="I175" s="228" t="s">
        <v>1012</v>
      </c>
      <c r="K175" s="239"/>
      <c r="L175" s="240"/>
      <c r="M175" s="240"/>
      <c r="N175" s="239"/>
      <c r="O175" s="239"/>
      <c r="P175" s="239"/>
      <c r="Q175" s="239"/>
      <c r="R175" s="239"/>
      <c r="S175" s="0"/>
      <c r="T175" s="0"/>
    </row>
    <row r="176" customFormat="false" ht="15" hidden="false" customHeight="false" outlineLevel="0" collapsed="false">
      <c r="A176" s="234" t="s">
        <v>1217</v>
      </c>
      <c r="B176" s="234" t="s">
        <v>34</v>
      </c>
      <c r="C176" s="234" t="s">
        <v>268</v>
      </c>
      <c r="D176" s="241" t="s">
        <v>1272</v>
      </c>
      <c r="E176" s="234" t="s">
        <v>1273</v>
      </c>
      <c r="F176" s="235" t="s">
        <v>368</v>
      </c>
      <c r="G176" s="268" t="n">
        <v>43280</v>
      </c>
      <c r="H176" s="238" t="n">
        <v>655.182813</v>
      </c>
      <c r="I176" s="228" t="s">
        <v>1012</v>
      </c>
      <c r="K176" s="239"/>
      <c r="L176" s="240"/>
      <c r="M176" s="240"/>
      <c r="N176" s="239"/>
      <c r="O176" s="239"/>
      <c r="P176" s="239"/>
      <c r="Q176" s="239"/>
      <c r="R176" s="239"/>
      <c r="S176" s="0"/>
      <c r="T176" s="0"/>
    </row>
    <row r="177" customFormat="false" ht="15" hidden="false" customHeight="false" outlineLevel="0" collapsed="false">
      <c r="A177" s="234" t="s">
        <v>1217</v>
      </c>
      <c r="B177" s="234" t="s">
        <v>34</v>
      </c>
      <c r="C177" s="234" t="s">
        <v>268</v>
      </c>
      <c r="D177" s="241" t="s">
        <v>1274</v>
      </c>
      <c r="E177" s="234" t="s">
        <v>1275</v>
      </c>
      <c r="F177" s="235" t="s">
        <v>368</v>
      </c>
      <c r="G177" s="268" t="n">
        <v>43280</v>
      </c>
      <c r="H177" s="238" t="n">
        <v>164.475761</v>
      </c>
      <c r="I177" s="228" t="s">
        <v>1012</v>
      </c>
      <c r="K177" s="239"/>
      <c r="L177" s="240"/>
      <c r="M177" s="240"/>
      <c r="N177" s="239"/>
      <c r="O177" s="239"/>
      <c r="P177" s="239"/>
      <c r="Q177" s="239"/>
      <c r="R177" s="239"/>
      <c r="S177" s="0"/>
      <c r="T177" s="0"/>
    </row>
    <row r="178" customFormat="false" ht="15" hidden="false" customHeight="false" outlineLevel="0" collapsed="false">
      <c r="A178" s="234" t="s">
        <v>1217</v>
      </c>
      <c r="B178" s="234" t="s">
        <v>34</v>
      </c>
      <c r="C178" s="234" t="s">
        <v>268</v>
      </c>
      <c r="D178" s="241" t="s">
        <v>1276</v>
      </c>
      <c r="E178" s="234" t="s">
        <v>1277</v>
      </c>
      <c r="F178" s="235" t="s">
        <v>368</v>
      </c>
      <c r="G178" s="268" t="n">
        <v>43280</v>
      </c>
      <c r="H178" s="238" t="n">
        <v>124.743357</v>
      </c>
      <c r="I178" s="228" t="s">
        <v>1012</v>
      </c>
      <c r="K178" s="239"/>
      <c r="L178" s="240"/>
      <c r="M178" s="240"/>
      <c r="N178" s="239"/>
      <c r="O178" s="239"/>
      <c r="P178" s="239"/>
      <c r="Q178" s="239"/>
      <c r="R178" s="239"/>
      <c r="S178" s="0"/>
      <c r="T178" s="0"/>
    </row>
    <row r="179" customFormat="false" ht="15" hidden="false" customHeight="false" outlineLevel="0" collapsed="false">
      <c r="A179" s="234" t="s">
        <v>1217</v>
      </c>
      <c r="B179" s="234" t="s">
        <v>34</v>
      </c>
      <c r="C179" s="234" t="s">
        <v>268</v>
      </c>
      <c r="D179" s="241" t="s">
        <v>1278</v>
      </c>
      <c r="E179" s="234" t="s">
        <v>1279</v>
      </c>
      <c r="F179" s="235" t="s">
        <v>368</v>
      </c>
      <c r="G179" s="268" t="n">
        <v>43280</v>
      </c>
      <c r="H179" s="238" t="n">
        <v>92.4038659999999</v>
      </c>
      <c r="I179" s="228" t="s">
        <v>1012</v>
      </c>
      <c r="K179" s="239"/>
      <c r="L179" s="240"/>
      <c r="M179" s="240"/>
      <c r="N179" s="239"/>
      <c r="O179" s="239"/>
      <c r="P179" s="239"/>
      <c r="Q179" s="239"/>
      <c r="R179" s="239"/>
      <c r="S179" s="0"/>
      <c r="T179" s="0"/>
    </row>
    <row r="180" customFormat="false" ht="15" hidden="false" customHeight="false" outlineLevel="0" collapsed="false">
      <c r="A180" s="234" t="s">
        <v>1217</v>
      </c>
      <c r="B180" s="234" t="s">
        <v>34</v>
      </c>
      <c r="C180" s="234" t="s">
        <v>268</v>
      </c>
      <c r="D180" s="241" t="s">
        <v>1280</v>
      </c>
      <c r="E180" s="234" t="s">
        <v>1281</v>
      </c>
      <c r="F180" s="235" t="s">
        <v>368</v>
      </c>
      <c r="G180" s="268" t="n">
        <v>43280</v>
      </c>
      <c r="H180" s="238" t="n">
        <v>16.420323</v>
      </c>
      <c r="I180" s="228" t="s">
        <v>1012</v>
      </c>
      <c r="K180" s="239"/>
      <c r="L180" s="240"/>
      <c r="M180" s="240"/>
      <c r="N180" s="239"/>
      <c r="O180" s="239"/>
      <c r="P180" s="239"/>
      <c r="Q180" s="239"/>
      <c r="R180" s="239"/>
      <c r="S180" s="0"/>
      <c r="T180" s="0"/>
    </row>
    <row r="181" customFormat="false" ht="15" hidden="false" customHeight="false" outlineLevel="0" collapsed="false">
      <c r="A181" s="234" t="s">
        <v>1217</v>
      </c>
      <c r="B181" s="234" t="s">
        <v>34</v>
      </c>
      <c r="C181" s="234" t="s">
        <v>268</v>
      </c>
      <c r="D181" s="241" t="s">
        <v>1282</v>
      </c>
      <c r="E181" s="234" t="s">
        <v>1283</v>
      </c>
      <c r="F181" s="235" t="s">
        <v>368</v>
      </c>
      <c r="G181" s="268" t="n">
        <v>43280</v>
      </c>
      <c r="H181" s="238" t="n">
        <v>4.856973</v>
      </c>
      <c r="I181" s="228" t="s">
        <v>1012</v>
      </c>
      <c r="K181" s="239"/>
      <c r="L181" s="240"/>
      <c r="M181" s="240"/>
      <c r="N181" s="239"/>
      <c r="O181" s="239"/>
      <c r="P181" s="239"/>
      <c r="Q181" s="239"/>
      <c r="R181" s="239"/>
      <c r="S181" s="0"/>
      <c r="T181" s="0"/>
    </row>
    <row r="182" customFormat="false" ht="15" hidden="false" customHeight="false" outlineLevel="0" collapsed="false">
      <c r="A182" s="234" t="s">
        <v>1217</v>
      </c>
      <c r="B182" s="234" t="s">
        <v>34</v>
      </c>
      <c r="C182" s="234" t="s">
        <v>268</v>
      </c>
      <c r="D182" s="241" t="s">
        <v>1284</v>
      </c>
      <c r="E182" s="234" t="s">
        <v>1285</v>
      </c>
      <c r="F182" s="235" t="s">
        <v>368</v>
      </c>
      <c r="G182" s="268" t="n">
        <v>43280</v>
      </c>
      <c r="H182" s="238" t="n">
        <v>10.1929099999999</v>
      </c>
      <c r="I182" s="228" t="s">
        <v>1012</v>
      </c>
      <c r="K182" s="239"/>
      <c r="L182" s="240"/>
      <c r="M182" s="240"/>
      <c r="N182" s="239"/>
      <c r="O182" s="239"/>
      <c r="P182" s="239"/>
      <c r="Q182" s="239"/>
      <c r="R182" s="239"/>
      <c r="S182" s="0"/>
      <c r="T182" s="0"/>
    </row>
    <row r="183" customFormat="false" ht="15" hidden="false" customHeight="false" outlineLevel="0" collapsed="false">
      <c r="A183" s="234" t="s">
        <v>1217</v>
      </c>
      <c r="B183" s="234" t="s">
        <v>34</v>
      </c>
      <c r="C183" s="234" t="s">
        <v>268</v>
      </c>
      <c r="D183" s="241" t="s">
        <v>1286</v>
      </c>
      <c r="E183" s="234" t="s">
        <v>1287</v>
      </c>
      <c r="F183" s="235" t="s">
        <v>368</v>
      </c>
      <c r="G183" s="268" t="n">
        <v>43280</v>
      </c>
      <c r="H183" s="238" t="n">
        <v>32.70515</v>
      </c>
      <c r="I183" s="228" t="s">
        <v>1012</v>
      </c>
      <c r="K183" s="239"/>
      <c r="L183" s="240"/>
      <c r="M183" s="240"/>
      <c r="N183" s="239"/>
      <c r="O183" s="239"/>
      <c r="P183" s="239"/>
      <c r="Q183" s="239"/>
      <c r="R183" s="239"/>
      <c r="S183" s="0"/>
      <c r="T183" s="0"/>
    </row>
    <row r="184" customFormat="false" ht="15" hidden="false" customHeight="false" outlineLevel="0" collapsed="false">
      <c r="A184" s="234" t="s">
        <v>1217</v>
      </c>
      <c r="B184" s="234" t="s">
        <v>34</v>
      </c>
      <c r="C184" s="234" t="s">
        <v>268</v>
      </c>
      <c r="D184" s="241" t="s">
        <v>1288</v>
      </c>
      <c r="E184" s="234" t="s">
        <v>1289</v>
      </c>
      <c r="F184" s="235" t="s">
        <v>368</v>
      </c>
      <c r="G184" s="268" t="n">
        <v>43280</v>
      </c>
      <c r="H184" s="238" t="n">
        <v>46.201841</v>
      </c>
      <c r="I184" s="228" t="s">
        <v>1012</v>
      </c>
      <c r="K184" s="239"/>
      <c r="L184" s="240"/>
      <c r="M184" s="240"/>
      <c r="N184" s="239"/>
      <c r="O184" s="239"/>
      <c r="P184" s="239"/>
      <c r="Q184" s="239"/>
      <c r="R184" s="239"/>
      <c r="S184" s="0"/>
      <c r="T184" s="0"/>
    </row>
    <row r="185" customFormat="false" ht="15" hidden="false" customHeight="false" outlineLevel="0" collapsed="false">
      <c r="A185" s="234" t="s">
        <v>1217</v>
      </c>
      <c r="B185" s="234" t="s">
        <v>34</v>
      </c>
      <c r="C185" s="234" t="s">
        <v>268</v>
      </c>
      <c r="D185" s="241" t="s">
        <v>1290</v>
      </c>
      <c r="E185" s="234" t="s">
        <v>1291</v>
      </c>
      <c r="F185" s="235" t="s">
        <v>368</v>
      </c>
      <c r="G185" s="268" t="n">
        <v>43280</v>
      </c>
      <c r="H185" s="238" t="n">
        <v>33.4425579999999</v>
      </c>
      <c r="I185" s="228" t="s">
        <v>1012</v>
      </c>
      <c r="K185" s="239"/>
      <c r="L185" s="240"/>
      <c r="M185" s="240"/>
      <c r="N185" s="239"/>
      <c r="O185" s="239"/>
      <c r="P185" s="239"/>
      <c r="Q185" s="239"/>
      <c r="R185" s="239"/>
      <c r="S185" s="0"/>
      <c r="T185" s="0"/>
    </row>
    <row r="186" customFormat="false" ht="15" hidden="false" customHeight="false" outlineLevel="0" collapsed="false">
      <c r="A186" s="234" t="s">
        <v>1217</v>
      </c>
      <c r="B186" s="234" t="s">
        <v>34</v>
      </c>
      <c r="C186" s="234" t="s">
        <v>268</v>
      </c>
      <c r="D186" s="241" t="s">
        <v>1292</v>
      </c>
      <c r="E186" s="234" t="s">
        <v>1293</v>
      </c>
      <c r="F186" s="235" t="s">
        <v>368</v>
      </c>
      <c r="G186" s="268" t="n">
        <v>43280</v>
      </c>
      <c r="H186" s="238" t="n">
        <v>20.563565</v>
      </c>
      <c r="I186" s="228" t="s">
        <v>1012</v>
      </c>
      <c r="K186" s="239"/>
      <c r="L186" s="240"/>
      <c r="M186" s="240"/>
      <c r="N186" s="239"/>
      <c r="O186" s="239"/>
      <c r="P186" s="239"/>
      <c r="Q186" s="239"/>
      <c r="R186" s="239"/>
      <c r="S186" s="0"/>
      <c r="T186" s="0"/>
    </row>
    <row r="187" customFormat="false" ht="15" hidden="false" customHeight="false" outlineLevel="0" collapsed="false">
      <c r="A187" s="234" t="s">
        <v>1217</v>
      </c>
      <c r="B187" s="234" t="s">
        <v>34</v>
      </c>
      <c r="C187" s="234" t="s">
        <v>268</v>
      </c>
      <c r="D187" s="241" t="s">
        <v>1294</v>
      </c>
      <c r="E187" s="234" t="s">
        <v>1295</v>
      </c>
      <c r="F187" s="235" t="s">
        <v>368</v>
      </c>
      <c r="G187" s="268" t="n">
        <v>43280</v>
      </c>
      <c r="H187" s="238" t="n">
        <v>10.588113</v>
      </c>
      <c r="I187" s="228" t="s">
        <v>1012</v>
      </c>
      <c r="K187" s="239"/>
      <c r="L187" s="240"/>
      <c r="M187" s="240"/>
      <c r="N187" s="239"/>
      <c r="O187" s="239"/>
      <c r="P187" s="239"/>
      <c r="Q187" s="239"/>
      <c r="R187" s="239"/>
      <c r="S187" s="0"/>
      <c r="T187" s="0"/>
    </row>
    <row r="188" customFormat="false" ht="15" hidden="false" customHeight="false" outlineLevel="0" collapsed="false">
      <c r="A188" s="234" t="s">
        <v>1217</v>
      </c>
      <c r="B188" s="234" t="s">
        <v>34</v>
      </c>
      <c r="C188" s="234" t="s">
        <v>268</v>
      </c>
      <c r="D188" s="241" t="s">
        <v>1296</v>
      </c>
      <c r="E188" s="234" t="s">
        <v>1297</v>
      </c>
      <c r="F188" s="235" t="s">
        <v>368</v>
      </c>
      <c r="G188" s="268" t="n">
        <v>43280</v>
      </c>
      <c r="H188" s="238" t="n">
        <v>285.359175999999</v>
      </c>
      <c r="I188" s="228" t="s">
        <v>1012</v>
      </c>
      <c r="K188" s="239"/>
      <c r="L188" s="240"/>
      <c r="M188" s="240"/>
      <c r="N188" s="239"/>
      <c r="O188" s="239"/>
      <c r="P188" s="239"/>
      <c r="Q188" s="239"/>
      <c r="R188" s="239"/>
      <c r="S188" s="0"/>
      <c r="T188" s="0"/>
    </row>
    <row r="189" customFormat="false" ht="15" hidden="false" customHeight="false" outlineLevel="0" collapsed="false">
      <c r="A189" s="234" t="s">
        <v>1217</v>
      </c>
      <c r="B189" s="234" t="s">
        <v>34</v>
      </c>
      <c r="C189" s="234" t="s">
        <v>268</v>
      </c>
      <c r="D189" s="241" t="s">
        <v>1298</v>
      </c>
      <c r="E189" s="234" t="s">
        <v>1299</v>
      </c>
      <c r="F189" s="235" t="s">
        <v>368</v>
      </c>
      <c r="G189" s="268" t="n">
        <v>43280</v>
      </c>
      <c r="H189" s="238" t="n">
        <v>212.555668999999</v>
      </c>
      <c r="I189" s="228" t="s">
        <v>1012</v>
      </c>
      <c r="K189" s="239"/>
      <c r="L189" s="240"/>
      <c r="M189" s="240"/>
      <c r="N189" s="239"/>
      <c r="O189" s="239"/>
      <c r="P189" s="239"/>
      <c r="Q189" s="239"/>
      <c r="R189" s="239"/>
      <c r="S189" s="0"/>
      <c r="T189" s="0"/>
    </row>
    <row r="190" customFormat="false" ht="15" hidden="false" customHeight="false" outlineLevel="0" collapsed="false">
      <c r="A190" s="234" t="s">
        <v>1217</v>
      </c>
      <c r="B190" s="234" t="s">
        <v>34</v>
      </c>
      <c r="C190" s="234" t="s">
        <v>268</v>
      </c>
      <c r="D190" s="241" t="s">
        <v>1300</v>
      </c>
      <c r="E190" s="234" t="s">
        <v>1301</v>
      </c>
      <c r="F190" s="235" t="s">
        <v>368</v>
      </c>
      <c r="G190" s="268" t="n">
        <v>43280</v>
      </c>
      <c r="H190" s="238" t="n">
        <v>1.946294</v>
      </c>
      <c r="I190" s="228" t="s">
        <v>1012</v>
      </c>
      <c r="K190" s="239"/>
      <c r="L190" s="240"/>
      <c r="M190" s="240"/>
      <c r="N190" s="239"/>
      <c r="O190" s="239"/>
      <c r="P190" s="239"/>
      <c r="Q190" s="239"/>
      <c r="R190" s="239"/>
      <c r="S190" s="0"/>
      <c r="T190" s="0"/>
    </row>
    <row r="191" customFormat="false" ht="22.5" hidden="false" customHeight="false" outlineLevel="0" collapsed="false">
      <c r="A191" s="234" t="s">
        <v>1217</v>
      </c>
      <c r="B191" s="234" t="s">
        <v>34</v>
      </c>
      <c r="C191" s="234" t="s">
        <v>268</v>
      </c>
      <c r="D191" s="241" t="s">
        <v>1302</v>
      </c>
      <c r="E191" s="234" t="s">
        <v>1303</v>
      </c>
      <c r="F191" s="235" t="s">
        <v>368</v>
      </c>
      <c r="G191" s="268" t="n">
        <v>43280</v>
      </c>
      <c r="H191" s="238" t="n">
        <v>6.225692</v>
      </c>
      <c r="I191" s="228" t="s">
        <v>1012</v>
      </c>
      <c r="K191" s="239"/>
      <c r="L191" s="240"/>
      <c r="M191" s="240"/>
      <c r="N191" s="239"/>
      <c r="O191" s="239"/>
      <c r="P191" s="239"/>
      <c r="Q191" s="239"/>
      <c r="R191" s="239"/>
      <c r="S191" s="0"/>
      <c r="T191" s="0"/>
    </row>
    <row r="192" customFormat="false" ht="15" hidden="false" customHeight="false" outlineLevel="0" collapsed="false">
      <c r="A192" s="234" t="s">
        <v>1217</v>
      </c>
      <c r="B192" s="234" t="s">
        <v>34</v>
      </c>
      <c r="C192" s="234" t="s">
        <v>268</v>
      </c>
      <c r="D192" s="241" t="s">
        <v>1304</v>
      </c>
      <c r="E192" s="234" t="s">
        <v>1305</v>
      </c>
      <c r="F192" s="235" t="s">
        <v>368</v>
      </c>
      <c r="G192" s="268" t="n">
        <v>43280</v>
      </c>
      <c r="H192" s="238" t="n">
        <v>18.167075</v>
      </c>
      <c r="I192" s="228" t="s">
        <v>1012</v>
      </c>
      <c r="K192" s="239"/>
      <c r="L192" s="240"/>
      <c r="M192" s="240"/>
      <c r="N192" s="239"/>
      <c r="O192" s="239"/>
      <c r="P192" s="239"/>
      <c r="Q192" s="239"/>
      <c r="R192" s="239"/>
      <c r="S192" s="0"/>
      <c r="T192" s="0"/>
    </row>
    <row r="193" customFormat="false" ht="15" hidden="false" customHeight="false" outlineLevel="0" collapsed="false">
      <c r="A193" s="234" t="s">
        <v>1217</v>
      </c>
      <c r="B193" s="234" t="s">
        <v>34</v>
      </c>
      <c r="C193" s="234" t="s">
        <v>268</v>
      </c>
      <c r="D193" s="241" t="s">
        <v>1306</v>
      </c>
      <c r="E193" s="234" t="s">
        <v>1307</v>
      </c>
      <c r="F193" s="235" t="s">
        <v>368</v>
      </c>
      <c r="G193" s="268" t="n">
        <v>43280</v>
      </c>
      <c r="H193" s="238" t="n">
        <v>461.204696</v>
      </c>
      <c r="I193" s="228" t="s">
        <v>1012</v>
      </c>
      <c r="K193" s="239"/>
      <c r="L193" s="240"/>
      <c r="M193" s="240"/>
      <c r="N193" s="239"/>
      <c r="O193" s="239"/>
      <c r="P193" s="239"/>
      <c r="Q193" s="239"/>
      <c r="R193" s="239"/>
      <c r="S193" s="0"/>
      <c r="T193" s="0"/>
    </row>
    <row r="194" customFormat="false" ht="15" hidden="false" customHeight="false" outlineLevel="0" collapsed="false">
      <c r="A194" s="234" t="s">
        <v>1217</v>
      </c>
      <c r="B194" s="234" t="s">
        <v>34</v>
      </c>
      <c r="C194" s="234" t="s">
        <v>268</v>
      </c>
      <c r="D194" s="241" t="s">
        <v>1308</v>
      </c>
      <c r="E194" s="234" t="s">
        <v>1309</v>
      </c>
      <c r="F194" s="235" t="s">
        <v>368</v>
      </c>
      <c r="G194" s="268" t="n">
        <v>43280</v>
      </c>
      <c r="H194" s="238" t="n">
        <v>211.919997999999</v>
      </c>
      <c r="I194" s="228" t="s">
        <v>1012</v>
      </c>
      <c r="K194" s="239"/>
      <c r="L194" s="240"/>
      <c r="M194" s="240"/>
      <c r="N194" s="239"/>
      <c r="O194" s="239"/>
      <c r="P194" s="239"/>
      <c r="Q194" s="239"/>
      <c r="R194" s="239"/>
      <c r="S194" s="0"/>
      <c r="T194" s="0"/>
    </row>
    <row r="195" customFormat="false" ht="15" hidden="false" customHeight="false" outlineLevel="0" collapsed="false">
      <c r="A195" s="234" t="s">
        <v>1217</v>
      </c>
      <c r="B195" s="234" t="s">
        <v>34</v>
      </c>
      <c r="C195" s="234" t="s">
        <v>268</v>
      </c>
      <c r="D195" s="241" t="s">
        <v>1310</v>
      </c>
      <c r="E195" s="234" t="s">
        <v>1311</v>
      </c>
      <c r="F195" s="235" t="s">
        <v>368</v>
      </c>
      <c r="G195" s="268" t="n">
        <v>43280</v>
      </c>
      <c r="H195" s="238" t="n">
        <v>173.916056999999</v>
      </c>
      <c r="I195" s="228" t="s">
        <v>1012</v>
      </c>
      <c r="K195" s="239"/>
      <c r="L195" s="240"/>
      <c r="M195" s="240"/>
      <c r="N195" s="239"/>
      <c r="O195" s="239"/>
      <c r="P195" s="239"/>
      <c r="Q195" s="239"/>
      <c r="R195" s="239"/>
      <c r="S195" s="0"/>
      <c r="T195" s="0"/>
    </row>
    <row r="196" customFormat="false" ht="15" hidden="false" customHeight="false" outlineLevel="0" collapsed="false">
      <c r="A196" s="234" t="s">
        <v>1217</v>
      </c>
      <c r="B196" s="234" t="s">
        <v>34</v>
      </c>
      <c r="C196" s="234" t="s">
        <v>268</v>
      </c>
      <c r="D196" s="241" t="s">
        <v>1312</v>
      </c>
      <c r="E196" s="234" t="s">
        <v>1313</v>
      </c>
      <c r="F196" s="235" t="s">
        <v>368</v>
      </c>
      <c r="G196" s="268" t="n">
        <v>43280</v>
      </c>
      <c r="H196" s="238" t="n">
        <v>84.7056529999999</v>
      </c>
      <c r="I196" s="228" t="s">
        <v>1012</v>
      </c>
      <c r="K196" s="239"/>
      <c r="L196" s="240"/>
      <c r="M196" s="240"/>
      <c r="N196" s="239"/>
      <c r="O196" s="239"/>
      <c r="P196" s="239"/>
      <c r="Q196" s="239"/>
      <c r="R196" s="239"/>
      <c r="S196" s="0"/>
      <c r="T196" s="0"/>
    </row>
    <row r="197" customFormat="false" ht="15" hidden="false" customHeight="false" outlineLevel="0" collapsed="false">
      <c r="A197" s="234" t="s">
        <v>1217</v>
      </c>
      <c r="B197" s="234" t="s">
        <v>34</v>
      </c>
      <c r="C197" s="234" t="s">
        <v>268</v>
      </c>
      <c r="D197" s="241" t="s">
        <v>1314</v>
      </c>
      <c r="E197" s="234" t="s">
        <v>1315</v>
      </c>
      <c r="F197" s="235" t="s">
        <v>368</v>
      </c>
      <c r="G197" s="268" t="n">
        <v>43280</v>
      </c>
      <c r="H197" s="238" t="n">
        <v>15.82917</v>
      </c>
      <c r="I197" s="228" t="s">
        <v>1012</v>
      </c>
      <c r="K197" s="239"/>
      <c r="L197" s="240"/>
      <c r="M197" s="240"/>
      <c r="N197" s="239"/>
      <c r="O197" s="239"/>
      <c r="P197" s="239"/>
      <c r="Q197" s="239"/>
      <c r="R197" s="239"/>
      <c r="S197" s="0"/>
      <c r="T197" s="0"/>
    </row>
    <row r="198" customFormat="false" ht="15" hidden="false" customHeight="false" outlineLevel="0" collapsed="false">
      <c r="A198" s="234" t="s">
        <v>1217</v>
      </c>
      <c r="B198" s="234" t="s">
        <v>34</v>
      </c>
      <c r="C198" s="234" t="s">
        <v>268</v>
      </c>
      <c r="D198" s="241" t="s">
        <v>1316</v>
      </c>
      <c r="E198" s="234" t="s">
        <v>1317</v>
      </c>
      <c r="F198" s="235" t="s">
        <v>368</v>
      </c>
      <c r="G198" s="268" t="n">
        <v>43280</v>
      </c>
      <c r="H198" s="238" t="n">
        <v>7.258587</v>
      </c>
      <c r="I198" s="228" t="s">
        <v>1012</v>
      </c>
      <c r="K198" s="239"/>
      <c r="L198" s="240"/>
      <c r="M198" s="240"/>
      <c r="N198" s="239"/>
      <c r="O198" s="239"/>
      <c r="P198" s="239"/>
      <c r="Q198" s="239"/>
      <c r="R198" s="239"/>
      <c r="S198" s="0"/>
      <c r="T198" s="0"/>
    </row>
    <row r="199" customFormat="false" ht="15" hidden="false" customHeight="false" outlineLevel="0" collapsed="false">
      <c r="A199" s="234" t="s">
        <v>1217</v>
      </c>
      <c r="B199" s="234" t="s">
        <v>34</v>
      </c>
      <c r="C199" s="234" t="s">
        <v>268</v>
      </c>
      <c r="D199" s="241" t="s">
        <v>1318</v>
      </c>
      <c r="E199" s="234" t="s">
        <v>1319</v>
      </c>
      <c r="F199" s="235" t="s">
        <v>368</v>
      </c>
      <c r="G199" s="268" t="n">
        <v>43280</v>
      </c>
      <c r="H199" s="238" t="n">
        <v>34.901006</v>
      </c>
      <c r="I199" s="228" t="s">
        <v>1012</v>
      </c>
      <c r="K199" s="239"/>
      <c r="L199" s="240"/>
      <c r="M199" s="240"/>
      <c r="N199" s="239"/>
      <c r="O199" s="239"/>
      <c r="P199" s="239"/>
      <c r="Q199" s="239"/>
      <c r="R199" s="239"/>
      <c r="S199" s="0"/>
      <c r="T199" s="0"/>
    </row>
    <row r="200" customFormat="false" ht="15" hidden="false" customHeight="false" outlineLevel="0" collapsed="false">
      <c r="A200" s="234" t="s">
        <v>1217</v>
      </c>
      <c r="B200" s="234" t="s">
        <v>34</v>
      </c>
      <c r="C200" s="234" t="s">
        <v>268</v>
      </c>
      <c r="D200" s="241" t="s">
        <v>1320</v>
      </c>
      <c r="E200" s="234" t="s">
        <v>1321</v>
      </c>
      <c r="F200" s="235" t="s">
        <v>368</v>
      </c>
      <c r="G200" s="268" t="n">
        <v>43280</v>
      </c>
      <c r="H200" s="238" t="n">
        <v>1.808996</v>
      </c>
      <c r="I200" s="228" t="s">
        <v>1012</v>
      </c>
      <c r="K200" s="239"/>
      <c r="L200" s="240"/>
      <c r="M200" s="240"/>
      <c r="N200" s="239"/>
      <c r="O200" s="239"/>
      <c r="P200" s="239"/>
      <c r="Q200" s="239"/>
      <c r="R200" s="239"/>
      <c r="S200" s="0"/>
      <c r="T200" s="0"/>
    </row>
    <row r="201" customFormat="false" ht="22.5" hidden="false" customHeight="false" outlineLevel="0" collapsed="false">
      <c r="A201" s="234" t="s">
        <v>1217</v>
      </c>
      <c r="B201" s="234" t="s">
        <v>34</v>
      </c>
      <c r="C201" s="234" t="s">
        <v>268</v>
      </c>
      <c r="D201" s="241" t="s">
        <v>1322</v>
      </c>
      <c r="E201" s="234" t="s">
        <v>1323</v>
      </c>
      <c r="F201" s="235" t="s">
        <v>368</v>
      </c>
      <c r="G201" s="268" t="n">
        <v>43280</v>
      </c>
      <c r="H201" s="238" t="n">
        <v>275.925722</v>
      </c>
      <c r="I201" s="228" t="s">
        <v>1012</v>
      </c>
      <c r="K201" s="239"/>
      <c r="L201" s="240"/>
      <c r="M201" s="240"/>
      <c r="N201" s="239"/>
      <c r="O201" s="239"/>
      <c r="P201" s="239"/>
      <c r="Q201" s="239"/>
      <c r="R201" s="239"/>
      <c r="S201" s="0"/>
      <c r="T201" s="0"/>
    </row>
    <row r="202" customFormat="false" ht="15" hidden="false" customHeight="false" outlineLevel="0" collapsed="false">
      <c r="A202" s="234" t="s">
        <v>1217</v>
      </c>
      <c r="B202" s="234" t="s">
        <v>34</v>
      </c>
      <c r="C202" s="234" t="s">
        <v>268</v>
      </c>
      <c r="D202" s="241" t="s">
        <v>1324</v>
      </c>
      <c r="E202" s="234" t="s">
        <v>1325</v>
      </c>
      <c r="F202" s="235" t="s">
        <v>368</v>
      </c>
      <c r="G202" s="268" t="n">
        <v>43280</v>
      </c>
      <c r="H202" s="238" t="n">
        <v>1535.43572599999</v>
      </c>
      <c r="I202" s="228" t="s">
        <v>1012</v>
      </c>
      <c r="K202" s="239"/>
      <c r="L202" s="240"/>
      <c r="M202" s="240"/>
      <c r="N202" s="239"/>
      <c r="O202" s="239"/>
      <c r="P202" s="239"/>
      <c r="Q202" s="239"/>
      <c r="R202" s="239"/>
      <c r="S202" s="0"/>
      <c r="T202" s="0"/>
    </row>
    <row r="203" customFormat="false" ht="15" hidden="false" customHeight="false" outlineLevel="0" collapsed="false">
      <c r="A203" s="234" t="s">
        <v>1217</v>
      </c>
      <c r="B203" s="234" t="s">
        <v>34</v>
      </c>
      <c r="C203" s="234" t="s">
        <v>268</v>
      </c>
      <c r="D203" s="241" t="s">
        <v>1326</v>
      </c>
      <c r="E203" s="234" t="s">
        <v>1327</v>
      </c>
      <c r="F203" s="235" t="s">
        <v>368</v>
      </c>
      <c r="G203" s="268" t="n">
        <v>43280</v>
      </c>
      <c r="H203" s="238" t="n">
        <v>616.684442999999</v>
      </c>
      <c r="I203" s="228" t="s">
        <v>1012</v>
      </c>
      <c r="K203" s="239"/>
      <c r="L203" s="240"/>
      <c r="M203" s="240"/>
      <c r="N203" s="239"/>
      <c r="O203" s="239"/>
      <c r="P203" s="239"/>
      <c r="Q203" s="239"/>
      <c r="R203" s="239"/>
      <c r="S203" s="0"/>
      <c r="T203" s="0"/>
    </row>
    <row r="204" customFormat="false" ht="45" hidden="false" customHeight="false" outlineLevel="0" collapsed="false">
      <c r="A204" s="234" t="s">
        <v>1217</v>
      </c>
      <c r="B204" s="234" t="s">
        <v>34</v>
      </c>
      <c r="C204" s="234" t="s">
        <v>268</v>
      </c>
      <c r="D204" s="241" t="s">
        <v>1328</v>
      </c>
      <c r="E204" s="234" t="s">
        <v>1329</v>
      </c>
      <c r="F204" s="235" t="s">
        <v>368</v>
      </c>
      <c r="G204" s="268" t="n">
        <v>43280</v>
      </c>
      <c r="H204" s="238" t="n">
        <v>1279.28867599999</v>
      </c>
      <c r="I204" s="228" t="s">
        <v>1012</v>
      </c>
      <c r="K204" s="239"/>
      <c r="L204" s="240"/>
      <c r="M204" s="240"/>
      <c r="N204" s="239"/>
      <c r="O204" s="239"/>
      <c r="P204" s="239"/>
      <c r="Q204" s="239"/>
      <c r="R204" s="239"/>
      <c r="S204" s="0"/>
      <c r="T204" s="0"/>
    </row>
    <row r="205" customFormat="false" ht="33.75" hidden="false" customHeight="false" outlineLevel="0" collapsed="false">
      <c r="A205" s="234" t="s">
        <v>1217</v>
      </c>
      <c r="B205" s="234" t="s">
        <v>34</v>
      </c>
      <c r="C205" s="234" t="s">
        <v>268</v>
      </c>
      <c r="D205" s="241" t="s">
        <v>1330</v>
      </c>
      <c r="E205" s="234" t="s">
        <v>1331</v>
      </c>
      <c r="F205" s="235" t="s">
        <v>368</v>
      </c>
      <c r="G205" s="268" t="n">
        <v>43280</v>
      </c>
      <c r="H205" s="238" t="n">
        <v>223.165252</v>
      </c>
      <c r="I205" s="228" t="s">
        <v>1012</v>
      </c>
      <c r="K205" s="239"/>
      <c r="L205" s="240"/>
      <c r="M205" s="240"/>
      <c r="N205" s="239"/>
      <c r="O205" s="239"/>
      <c r="P205" s="239"/>
      <c r="Q205" s="239"/>
      <c r="R205" s="239"/>
      <c r="S205" s="0"/>
      <c r="T205" s="0"/>
    </row>
    <row r="206" customFormat="false" ht="15" hidden="false" customHeight="false" outlineLevel="0" collapsed="false">
      <c r="A206" s="234" t="s">
        <v>1217</v>
      </c>
      <c r="B206" s="234" t="s">
        <v>34</v>
      </c>
      <c r="C206" s="234" t="s">
        <v>268</v>
      </c>
      <c r="D206" s="241" t="s">
        <v>1332</v>
      </c>
      <c r="E206" s="234" t="s">
        <v>1333</v>
      </c>
      <c r="F206" s="235" t="s">
        <v>368</v>
      </c>
      <c r="G206" s="268" t="n">
        <v>43280</v>
      </c>
      <c r="H206" s="238" t="n">
        <v>24.798863</v>
      </c>
      <c r="I206" s="228" t="s">
        <v>1012</v>
      </c>
      <c r="K206" s="239"/>
      <c r="L206" s="240"/>
      <c r="M206" s="240"/>
      <c r="N206" s="239"/>
      <c r="O206" s="239"/>
      <c r="P206" s="239"/>
      <c r="Q206" s="239"/>
      <c r="R206" s="239"/>
      <c r="S206" s="0"/>
      <c r="T206" s="0"/>
    </row>
    <row r="207" customFormat="false" ht="15" hidden="false" customHeight="false" outlineLevel="0" collapsed="false">
      <c r="A207" s="234" t="s">
        <v>1217</v>
      </c>
      <c r="B207" s="234" t="s">
        <v>34</v>
      </c>
      <c r="C207" s="234" t="s">
        <v>268</v>
      </c>
      <c r="D207" s="241" t="s">
        <v>1334</v>
      </c>
      <c r="E207" s="234" t="s">
        <v>1335</v>
      </c>
      <c r="F207" s="235" t="s">
        <v>368</v>
      </c>
      <c r="G207" s="268" t="n">
        <v>43280</v>
      </c>
      <c r="H207" s="238" t="n">
        <v>17.6070309999999</v>
      </c>
      <c r="I207" s="228" t="s">
        <v>1012</v>
      </c>
      <c r="K207" s="239"/>
      <c r="L207" s="240"/>
      <c r="M207" s="240"/>
      <c r="N207" s="239"/>
      <c r="O207" s="239"/>
      <c r="P207" s="239"/>
      <c r="Q207" s="239"/>
      <c r="R207" s="239"/>
      <c r="S207" s="0"/>
      <c r="T207" s="0"/>
    </row>
    <row r="208" customFormat="false" ht="15" hidden="false" customHeight="false" outlineLevel="0" collapsed="false">
      <c r="A208" s="234" t="s">
        <v>1217</v>
      </c>
      <c r="B208" s="234" t="s">
        <v>34</v>
      </c>
      <c r="C208" s="234" t="s">
        <v>268</v>
      </c>
      <c r="D208" s="241" t="s">
        <v>1336</v>
      </c>
      <c r="E208" s="234" t="s">
        <v>1337</v>
      </c>
      <c r="F208" s="235" t="s">
        <v>368</v>
      </c>
      <c r="G208" s="268" t="n">
        <v>43280</v>
      </c>
      <c r="H208" s="238" t="n">
        <v>7.817685</v>
      </c>
      <c r="I208" s="228" t="s">
        <v>1012</v>
      </c>
      <c r="K208" s="239"/>
      <c r="L208" s="240"/>
      <c r="M208" s="240"/>
      <c r="N208" s="239"/>
      <c r="O208" s="239"/>
      <c r="P208" s="239"/>
      <c r="Q208" s="239"/>
      <c r="R208" s="239"/>
      <c r="S208" s="0"/>
      <c r="T208" s="0"/>
    </row>
    <row r="209" customFormat="false" ht="15" hidden="false" customHeight="false" outlineLevel="0" collapsed="false">
      <c r="A209" s="234" t="s">
        <v>1217</v>
      </c>
      <c r="B209" s="234" t="s">
        <v>34</v>
      </c>
      <c r="C209" s="234" t="s">
        <v>268</v>
      </c>
      <c r="D209" s="241" t="s">
        <v>1338</v>
      </c>
      <c r="E209" s="234" t="s">
        <v>1339</v>
      </c>
      <c r="F209" s="235" t="s">
        <v>368</v>
      </c>
      <c r="G209" s="268" t="n">
        <v>43280</v>
      </c>
      <c r="H209" s="238" t="n">
        <v>28.3348389999999</v>
      </c>
      <c r="I209" s="228" t="s">
        <v>1012</v>
      </c>
      <c r="K209" s="239"/>
      <c r="L209" s="240"/>
      <c r="M209" s="240"/>
      <c r="N209" s="239"/>
      <c r="O209" s="239"/>
      <c r="P209" s="239"/>
      <c r="Q209" s="239"/>
      <c r="R209" s="239"/>
      <c r="S209" s="0"/>
      <c r="T209" s="0"/>
    </row>
    <row r="210" customFormat="false" ht="15" hidden="false" customHeight="false" outlineLevel="0" collapsed="false">
      <c r="A210" s="234" t="s">
        <v>1217</v>
      </c>
      <c r="B210" s="234" t="s">
        <v>34</v>
      </c>
      <c r="C210" s="234" t="s">
        <v>268</v>
      </c>
      <c r="D210" s="241" t="s">
        <v>1340</v>
      </c>
      <c r="E210" s="234" t="s">
        <v>1341</v>
      </c>
      <c r="F210" s="235" t="s">
        <v>368</v>
      </c>
      <c r="G210" s="268" t="n">
        <v>43280</v>
      </c>
      <c r="H210" s="238" t="n">
        <v>2496.93451899999</v>
      </c>
      <c r="I210" s="228" t="s">
        <v>1012</v>
      </c>
      <c r="K210" s="239"/>
      <c r="L210" s="240"/>
      <c r="M210" s="240"/>
      <c r="N210" s="239"/>
      <c r="O210" s="239"/>
      <c r="P210" s="239"/>
      <c r="Q210" s="239"/>
      <c r="R210" s="239"/>
      <c r="S210" s="0"/>
      <c r="T210" s="0"/>
    </row>
    <row r="211" customFormat="false" ht="15" hidden="false" customHeight="false" outlineLevel="0" collapsed="false">
      <c r="A211" s="234" t="s">
        <v>1217</v>
      </c>
      <c r="B211" s="234" t="s">
        <v>34</v>
      </c>
      <c r="C211" s="234" t="s">
        <v>268</v>
      </c>
      <c r="D211" s="241" t="s">
        <v>1342</v>
      </c>
      <c r="E211" s="234" t="s">
        <v>1343</v>
      </c>
      <c r="F211" s="235" t="s">
        <v>368</v>
      </c>
      <c r="G211" s="268" t="n">
        <v>43280</v>
      </c>
      <c r="H211" s="238" t="n">
        <v>62.2347579999999</v>
      </c>
      <c r="I211" s="228" t="s">
        <v>1012</v>
      </c>
      <c r="K211" s="239"/>
      <c r="L211" s="240"/>
      <c r="M211" s="240"/>
      <c r="N211" s="239"/>
      <c r="O211" s="239"/>
      <c r="P211" s="239"/>
      <c r="Q211" s="239"/>
      <c r="R211" s="239"/>
      <c r="S211" s="0"/>
      <c r="T211" s="0"/>
    </row>
    <row r="212" customFormat="false" ht="15" hidden="false" customHeight="false" outlineLevel="0" collapsed="false">
      <c r="A212" s="234" t="s">
        <v>1217</v>
      </c>
      <c r="B212" s="234" t="s">
        <v>34</v>
      </c>
      <c r="C212" s="234" t="s">
        <v>268</v>
      </c>
      <c r="D212" s="241" t="s">
        <v>1344</v>
      </c>
      <c r="E212" s="234" t="s">
        <v>1345</v>
      </c>
      <c r="F212" s="235" t="s">
        <v>368</v>
      </c>
      <c r="G212" s="268" t="n">
        <v>43280</v>
      </c>
      <c r="H212" s="238" t="n">
        <v>9.484779</v>
      </c>
      <c r="I212" s="228" t="s">
        <v>1012</v>
      </c>
      <c r="K212" s="239"/>
      <c r="L212" s="240"/>
      <c r="M212" s="240"/>
      <c r="N212" s="239"/>
      <c r="O212" s="239"/>
      <c r="P212" s="239"/>
      <c r="Q212" s="239"/>
      <c r="R212" s="239"/>
      <c r="S212" s="0"/>
      <c r="T212" s="0"/>
    </row>
    <row r="213" customFormat="false" ht="15" hidden="false" customHeight="false" outlineLevel="0" collapsed="false">
      <c r="A213" s="234" t="s">
        <v>1217</v>
      </c>
      <c r="B213" s="234" t="s">
        <v>34</v>
      </c>
      <c r="C213" s="234" t="s">
        <v>268</v>
      </c>
      <c r="D213" s="241" t="s">
        <v>1346</v>
      </c>
      <c r="E213" s="234" t="s">
        <v>1347</v>
      </c>
      <c r="F213" s="235" t="s">
        <v>368</v>
      </c>
      <c r="G213" s="268" t="n">
        <v>43280</v>
      </c>
      <c r="H213" s="238" t="n">
        <v>6.502153</v>
      </c>
      <c r="I213" s="228" t="s">
        <v>1012</v>
      </c>
      <c r="K213" s="239"/>
      <c r="L213" s="240"/>
      <c r="M213" s="240"/>
      <c r="N213" s="239"/>
      <c r="O213" s="239"/>
      <c r="P213" s="239"/>
      <c r="Q213" s="239"/>
      <c r="R213" s="239"/>
      <c r="S213" s="0"/>
      <c r="T213" s="0"/>
    </row>
    <row r="214" customFormat="false" ht="15" hidden="false" customHeight="false" outlineLevel="0" collapsed="false">
      <c r="A214" s="234" t="s">
        <v>1217</v>
      </c>
      <c r="B214" s="234" t="s">
        <v>34</v>
      </c>
      <c r="C214" s="234" t="s">
        <v>268</v>
      </c>
      <c r="D214" s="241" t="s">
        <v>1348</v>
      </c>
      <c r="E214" s="234" t="s">
        <v>1349</v>
      </c>
      <c r="F214" s="235" t="s">
        <v>368</v>
      </c>
      <c r="G214" s="268" t="n">
        <v>43280</v>
      </c>
      <c r="H214" s="238" t="n">
        <v>51.605848</v>
      </c>
      <c r="I214" s="228" t="s">
        <v>1012</v>
      </c>
      <c r="K214" s="239"/>
      <c r="L214" s="240"/>
      <c r="M214" s="240"/>
      <c r="N214" s="239"/>
      <c r="O214" s="239"/>
      <c r="P214" s="239"/>
      <c r="Q214" s="239"/>
      <c r="R214" s="239"/>
      <c r="S214" s="0"/>
      <c r="T214" s="0"/>
    </row>
    <row r="215" customFormat="false" ht="15" hidden="false" customHeight="false" outlineLevel="0" collapsed="false">
      <c r="A215" s="234" t="s">
        <v>1217</v>
      </c>
      <c r="B215" s="234" t="s">
        <v>34</v>
      </c>
      <c r="C215" s="234" t="s">
        <v>268</v>
      </c>
      <c r="D215" s="241" t="s">
        <v>1350</v>
      </c>
      <c r="E215" s="234" t="s">
        <v>1351</v>
      </c>
      <c r="F215" s="235" t="s">
        <v>368</v>
      </c>
      <c r="G215" s="268" t="n">
        <v>43280</v>
      </c>
      <c r="H215" s="238" t="n">
        <v>715.896242</v>
      </c>
      <c r="I215" s="228" t="s">
        <v>1012</v>
      </c>
      <c r="K215" s="239"/>
      <c r="L215" s="240"/>
      <c r="M215" s="240"/>
      <c r="N215" s="239"/>
      <c r="O215" s="239"/>
      <c r="P215" s="239"/>
      <c r="Q215" s="239"/>
      <c r="R215" s="239"/>
      <c r="S215" s="0"/>
      <c r="T215" s="0"/>
    </row>
    <row r="216" customFormat="false" ht="15" hidden="false" customHeight="false" outlineLevel="0" collapsed="false">
      <c r="A216" s="234" t="s">
        <v>1217</v>
      </c>
      <c r="B216" s="234" t="s">
        <v>34</v>
      </c>
      <c r="C216" s="234" t="s">
        <v>268</v>
      </c>
      <c r="D216" s="241" t="s">
        <v>1352</v>
      </c>
      <c r="E216" s="234" t="s">
        <v>1353</v>
      </c>
      <c r="F216" s="235" t="s">
        <v>368</v>
      </c>
      <c r="G216" s="268" t="n">
        <v>43280</v>
      </c>
      <c r="H216" s="238" t="n">
        <v>604.073717999999</v>
      </c>
      <c r="I216" s="228" t="s">
        <v>1012</v>
      </c>
      <c r="K216" s="239"/>
      <c r="L216" s="240"/>
      <c r="M216" s="240"/>
      <c r="N216" s="239"/>
      <c r="O216" s="239"/>
      <c r="P216" s="239"/>
      <c r="Q216" s="239"/>
      <c r="R216" s="239"/>
      <c r="S216" s="0"/>
      <c r="T216" s="0"/>
    </row>
    <row r="217" customFormat="false" ht="15" hidden="false" customHeight="false" outlineLevel="0" collapsed="false">
      <c r="A217" s="234" t="s">
        <v>1217</v>
      </c>
      <c r="B217" s="234" t="s">
        <v>34</v>
      </c>
      <c r="C217" s="234" t="s">
        <v>268</v>
      </c>
      <c r="D217" s="241" t="s">
        <v>1354</v>
      </c>
      <c r="E217" s="234" t="s">
        <v>1355</v>
      </c>
      <c r="F217" s="235" t="s">
        <v>368</v>
      </c>
      <c r="G217" s="268" t="n">
        <v>43280</v>
      </c>
      <c r="H217" s="238" t="n">
        <v>1332.13300099999</v>
      </c>
      <c r="I217" s="228" t="s">
        <v>1012</v>
      </c>
      <c r="K217" s="239"/>
      <c r="L217" s="240"/>
      <c r="M217" s="240"/>
      <c r="N217" s="239"/>
      <c r="O217" s="239"/>
      <c r="P217" s="239"/>
      <c r="Q217" s="239"/>
      <c r="R217" s="239"/>
      <c r="S217" s="0"/>
      <c r="T217" s="0"/>
    </row>
    <row r="218" customFormat="false" ht="15" hidden="false" customHeight="false" outlineLevel="0" collapsed="false">
      <c r="A218" s="234" t="s">
        <v>1217</v>
      </c>
      <c r="B218" s="234" t="s">
        <v>34</v>
      </c>
      <c r="C218" s="234" t="s">
        <v>268</v>
      </c>
      <c r="D218" s="241" t="s">
        <v>1356</v>
      </c>
      <c r="E218" s="234" t="s">
        <v>1357</v>
      </c>
      <c r="F218" s="235" t="s">
        <v>368</v>
      </c>
      <c r="G218" s="268" t="n">
        <v>43280</v>
      </c>
      <c r="H218" s="238" t="n">
        <v>711.661698</v>
      </c>
      <c r="I218" s="228" t="s">
        <v>1012</v>
      </c>
      <c r="K218" s="239"/>
      <c r="L218" s="240"/>
      <c r="M218" s="240"/>
      <c r="N218" s="239"/>
      <c r="O218" s="239"/>
      <c r="P218" s="239"/>
      <c r="Q218" s="239"/>
      <c r="R218" s="239"/>
      <c r="S218" s="0"/>
      <c r="T218" s="0"/>
    </row>
    <row r="219" customFormat="false" ht="15" hidden="false" customHeight="false" outlineLevel="0" collapsed="false">
      <c r="A219" s="234" t="s">
        <v>1217</v>
      </c>
      <c r="B219" s="234" t="s">
        <v>34</v>
      </c>
      <c r="C219" s="234" t="s">
        <v>268</v>
      </c>
      <c r="D219" s="241" t="s">
        <v>1358</v>
      </c>
      <c r="E219" s="234" t="s">
        <v>1359</v>
      </c>
      <c r="F219" s="235" t="s">
        <v>368</v>
      </c>
      <c r="G219" s="268" t="n">
        <v>43280</v>
      </c>
      <c r="H219" s="238" t="n">
        <v>206.247927</v>
      </c>
      <c r="I219" s="228" t="s">
        <v>1012</v>
      </c>
      <c r="K219" s="239"/>
      <c r="L219" s="240"/>
      <c r="M219" s="240"/>
      <c r="N219" s="239"/>
      <c r="O219" s="239"/>
      <c r="P219" s="239"/>
      <c r="Q219" s="239"/>
      <c r="R219" s="239"/>
      <c r="S219" s="0"/>
      <c r="T219" s="0"/>
    </row>
    <row r="220" customFormat="false" ht="15" hidden="false" customHeight="false" outlineLevel="0" collapsed="false">
      <c r="A220" s="234" t="s">
        <v>1217</v>
      </c>
      <c r="B220" s="234" t="s">
        <v>34</v>
      </c>
      <c r="C220" s="234" t="s">
        <v>268</v>
      </c>
      <c r="D220" s="241" t="s">
        <v>1360</v>
      </c>
      <c r="E220" s="234" t="s">
        <v>1361</v>
      </c>
      <c r="F220" s="235" t="s">
        <v>368</v>
      </c>
      <c r="G220" s="268" t="n">
        <v>43280</v>
      </c>
      <c r="H220" s="238" t="n">
        <v>584.210085</v>
      </c>
      <c r="I220" s="228" t="s">
        <v>1012</v>
      </c>
      <c r="K220" s="239"/>
      <c r="L220" s="240"/>
      <c r="M220" s="240"/>
      <c r="N220" s="239"/>
      <c r="O220" s="239"/>
      <c r="P220" s="239"/>
      <c r="Q220" s="239"/>
      <c r="R220" s="239"/>
      <c r="S220" s="0"/>
      <c r="T220" s="0"/>
    </row>
    <row r="221" customFormat="false" ht="15" hidden="false" customHeight="false" outlineLevel="0" collapsed="false">
      <c r="A221" s="234" t="s">
        <v>1217</v>
      </c>
      <c r="B221" s="234" t="s">
        <v>34</v>
      </c>
      <c r="C221" s="234" t="s">
        <v>268</v>
      </c>
      <c r="D221" s="241" t="s">
        <v>1362</v>
      </c>
      <c r="E221" s="234" t="s">
        <v>1363</v>
      </c>
      <c r="F221" s="235" t="s">
        <v>368</v>
      </c>
      <c r="G221" s="268" t="n">
        <v>43280</v>
      </c>
      <c r="H221" s="238" t="n">
        <v>1131.34608899999</v>
      </c>
      <c r="I221" s="228" t="s">
        <v>1012</v>
      </c>
      <c r="K221" s="239"/>
      <c r="L221" s="240"/>
      <c r="M221" s="240"/>
      <c r="N221" s="239"/>
      <c r="O221" s="239"/>
      <c r="P221" s="239"/>
      <c r="Q221" s="239"/>
      <c r="R221" s="239"/>
      <c r="S221" s="0"/>
      <c r="T221" s="0"/>
    </row>
    <row r="222" customFormat="false" ht="15" hidden="false" customHeight="false" outlineLevel="0" collapsed="false">
      <c r="A222" s="234" t="s">
        <v>1217</v>
      </c>
      <c r="B222" s="234" t="s">
        <v>34</v>
      </c>
      <c r="C222" s="234" t="s">
        <v>268</v>
      </c>
      <c r="D222" s="241" t="s">
        <v>1364</v>
      </c>
      <c r="E222" s="234" t="s">
        <v>1365</v>
      </c>
      <c r="F222" s="235" t="s">
        <v>368</v>
      </c>
      <c r="G222" s="268" t="n">
        <v>43280</v>
      </c>
      <c r="H222" s="238" t="n">
        <v>50.5160279999999</v>
      </c>
      <c r="I222" s="228" t="s">
        <v>1012</v>
      </c>
      <c r="K222" s="239"/>
      <c r="L222" s="240"/>
      <c r="M222" s="240"/>
      <c r="N222" s="239"/>
      <c r="O222" s="239"/>
      <c r="P222" s="239"/>
      <c r="Q222" s="239"/>
      <c r="R222" s="239"/>
      <c r="S222" s="0"/>
      <c r="T222" s="0"/>
    </row>
    <row r="223" customFormat="false" ht="15" hidden="false" customHeight="false" outlineLevel="0" collapsed="false">
      <c r="A223" s="234" t="s">
        <v>1217</v>
      </c>
      <c r="B223" s="234" t="s">
        <v>34</v>
      </c>
      <c r="C223" s="234" t="s">
        <v>268</v>
      </c>
      <c r="D223" s="241" t="s">
        <v>1366</v>
      </c>
      <c r="E223" s="234" t="s">
        <v>1367</v>
      </c>
      <c r="F223" s="235" t="s">
        <v>368</v>
      </c>
      <c r="G223" s="268" t="n">
        <v>43280</v>
      </c>
      <c r="H223" s="238" t="n">
        <v>179.534828</v>
      </c>
      <c r="I223" s="228" t="s">
        <v>1012</v>
      </c>
      <c r="K223" s="239"/>
      <c r="L223" s="240"/>
      <c r="M223" s="240"/>
      <c r="N223" s="239"/>
      <c r="O223" s="239"/>
      <c r="P223" s="239"/>
      <c r="Q223" s="239"/>
      <c r="R223" s="239"/>
      <c r="S223" s="0"/>
      <c r="T223" s="0"/>
    </row>
    <row r="224" customFormat="false" ht="15" hidden="false" customHeight="false" outlineLevel="0" collapsed="false">
      <c r="A224" s="234" t="s">
        <v>1217</v>
      </c>
      <c r="B224" s="234" t="s">
        <v>34</v>
      </c>
      <c r="C224" s="234" t="s">
        <v>268</v>
      </c>
      <c r="D224" s="241" t="s">
        <v>1368</v>
      </c>
      <c r="E224" s="234" t="s">
        <v>1369</v>
      </c>
      <c r="F224" s="235" t="s">
        <v>368</v>
      </c>
      <c r="G224" s="268" t="n">
        <v>43280</v>
      </c>
      <c r="H224" s="238" t="n">
        <v>211.313112999999</v>
      </c>
      <c r="I224" s="228" t="s">
        <v>1012</v>
      </c>
      <c r="K224" s="239"/>
      <c r="L224" s="240"/>
      <c r="M224" s="240"/>
      <c r="N224" s="239"/>
      <c r="O224" s="239"/>
      <c r="P224" s="239"/>
      <c r="Q224" s="239"/>
      <c r="R224" s="239"/>
      <c r="S224" s="0"/>
      <c r="T224" s="0"/>
    </row>
    <row r="225" customFormat="false" ht="15" hidden="false" customHeight="false" outlineLevel="0" collapsed="false">
      <c r="A225" s="234" t="s">
        <v>1217</v>
      </c>
      <c r="B225" s="234" t="s">
        <v>34</v>
      </c>
      <c r="C225" s="234" t="s">
        <v>268</v>
      </c>
      <c r="D225" s="241" t="s">
        <v>1370</v>
      </c>
      <c r="E225" s="234" t="s">
        <v>1371</v>
      </c>
      <c r="F225" s="235" t="s">
        <v>368</v>
      </c>
      <c r="G225" s="268" t="n">
        <v>43280</v>
      </c>
      <c r="H225" s="238" t="n">
        <v>468.966002</v>
      </c>
      <c r="I225" s="228" t="s">
        <v>1012</v>
      </c>
      <c r="K225" s="239"/>
      <c r="L225" s="240"/>
      <c r="M225" s="240"/>
      <c r="N225" s="239"/>
      <c r="O225" s="239"/>
      <c r="P225" s="239"/>
      <c r="Q225" s="239"/>
      <c r="R225" s="239"/>
      <c r="S225" s="0"/>
      <c r="T225" s="0"/>
    </row>
    <row r="226" customFormat="false" ht="15" hidden="false" customHeight="false" outlineLevel="0" collapsed="false">
      <c r="A226" s="234" t="s">
        <v>1217</v>
      </c>
      <c r="B226" s="234" t="s">
        <v>34</v>
      </c>
      <c r="C226" s="234" t="s">
        <v>268</v>
      </c>
      <c r="D226" s="241" t="s">
        <v>1372</v>
      </c>
      <c r="E226" s="234" t="s">
        <v>1373</v>
      </c>
      <c r="F226" s="235" t="s">
        <v>368</v>
      </c>
      <c r="G226" s="268" t="n">
        <v>43280</v>
      </c>
      <c r="H226" s="238" t="n">
        <v>1863.58258099999</v>
      </c>
      <c r="I226" s="228" t="s">
        <v>1012</v>
      </c>
      <c r="K226" s="239"/>
      <c r="L226" s="240"/>
      <c r="M226" s="240"/>
      <c r="N226" s="239"/>
      <c r="O226" s="239"/>
      <c r="P226" s="239"/>
      <c r="Q226" s="239"/>
      <c r="R226" s="239"/>
      <c r="S226" s="0"/>
      <c r="T226" s="0"/>
    </row>
    <row r="227" customFormat="false" ht="15" hidden="false" customHeight="false" outlineLevel="0" collapsed="false">
      <c r="A227" s="234" t="s">
        <v>1217</v>
      </c>
      <c r="B227" s="234" t="s">
        <v>34</v>
      </c>
      <c r="C227" s="234" t="s">
        <v>268</v>
      </c>
      <c r="D227" s="241" t="s">
        <v>1374</v>
      </c>
      <c r="E227" s="234" t="s">
        <v>1375</v>
      </c>
      <c r="F227" s="235" t="s">
        <v>368</v>
      </c>
      <c r="G227" s="268" t="n">
        <v>43280</v>
      </c>
      <c r="H227" s="238" t="n">
        <v>10.696436</v>
      </c>
      <c r="I227" s="228" t="s">
        <v>1012</v>
      </c>
      <c r="K227" s="239"/>
      <c r="L227" s="240"/>
      <c r="M227" s="240"/>
      <c r="N227" s="239"/>
      <c r="O227" s="239"/>
      <c r="P227" s="239"/>
      <c r="Q227" s="239"/>
      <c r="R227" s="239"/>
      <c r="S227" s="0"/>
      <c r="T227" s="0"/>
    </row>
    <row r="228" customFormat="false" ht="15" hidden="false" customHeight="false" outlineLevel="0" collapsed="false">
      <c r="A228" s="234" t="s">
        <v>1217</v>
      </c>
      <c r="B228" s="234" t="s">
        <v>34</v>
      </c>
      <c r="C228" s="234" t="s">
        <v>268</v>
      </c>
      <c r="D228" s="241" t="s">
        <v>1376</v>
      </c>
      <c r="E228" s="234" t="s">
        <v>1377</v>
      </c>
      <c r="F228" s="235" t="s">
        <v>368</v>
      </c>
      <c r="G228" s="268" t="n">
        <v>43280</v>
      </c>
      <c r="H228" s="238" t="n">
        <v>2.010425</v>
      </c>
      <c r="I228" s="228" t="s">
        <v>1012</v>
      </c>
      <c r="K228" s="239"/>
      <c r="L228" s="240"/>
      <c r="M228" s="240"/>
      <c r="N228" s="239"/>
      <c r="O228" s="239"/>
      <c r="P228" s="239"/>
      <c r="Q228" s="239"/>
      <c r="R228" s="239"/>
      <c r="S228" s="0"/>
      <c r="T228" s="0"/>
    </row>
    <row r="229" customFormat="false" ht="15" hidden="false" customHeight="false" outlineLevel="0" collapsed="false">
      <c r="A229" s="234" t="s">
        <v>1217</v>
      </c>
      <c r="B229" s="234" t="s">
        <v>34</v>
      </c>
      <c r="C229" s="234" t="s">
        <v>268</v>
      </c>
      <c r="D229" s="241" t="s">
        <v>1378</v>
      </c>
      <c r="E229" s="234" t="s">
        <v>1379</v>
      </c>
      <c r="F229" s="235" t="s">
        <v>368</v>
      </c>
      <c r="G229" s="268" t="n">
        <v>43280</v>
      </c>
      <c r="H229" s="238" t="n">
        <v>573.104099</v>
      </c>
      <c r="I229" s="228" t="s">
        <v>1012</v>
      </c>
      <c r="K229" s="239"/>
      <c r="L229" s="240"/>
      <c r="M229" s="240"/>
      <c r="N229" s="239"/>
      <c r="O229" s="239"/>
      <c r="P229" s="239"/>
      <c r="Q229" s="239"/>
      <c r="R229" s="239"/>
      <c r="S229" s="0"/>
      <c r="T229" s="0"/>
    </row>
    <row r="230" customFormat="false" ht="15" hidden="false" customHeight="false" outlineLevel="0" collapsed="false">
      <c r="A230" s="234" t="s">
        <v>1217</v>
      </c>
      <c r="B230" s="234" t="s">
        <v>34</v>
      </c>
      <c r="C230" s="234" t="s">
        <v>268</v>
      </c>
      <c r="D230" s="241" t="s">
        <v>1380</v>
      </c>
      <c r="E230" s="234" t="s">
        <v>1381</v>
      </c>
      <c r="F230" s="235" t="s">
        <v>368</v>
      </c>
      <c r="G230" s="268" t="n">
        <v>43280</v>
      </c>
      <c r="H230" s="238" t="n">
        <v>652.804518</v>
      </c>
      <c r="I230" s="228" t="s">
        <v>1012</v>
      </c>
      <c r="K230" s="239"/>
      <c r="L230" s="240"/>
      <c r="M230" s="240"/>
      <c r="N230" s="239"/>
      <c r="O230" s="239"/>
      <c r="P230" s="239"/>
      <c r="Q230" s="239"/>
      <c r="R230" s="239"/>
      <c r="S230" s="0"/>
      <c r="T230" s="0"/>
    </row>
    <row r="231" customFormat="false" ht="15" hidden="false" customHeight="false" outlineLevel="0" collapsed="false">
      <c r="A231" s="234" t="s">
        <v>1217</v>
      </c>
      <c r="B231" s="234" t="s">
        <v>34</v>
      </c>
      <c r="C231" s="234" t="s">
        <v>268</v>
      </c>
      <c r="D231" s="241" t="s">
        <v>1382</v>
      </c>
      <c r="E231" s="234" t="s">
        <v>1383</v>
      </c>
      <c r="F231" s="235" t="s">
        <v>368</v>
      </c>
      <c r="G231" s="268" t="n">
        <v>43280</v>
      </c>
      <c r="H231" s="238" t="n">
        <v>1025.156222</v>
      </c>
      <c r="I231" s="228" t="s">
        <v>1012</v>
      </c>
      <c r="K231" s="239"/>
      <c r="L231" s="240"/>
      <c r="M231" s="240"/>
      <c r="N231" s="239"/>
      <c r="O231" s="239"/>
      <c r="P231" s="239"/>
      <c r="Q231" s="239"/>
      <c r="R231" s="239"/>
      <c r="S231" s="0"/>
      <c r="T231" s="0"/>
    </row>
    <row r="232" customFormat="false" ht="15" hidden="false" customHeight="false" outlineLevel="0" collapsed="false">
      <c r="A232" s="234" t="s">
        <v>1217</v>
      </c>
      <c r="B232" s="234" t="s">
        <v>34</v>
      </c>
      <c r="C232" s="234" t="s">
        <v>268</v>
      </c>
      <c r="D232" s="241" t="s">
        <v>1384</v>
      </c>
      <c r="E232" s="234" t="s">
        <v>1385</v>
      </c>
      <c r="F232" s="235" t="s">
        <v>368</v>
      </c>
      <c r="G232" s="268" t="n">
        <v>43280</v>
      </c>
      <c r="H232" s="238" t="n">
        <v>279.069193999999</v>
      </c>
      <c r="I232" s="228" t="s">
        <v>1012</v>
      </c>
      <c r="K232" s="239"/>
      <c r="L232" s="240"/>
      <c r="M232" s="240"/>
      <c r="N232" s="239"/>
      <c r="O232" s="239"/>
      <c r="P232" s="239"/>
      <c r="Q232" s="239"/>
      <c r="R232" s="239"/>
      <c r="S232" s="0"/>
      <c r="T232" s="0"/>
    </row>
    <row r="233" customFormat="false" ht="15" hidden="false" customHeight="false" outlineLevel="0" collapsed="false">
      <c r="A233" s="234" t="s">
        <v>1217</v>
      </c>
      <c r="B233" s="234" t="s">
        <v>34</v>
      </c>
      <c r="C233" s="234" t="s">
        <v>268</v>
      </c>
      <c r="D233" s="241" t="s">
        <v>1386</v>
      </c>
      <c r="E233" s="234" t="s">
        <v>1387</v>
      </c>
      <c r="F233" s="235" t="s">
        <v>368</v>
      </c>
      <c r="G233" s="268" t="n">
        <v>43280</v>
      </c>
      <c r="H233" s="238" t="n">
        <v>3736.87167799999</v>
      </c>
      <c r="I233" s="228" t="s">
        <v>1012</v>
      </c>
      <c r="K233" s="239"/>
      <c r="L233" s="240"/>
      <c r="M233" s="240"/>
      <c r="N233" s="239"/>
      <c r="O233" s="239"/>
      <c r="P233" s="239"/>
      <c r="Q233" s="239"/>
      <c r="R233" s="239"/>
      <c r="S233" s="0"/>
      <c r="T233" s="0"/>
    </row>
    <row r="234" customFormat="false" ht="22.5" hidden="false" customHeight="false" outlineLevel="0" collapsed="false">
      <c r="A234" s="234" t="s">
        <v>1217</v>
      </c>
      <c r="B234" s="234" t="s">
        <v>34</v>
      </c>
      <c r="C234" s="234" t="s">
        <v>268</v>
      </c>
      <c r="D234" s="241" t="s">
        <v>1388</v>
      </c>
      <c r="E234" s="234" t="s">
        <v>1389</v>
      </c>
      <c r="F234" s="235" t="s">
        <v>368</v>
      </c>
      <c r="G234" s="268" t="n">
        <v>43280</v>
      </c>
      <c r="H234" s="238" t="n">
        <v>1807.00770299999</v>
      </c>
      <c r="I234" s="228" t="s">
        <v>1012</v>
      </c>
      <c r="K234" s="239"/>
      <c r="L234" s="240"/>
      <c r="M234" s="240"/>
      <c r="N234" s="239"/>
      <c r="O234" s="239"/>
      <c r="P234" s="239"/>
      <c r="Q234" s="239"/>
      <c r="R234" s="239"/>
      <c r="S234" s="0"/>
      <c r="T234" s="0"/>
    </row>
    <row r="235" customFormat="false" ht="15" hidden="false" customHeight="false" outlineLevel="0" collapsed="false">
      <c r="A235" s="234" t="s">
        <v>1217</v>
      </c>
      <c r="B235" s="234" t="s">
        <v>34</v>
      </c>
      <c r="C235" s="234" t="s">
        <v>268</v>
      </c>
      <c r="D235" s="241" t="s">
        <v>1390</v>
      </c>
      <c r="E235" s="234" t="s">
        <v>1391</v>
      </c>
      <c r="F235" s="235" t="s">
        <v>368</v>
      </c>
      <c r="G235" s="268" t="n">
        <v>43280</v>
      </c>
      <c r="H235" s="238" t="n">
        <v>1807.581738</v>
      </c>
      <c r="I235" s="228" t="s">
        <v>1012</v>
      </c>
      <c r="K235" s="239"/>
      <c r="L235" s="240"/>
      <c r="M235" s="240"/>
      <c r="N235" s="239"/>
      <c r="O235" s="239"/>
      <c r="P235" s="239"/>
      <c r="Q235" s="239"/>
      <c r="R235" s="239"/>
      <c r="S235" s="0"/>
      <c r="T235" s="0"/>
    </row>
    <row r="236" customFormat="false" ht="15" hidden="false" customHeight="false" outlineLevel="0" collapsed="false">
      <c r="A236" s="234" t="s">
        <v>1217</v>
      </c>
      <c r="B236" s="234" t="s">
        <v>34</v>
      </c>
      <c r="C236" s="234" t="s">
        <v>268</v>
      </c>
      <c r="D236" s="241" t="s">
        <v>1392</v>
      </c>
      <c r="E236" s="234" t="s">
        <v>1393</v>
      </c>
      <c r="F236" s="235" t="s">
        <v>368</v>
      </c>
      <c r="G236" s="268" t="n">
        <v>43280</v>
      </c>
      <c r="H236" s="238" t="n">
        <v>998.455987</v>
      </c>
      <c r="I236" s="228" t="s">
        <v>1012</v>
      </c>
      <c r="K236" s="239"/>
      <c r="L236" s="240"/>
      <c r="M236" s="240"/>
      <c r="N236" s="239"/>
      <c r="O236" s="239"/>
      <c r="P236" s="239"/>
      <c r="Q236" s="239"/>
      <c r="R236" s="239"/>
      <c r="S236" s="0"/>
      <c r="T236" s="0"/>
    </row>
    <row r="237" customFormat="false" ht="15" hidden="false" customHeight="false" outlineLevel="0" collapsed="false">
      <c r="A237" s="234" t="s">
        <v>1217</v>
      </c>
      <c r="B237" s="234" t="s">
        <v>34</v>
      </c>
      <c r="C237" s="234" t="s">
        <v>268</v>
      </c>
      <c r="D237" s="241" t="s">
        <v>1394</v>
      </c>
      <c r="E237" s="234" t="s">
        <v>1395</v>
      </c>
      <c r="F237" s="235" t="s">
        <v>368</v>
      </c>
      <c r="G237" s="268" t="n">
        <v>43280</v>
      </c>
      <c r="H237" s="238" t="n">
        <v>1052.57987699999</v>
      </c>
      <c r="I237" s="228" t="s">
        <v>1012</v>
      </c>
      <c r="K237" s="239"/>
      <c r="L237" s="240"/>
      <c r="M237" s="240"/>
      <c r="N237" s="239"/>
      <c r="O237" s="239"/>
      <c r="P237" s="239"/>
      <c r="Q237" s="239"/>
      <c r="R237" s="239"/>
      <c r="S237" s="0"/>
      <c r="T237" s="0"/>
    </row>
    <row r="238" customFormat="false" ht="15" hidden="false" customHeight="false" outlineLevel="0" collapsed="false">
      <c r="A238" s="234" t="s">
        <v>1217</v>
      </c>
      <c r="B238" s="234" t="s">
        <v>34</v>
      </c>
      <c r="C238" s="234" t="s">
        <v>268</v>
      </c>
      <c r="D238" s="241" t="s">
        <v>1396</v>
      </c>
      <c r="E238" s="234" t="s">
        <v>1397</v>
      </c>
      <c r="F238" s="235" t="s">
        <v>368</v>
      </c>
      <c r="G238" s="268" t="n">
        <v>43280</v>
      </c>
      <c r="H238" s="238" t="n">
        <v>4225.783787</v>
      </c>
      <c r="I238" s="228" t="s">
        <v>1012</v>
      </c>
      <c r="K238" s="239"/>
      <c r="L238" s="240"/>
      <c r="M238" s="240"/>
      <c r="N238" s="239"/>
      <c r="O238" s="239"/>
      <c r="P238" s="239"/>
      <c r="Q238" s="239"/>
      <c r="R238" s="239"/>
      <c r="S238" s="0"/>
      <c r="T238" s="0"/>
    </row>
    <row r="239" customFormat="false" ht="15" hidden="false" customHeight="false" outlineLevel="0" collapsed="false">
      <c r="A239" s="234" t="s">
        <v>1217</v>
      </c>
      <c r="B239" s="234" t="s">
        <v>34</v>
      </c>
      <c r="C239" s="234" t="s">
        <v>268</v>
      </c>
      <c r="D239" s="241" t="s">
        <v>1398</v>
      </c>
      <c r="E239" s="234" t="s">
        <v>1399</v>
      </c>
      <c r="F239" s="235" t="s">
        <v>368</v>
      </c>
      <c r="G239" s="268" t="n">
        <v>43280</v>
      </c>
      <c r="H239" s="238" t="n">
        <v>321.145244999999</v>
      </c>
      <c r="I239" s="228" t="s">
        <v>1012</v>
      </c>
      <c r="K239" s="239"/>
      <c r="L239" s="240"/>
      <c r="M239" s="240"/>
      <c r="N239" s="239"/>
      <c r="O239" s="239"/>
      <c r="P239" s="239"/>
      <c r="Q239" s="239"/>
      <c r="R239" s="239"/>
      <c r="S239" s="0"/>
      <c r="T239" s="0"/>
    </row>
    <row r="240" customFormat="false" ht="15" hidden="false" customHeight="false" outlineLevel="0" collapsed="false">
      <c r="A240" s="234" t="s">
        <v>1217</v>
      </c>
      <c r="B240" s="234" t="s">
        <v>34</v>
      </c>
      <c r="C240" s="234" t="s">
        <v>268</v>
      </c>
      <c r="D240" s="241" t="s">
        <v>1400</v>
      </c>
      <c r="E240" s="234" t="s">
        <v>1401</v>
      </c>
      <c r="F240" s="235" t="s">
        <v>368</v>
      </c>
      <c r="G240" s="268" t="n">
        <v>43280</v>
      </c>
      <c r="H240" s="238" t="n">
        <v>443.815203999999</v>
      </c>
      <c r="I240" s="228" t="s">
        <v>1012</v>
      </c>
      <c r="K240" s="239"/>
      <c r="L240" s="240"/>
      <c r="M240" s="240"/>
      <c r="N240" s="239"/>
      <c r="O240" s="239"/>
      <c r="P240" s="239"/>
      <c r="Q240" s="239"/>
      <c r="R240" s="239"/>
      <c r="S240" s="0"/>
      <c r="T240" s="0"/>
    </row>
    <row r="241" customFormat="false" ht="15" hidden="false" customHeight="false" outlineLevel="0" collapsed="false">
      <c r="A241" s="234" t="s">
        <v>1217</v>
      </c>
      <c r="B241" s="234" t="s">
        <v>34</v>
      </c>
      <c r="C241" s="234" t="s">
        <v>268</v>
      </c>
      <c r="D241" s="241" t="s">
        <v>1402</v>
      </c>
      <c r="E241" s="234" t="s">
        <v>1403</v>
      </c>
      <c r="F241" s="235" t="s">
        <v>368</v>
      </c>
      <c r="G241" s="268" t="n">
        <v>43280</v>
      </c>
      <c r="H241" s="238" t="n">
        <v>253.313939</v>
      </c>
      <c r="I241" s="228" t="s">
        <v>1012</v>
      </c>
      <c r="K241" s="239"/>
      <c r="L241" s="240"/>
      <c r="M241" s="240"/>
      <c r="N241" s="239"/>
      <c r="O241" s="239"/>
      <c r="P241" s="239"/>
      <c r="Q241" s="239"/>
      <c r="R241" s="239"/>
      <c r="S241" s="0"/>
      <c r="T241" s="0"/>
    </row>
    <row r="242" customFormat="false" ht="15" hidden="false" customHeight="false" outlineLevel="0" collapsed="false">
      <c r="A242" s="234" t="s">
        <v>1217</v>
      </c>
      <c r="B242" s="234" t="s">
        <v>34</v>
      </c>
      <c r="C242" s="234" t="s">
        <v>268</v>
      </c>
      <c r="D242" s="241" t="s">
        <v>1404</v>
      </c>
      <c r="E242" s="234" t="s">
        <v>1405</v>
      </c>
      <c r="F242" s="235" t="s">
        <v>368</v>
      </c>
      <c r="G242" s="268" t="n">
        <v>43280</v>
      </c>
      <c r="H242" s="238" t="n">
        <v>5.225679</v>
      </c>
      <c r="I242" s="228" t="s">
        <v>1012</v>
      </c>
      <c r="K242" s="239"/>
      <c r="L242" s="240"/>
      <c r="M242" s="240"/>
      <c r="N242" s="239"/>
      <c r="O242" s="239"/>
      <c r="P242" s="239"/>
      <c r="Q242" s="239"/>
      <c r="R242" s="239"/>
      <c r="S242" s="0"/>
      <c r="T242" s="0"/>
    </row>
    <row r="243" customFormat="false" ht="15" hidden="false" customHeight="false" outlineLevel="0" collapsed="false">
      <c r="A243" s="234" t="s">
        <v>1217</v>
      </c>
      <c r="B243" s="234" t="s">
        <v>34</v>
      </c>
      <c r="C243" s="234" t="s">
        <v>268</v>
      </c>
      <c r="D243" s="241" t="s">
        <v>1406</v>
      </c>
      <c r="E243" s="234" t="s">
        <v>1407</v>
      </c>
      <c r="F243" s="235" t="s">
        <v>368</v>
      </c>
      <c r="G243" s="268" t="n">
        <v>43280</v>
      </c>
      <c r="H243" s="238" t="n">
        <v>103.437791</v>
      </c>
      <c r="I243" s="228" t="s">
        <v>1012</v>
      </c>
      <c r="K243" s="239"/>
      <c r="L243" s="240"/>
      <c r="M243" s="240"/>
      <c r="N243" s="239"/>
      <c r="O243" s="239"/>
      <c r="P243" s="239"/>
      <c r="Q243" s="239"/>
      <c r="R243" s="239"/>
      <c r="S243" s="0"/>
      <c r="T243" s="0"/>
    </row>
    <row r="244" customFormat="false" ht="15" hidden="false" customHeight="false" outlineLevel="0" collapsed="false">
      <c r="A244" s="234" t="s">
        <v>1217</v>
      </c>
      <c r="B244" s="234" t="s">
        <v>34</v>
      </c>
      <c r="C244" s="234" t="s">
        <v>268</v>
      </c>
      <c r="D244" s="241" t="s">
        <v>1408</v>
      </c>
      <c r="E244" s="234" t="s">
        <v>1409</v>
      </c>
      <c r="F244" s="235" t="s">
        <v>368</v>
      </c>
      <c r="G244" s="268" t="n">
        <v>43280</v>
      </c>
      <c r="H244" s="238" t="n">
        <v>818.938847</v>
      </c>
      <c r="I244" s="228" t="s">
        <v>1012</v>
      </c>
      <c r="K244" s="239"/>
      <c r="L244" s="240"/>
      <c r="M244" s="240"/>
      <c r="N244" s="239"/>
      <c r="O244" s="239"/>
      <c r="P244" s="239"/>
      <c r="Q244" s="239"/>
      <c r="R244" s="239"/>
      <c r="S244" s="0"/>
      <c r="T244" s="0"/>
    </row>
    <row r="245" customFormat="false" ht="15" hidden="false" customHeight="false" outlineLevel="0" collapsed="false">
      <c r="A245" s="234" t="s">
        <v>1217</v>
      </c>
      <c r="B245" s="234" t="s">
        <v>34</v>
      </c>
      <c r="C245" s="234" t="s">
        <v>268</v>
      </c>
      <c r="D245" s="241" t="s">
        <v>1410</v>
      </c>
      <c r="E245" s="234" t="s">
        <v>1411</v>
      </c>
      <c r="F245" s="235" t="s">
        <v>368</v>
      </c>
      <c r="G245" s="268" t="n">
        <v>43280</v>
      </c>
      <c r="H245" s="238" t="n">
        <v>57.1858879999999</v>
      </c>
      <c r="I245" s="228" t="s">
        <v>1012</v>
      </c>
      <c r="K245" s="239"/>
      <c r="L245" s="240"/>
      <c r="M245" s="240"/>
      <c r="N245" s="239"/>
      <c r="O245" s="239"/>
      <c r="P245" s="239"/>
      <c r="Q245" s="239"/>
      <c r="R245" s="239"/>
      <c r="S245" s="0"/>
      <c r="T245" s="0"/>
    </row>
    <row r="246" customFormat="false" ht="15" hidden="false" customHeight="false" outlineLevel="0" collapsed="false">
      <c r="A246" s="234" t="s">
        <v>1217</v>
      </c>
      <c r="B246" s="234" t="s">
        <v>34</v>
      </c>
      <c r="C246" s="234" t="s">
        <v>268</v>
      </c>
      <c r="D246" s="241" t="s">
        <v>1412</v>
      </c>
      <c r="E246" s="234" t="s">
        <v>1413</v>
      </c>
      <c r="F246" s="235" t="s">
        <v>368</v>
      </c>
      <c r="G246" s="268" t="n">
        <v>43280</v>
      </c>
      <c r="H246" s="238" t="n">
        <v>250.162963999999</v>
      </c>
      <c r="I246" s="228" t="s">
        <v>1012</v>
      </c>
      <c r="K246" s="239"/>
      <c r="L246" s="240"/>
      <c r="M246" s="240"/>
      <c r="N246" s="239"/>
      <c r="O246" s="239"/>
      <c r="P246" s="239"/>
      <c r="Q246" s="239"/>
      <c r="R246" s="239"/>
      <c r="S246" s="0"/>
      <c r="T246" s="0"/>
    </row>
    <row r="247" customFormat="false" ht="15" hidden="false" customHeight="false" outlineLevel="0" collapsed="false">
      <c r="A247" s="234" t="s">
        <v>1217</v>
      </c>
      <c r="B247" s="234" t="s">
        <v>34</v>
      </c>
      <c r="C247" s="234" t="s">
        <v>268</v>
      </c>
      <c r="D247" s="241" t="s">
        <v>1414</v>
      </c>
      <c r="E247" s="234" t="s">
        <v>1415</v>
      </c>
      <c r="F247" s="235" t="s">
        <v>368</v>
      </c>
      <c r="G247" s="268" t="n">
        <v>43280</v>
      </c>
      <c r="H247" s="238" t="n">
        <v>15.461372</v>
      </c>
      <c r="I247" s="228" t="s">
        <v>1012</v>
      </c>
      <c r="K247" s="239"/>
      <c r="L247" s="240"/>
      <c r="M247" s="240"/>
      <c r="N247" s="239"/>
      <c r="O247" s="239"/>
      <c r="P247" s="239"/>
      <c r="Q247" s="239"/>
      <c r="R247" s="239"/>
      <c r="S247" s="0"/>
      <c r="T247" s="0"/>
    </row>
    <row r="248" customFormat="false" ht="15" hidden="false" customHeight="false" outlineLevel="0" collapsed="false">
      <c r="A248" s="234" t="s">
        <v>1217</v>
      </c>
      <c r="B248" s="234" t="s">
        <v>34</v>
      </c>
      <c r="C248" s="234" t="s">
        <v>268</v>
      </c>
      <c r="D248" s="241" t="s">
        <v>1416</v>
      </c>
      <c r="E248" s="234" t="s">
        <v>1417</v>
      </c>
      <c r="F248" s="235" t="s">
        <v>368</v>
      </c>
      <c r="G248" s="268" t="n">
        <v>43280</v>
      </c>
      <c r="H248" s="238" t="n">
        <v>17.0986909999999</v>
      </c>
      <c r="I248" s="228" t="s">
        <v>1012</v>
      </c>
      <c r="K248" s="239"/>
      <c r="L248" s="240"/>
      <c r="M248" s="240"/>
      <c r="N248" s="239"/>
      <c r="O248" s="239"/>
      <c r="P248" s="239"/>
      <c r="Q248" s="239"/>
      <c r="R248" s="239"/>
      <c r="S248" s="0"/>
      <c r="T248" s="0"/>
    </row>
    <row r="249" customFormat="false" ht="15" hidden="false" customHeight="false" outlineLevel="0" collapsed="false">
      <c r="A249" s="234" t="s">
        <v>1217</v>
      </c>
      <c r="B249" s="234" t="s">
        <v>34</v>
      </c>
      <c r="C249" s="234" t="s">
        <v>268</v>
      </c>
      <c r="D249" s="241" t="s">
        <v>1418</v>
      </c>
      <c r="E249" s="234" t="s">
        <v>1419</v>
      </c>
      <c r="F249" s="235" t="s">
        <v>368</v>
      </c>
      <c r="G249" s="268" t="n">
        <v>43280</v>
      </c>
      <c r="H249" s="238" t="n">
        <v>40.871816</v>
      </c>
      <c r="I249" s="228" t="s">
        <v>1012</v>
      </c>
      <c r="K249" s="239"/>
      <c r="L249" s="240"/>
      <c r="M249" s="240"/>
      <c r="N249" s="239"/>
      <c r="O249" s="239"/>
      <c r="P249" s="239"/>
      <c r="Q249" s="239"/>
      <c r="R249" s="239"/>
      <c r="S249" s="0"/>
      <c r="T249" s="0"/>
    </row>
    <row r="250" customFormat="false" ht="15" hidden="false" customHeight="false" outlineLevel="0" collapsed="false">
      <c r="A250" s="234" t="s">
        <v>1217</v>
      </c>
      <c r="B250" s="234" t="s">
        <v>34</v>
      </c>
      <c r="C250" s="234" t="s">
        <v>268</v>
      </c>
      <c r="D250" s="241" t="s">
        <v>1420</v>
      </c>
      <c r="E250" s="234" t="s">
        <v>1421</v>
      </c>
      <c r="F250" s="235" t="s">
        <v>368</v>
      </c>
      <c r="G250" s="268" t="n">
        <v>43280</v>
      </c>
      <c r="H250" s="238" t="n">
        <v>81.968985</v>
      </c>
      <c r="I250" s="228" t="s">
        <v>1012</v>
      </c>
      <c r="K250" s="239"/>
      <c r="L250" s="240"/>
      <c r="M250" s="240"/>
      <c r="N250" s="239"/>
      <c r="O250" s="239"/>
      <c r="P250" s="239"/>
      <c r="Q250" s="239"/>
      <c r="R250" s="239"/>
      <c r="S250" s="0"/>
      <c r="T250" s="0"/>
    </row>
    <row r="251" customFormat="false" ht="15" hidden="false" customHeight="false" outlineLevel="0" collapsed="false">
      <c r="A251" s="234" t="s">
        <v>1217</v>
      </c>
      <c r="B251" s="234" t="s">
        <v>34</v>
      </c>
      <c r="C251" s="234" t="s">
        <v>268</v>
      </c>
      <c r="D251" s="241" t="s">
        <v>1422</v>
      </c>
      <c r="E251" s="234" t="s">
        <v>1423</v>
      </c>
      <c r="F251" s="235" t="s">
        <v>368</v>
      </c>
      <c r="G251" s="268" t="n">
        <v>43280</v>
      </c>
      <c r="H251" s="238" t="n">
        <v>59.398972</v>
      </c>
      <c r="I251" s="228" t="s">
        <v>1012</v>
      </c>
      <c r="K251" s="239"/>
      <c r="L251" s="240"/>
      <c r="M251" s="240"/>
      <c r="N251" s="239"/>
      <c r="O251" s="239"/>
      <c r="P251" s="239"/>
      <c r="Q251" s="239"/>
      <c r="R251" s="239"/>
      <c r="S251" s="0"/>
      <c r="T251" s="0"/>
    </row>
    <row r="252" customFormat="false" ht="15" hidden="false" customHeight="false" outlineLevel="0" collapsed="false">
      <c r="A252" s="234" t="s">
        <v>1217</v>
      </c>
      <c r="B252" s="234" t="s">
        <v>34</v>
      </c>
      <c r="C252" s="234" t="s">
        <v>268</v>
      </c>
      <c r="D252" s="241" t="s">
        <v>1424</v>
      </c>
      <c r="E252" s="234" t="s">
        <v>1425</v>
      </c>
      <c r="F252" s="235" t="s">
        <v>368</v>
      </c>
      <c r="G252" s="268" t="n">
        <v>43280</v>
      </c>
      <c r="H252" s="238" t="n">
        <v>363.665755999999</v>
      </c>
      <c r="I252" s="228" t="s">
        <v>1012</v>
      </c>
      <c r="K252" s="239"/>
      <c r="L252" s="240"/>
      <c r="M252" s="240"/>
      <c r="N252" s="239"/>
      <c r="O252" s="239"/>
      <c r="P252" s="239"/>
      <c r="Q252" s="239"/>
      <c r="R252" s="239"/>
      <c r="S252" s="0"/>
      <c r="T252" s="0"/>
    </row>
    <row r="253" customFormat="false" ht="15" hidden="false" customHeight="false" outlineLevel="0" collapsed="false">
      <c r="A253" s="234" t="s">
        <v>1217</v>
      </c>
      <c r="B253" s="234" t="s">
        <v>34</v>
      </c>
      <c r="C253" s="234" t="s">
        <v>268</v>
      </c>
      <c r="D253" s="241" t="s">
        <v>1426</v>
      </c>
      <c r="E253" s="234" t="s">
        <v>1427</v>
      </c>
      <c r="F253" s="235" t="s">
        <v>368</v>
      </c>
      <c r="G253" s="268" t="n">
        <v>43280</v>
      </c>
      <c r="H253" s="238" t="n">
        <v>100.940201999999</v>
      </c>
      <c r="I253" s="228" t="s">
        <v>1012</v>
      </c>
      <c r="K253" s="239"/>
      <c r="L253" s="240"/>
      <c r="M253" s="240"/>
      <c r="N253" s="239"/>
      <c r="O253" s="239"/>
      <c r="P253" s="239"/>
      <c r="Q253" s="239"/>
      <c r="R253" s="239"/>
      <c r="S253" s="0"/>
      <c r="T253" s="0"/>
    </row>
    <row r="254" customFormat="false" ht="15" hidden="false" customHeight="false" outlineLevel="0" collapsed="false">
      <c r="A254" s="234" t="s">
        <v>1217</v>
      </c>
      <c r="B254" s="234" t="s">
        <v>34</v>
      </c>
      <c r="C254" s="234" t="s">
        <v>268</v>
      </c>
      <c r="D254" s="241" t="s">
        <v>1428</v>
      </c>
      <c r="E254" s="234" t="s">
        <v>1429</v>
      </c>
      <c r="F254" s="235" t="s">
        <v>368</v>
      </c>
      <c r="G254" s="268" t="n">
        <v>43280</v>
      </c>
      <c r="H254" s="238" t="n">
        <v>555.175756999999</v>
      </c>
      <c r="I254" s="228" t="s">
        <v>1012</v>
      </c>
      <c r="K254" s="239"/>
      <c r="L254" s="240"/>
      <c r="M254" s="240"/>
      <c r="N254" s="239"/>
      <c r="O254" s="239"/>
      <c r="P254" s="239"/>
      <c r="Q254" s="239"/>
      <c r="R254" s="239"/>
      <c r="S254" s="0"/>
      <c r="T254" s="0"/>
    </row>
    <row r="255" customFormat="false" ht="15" hidden="false" customHeight="false" outlineLevel="0" collapsed="false">
      <c r="A255" s="234" t="s">
        <v>1217</v>
      </c>
      <c r="B255" s="234" t="s">
        <v>34</v>
      </c>
      <c r="C255" s="234" t="s">
        <v>268</v>
      </c>
      <c r="D255" s="241" t="s">
        <v>1430</v>
      </c>
      <c r="E255" s="234" t="s">
        <v>1431</v>
      </c>
      <c r="F255" s="235" t="s">
        <v>368</v>
      </c>
      <c r="G255" s="268" t="n">
        <v>43280</v>
      </c>
      <c r="H255" s="238" t="n">
        <v>21.889052</v>
      </c>
      <c r="I255" s="228" t="s">
        <v>1012</v>
      </c>
      <c r="K255" s="239"/>
      <c r="L255" s="240"/>
      <c r="M255" s="240"/>
      <c r="N255" s="239"/>
      <c r="O255" s="239"/>
      <c r="P255" s="239"/>
      <c r="Q255" s="239"/>
      <c r="R255" s="239"/>
      <c r="S255" s="0"/>
      <c r="T255" s="0"/>
    </row>
    <row r="256" customFormat="false" ht="15" hidden="false" customHeight="false" outlineLevel="0" collapsed="false">
      <c r="A256" s="234" t="s">
        <v>1217</v>
      </c>
      <c r="B256" s="234" t="s">
        <v>34</v>
      </c>
      <c r="C256" s="234" t="s">
        <v>268</v>
      </c>
      <c r="D256" s="241" t="s">
        <v>1432</v>
      </c>
      <c r="E256" s="234" t="s">
        <v>1433</v>
      </c>
      <c r="F256" s="235" t="s">
        <v>368</v>
      </c>
      <c r="G256" s="268" t="n">
        <v>43280</v>
      </c>
      <c r="H256" s="238" t="n">
        <v>132.910785</v>
      </c>
      <c r="I256" s="228" t="s">
        <v>1012</v>
      </c>
      <c r="K256" s="239"/>
      <c r="L256" s="240"/>
      <c r="M256" s="240"/>
      <c r="N256" s="239"/>
      <c r="O256" s="239"/>
      <c r="P256" s="239"/>
      <c r="Q256" s="239"/>
      <c r="R256" s="239"/>
      <c r="S256" s="0"/>
      <c r="T256" s="0"/>
    </row>
    <row r="257" customFormat="false" ht="15" hidden="false" customHeight="false" outlineLevel="0" collapsed="false">
      <c r="A257" s="234" t="s">
        <v>1217</v>
      </c>
      <c r="B257" s="234" t="s">
        <v>34</v>
      </c>
      <c r="C257" s="234" t="s">
        <v>268</v>
      </c>
      <c r="D257" s="241" t="s">
        <v>1434</v>
      </c>
      <c r="E257" s="234" t="s">
        <v>1435</v>
      </c>
      <c r="F257" s="235" t="s">
        <v>368</v>
      </c>
      <c r="G257" s="268" t="n">
        <v>43280</v>
      </c>
      <c r="H257" s="238" t="n">
        <v>5.19134</v>
      </c>
      <c r="I257" s="228" t="s">
        <v>1012</v>
      </c>
      <c r="K257" s="239"/>
      <c r="L257" s="240"/>
      <c r="M257" s="240"/>
      <c r="N257" s="239"/>
      <c r="O257" s="239"/>
      <c r="P257" s="239"/>
      <c r="Q257" s="239"/>
      <c r="R257" s="239"/>
      <c r="S257" s="0"/>
      <c r="T257" s="0"/>
    </row>
    <row r="258" customFormat="false" ht="15" hidden="false" customHeight="false" outlineLevel="0" collapsed="false">
      <c r="A258" s="234" t="s">
        <v>1217</v>
      </c>
      <c r="B258" s="234" t="s">
        <v>34</v>
      </c>
      <c r="C258" s="234" t="s">
        <v>268</v>
      </c>
      <c r="D258" s="241" t="s">
        <v>1436</v>
      </c>
      <c r="E258" s="234" t="s">
        <v>1437</v>
      </c>
      <c r="F258" s="235" t="s">
        <v>368</v>
      </c>
      <c r="G258" s="268" t="n">
        <v>43280</v>
      </c>
      <c r="H258" s="238" t="n">
        <v>213.691</v>
      </c>
      <c r="I258" s="228" t="s">
        <v>1012</v>
      </c>
      <c r="K258" s="239"/>
      <c r="L258" s="240"/>
      <c r="M258" s="240"/>
      <c r="N258" s="239"/>
      <c r="O258" s="239"/>
      <c r="P258" s="239"/>
      <c r="Q258" s="239"/>
      <c r="R258" s="239"/>
      <c r="S258" s="0"/>
      <c r="T258" s="0"/>
    </row>
    <row r="259" customFormat="false" ht="15" hidden="false" customHeight="false" outlineLevel="0" collapsed="false">
      <c r="A259" s="234" t="s">
        <v>1217</v>
      </c>
      <c r="B259" s="234" t="s">
        <v>34</v>
      </c>
      <c r="C259" s="234" t="s">
        <v>268</v>
      </c>
      <c r="D259" s="241" t="s">
        <v>1438</v>
      </c>
      <c r="E259" s="234" t="s">
        <v>1439</v>
      </c>
      <c r="F259" s="235" t="s">
        <v>368</v>
      </c>
      <c r="G259" s="268" t="n">
        <v>43280</v>
      </c>
      <c r="H259" s="238" t="n">
        <v>18.946517</v>
      </c>
      <c r="I259" s="228" t="s">
        <v>1012</v>
      </c>
      <c r="K259" s="239"/>
      <c r="L259" s="240"/>
      <c r="M259" s="240"/>
      <c r="N259" s="239"/>
      <c r="O259" s="239"/>
      <c r="P259" s="239"/>
      <c r="Q259" s="239"/>
      <c r="R259" s="239"/>
      <c r="S259" s="0"/>
      <c r="T259" s="0"/>
    </row>
    <row r="260" customFormat="false" ht="15" hidden="false" customHeight="false" outlineLevel="0" collapsed="false">
      <c r="A260" s="234" t="s">
        <v>1217</v>
      </c>
      <c r="B260" s="234" t="s">
        <v>34</v>
      </c>
      <c r="C260" s="234" t="s">
        <v>268</v>
      </c>
      <c r="D260" s="241" t="s">
        <v>1440</v>
      </c>
      <c r="E260" s="234" t="s">
        <v>1441</v>
      </c>
      <c r="F260" s="235" t="s">
        <v>368</v>
      </c>
      <c r="G260" s="268" t="n">
        <v>43280</v>
      </c>
      <c r="H260" s="238" t="n">
        <v>3827.21686499999</v>
      </c>
      <c r="I260" s="228" t="s">
        <v>1012</v>
      </c>
      <c r="K260" s="239"/>
      <c r="L260" s="240"/>
      <c r="M260" s="240"/>
      <c r="N260" s="239"/>
      <c r="O260" s="239"/>
      <c r="P260" s="239"/>
      <c r="Q260" s="239"/>
      <c r="R260" s="239"/>
      <c r="S260" s="0"/>
      <c r="T260" s="0"/>
    </row>
    <row r="261" customFormat="false" ht="15" hidden="false" customHeight="false" outlineLevel="0" collapsed="false">
      <c r="A261" s="234" t="s">
        <v>1217</v>
      </c>
      <c r="B261" s="234" t="s">
        <v>34</v>
      </c>
      <c r="C261" s="234" t="s">
        <v>268</v>
      </c>
      <c r="D261" s="241" t="s">
        <v>1442</v>
      </c>
      <c r="E261" s="234" t="s">
        <v>1443</v>
      </c>
      <c r="F261" s="235" t="s">
        <v>368</v>
      </c>
      <c r="G261" s="268" t="n">
        <v>43280</v>
      </c>
      <c r="H261" s="238" t="n">
        <v>4.782893</v>
      </c>
      <c r="I261" s="228" t="s">
        <v>1012</v>
      </c>
      <c r="K261" s="239"/>
      <c r="L261" s="240"/>
      <c r="M261" s="240"/>
      <c r="N261" s="239"/>
      <c r="O261" s="239"/>
      <c r="P261" s="239"/>
      <c r="Q261" s="239"/>
      <c r="R261" s="239"/>
      <c r="S261" s="0"/>
      <c r="T261" s="0"/>
    </row>
    <row r="262" customFormat="false" ht="15" hidden="false" customHeight="false" outlineLevel="0" collapsed="false">
      <c r="A262" s="234" t="s">
        <v>1217</v>
      </c>
      <c r="B262" s="234" t="s">
        <v>34</v>
      </c>
      <c r="C262" s="234" t="s">
        <v>268</v>
      </c>
      <c r="D262" s="241" t="s">
        <v>1444</v>
      </c>
      <c r="E262" s="234" t="s">
        <v>1445</v>
      </c>
      <c r="F262" s="235" t="s">
        <v>368</v>
      </c>
      <c r="G262" s="268" t="n">
        <v>43280</v>
      </c>
      <c r="H262" s="238" t="n">
        <v>297.897641</v>
      </c>
      <c r="I262" s="228" t="s">
        <v>1012</v>
      </c>
      <c r="K262" s="239"/>
      <c r="L262" s="240"/>
      <c r="M262" s="240"/>
      <c r="N262" s="239"/>
      <c r="O262" s="239"/>
      <c r="P262" s="239"/>
      <c r="Q262" s="239"/>
      <c r="R262" s="239"/>
      <c r="S262" s="0"/>
      <c r="T262" s="0"/>
    </row>
    <row r="263" customFormat="false" ht="15" hidden="false" customHeight="false" outlineLevel="0" collapsed="false">
      <c r="A263" s="234" t="s">
        <v>1217</v>
      </c>
      <c r="B263" s="234" t="s">
        <v>34</v>
      </c>
      <c r="C263" s="234" t="s">
        <v>268</v>
      </c>
      <c r="D263" s="241" t="s">
        <v>1446</v>
      </c>
      <c r="E263" s="234" t="s">
        <v>1447</v>
      </c>
      <c r="F263" s="235" t="s">
        <v>368</v>
      </c>
      <c r="G263" s="268" t="n">
        <v>43280</v>
      </c>
      <c r="H263" s="238" t="n">
        <v>2.601748</v>
      </c>
      <c r="I263" s="228" t="s">
        <v>1012</v>
      </c>
      <c r="K263" s="239"/>
      <c r="L263" s="240"/>
      <c r="M263" s="240"/>
      <c r="N263" s="239"/>
      <c r="O263" s="239"/>
      <c r="P263" s="239"/>
      <c r="Q263" s="239"/>
      <c r="R263" s="239"/>
      <c r="S263" s="0"/>
      <c r="T263" s="0"/>
    </row>
    <row r="264" customFormat="false" ht="15" hidden="false" customHeight="false" outlineLevel="0" collapsed="false">
      <c r="A264" s="234" t="s">
        <v>1217</v>
      </c>
      <c r="B264" s="234" t="s">
        <v>34</v>
      </c>
      <c r="C264" s="234" t="s">
        <v>268</v>
      </c>
      <c r="D264" s="241" t="s">
        <v>1448</v>
      </c>
      <c r="E264" s="234" t="s">
        <v>1449</v>
      </c>
      <c r="F264" s="235" t="s">
        <v>368</v>
      </c>
      <c r="G264" s="268" t="n">
        <v>43280</v>
      </c>
      <c r="H264" s="238" t="n">
        <v>6.064218</v>
      </c>
      <c r="I264" s="228" t="s">
        <v>1012</v>
      </c>
      <c r="K264" s="239"/>
      <c r="L264" s="240"/>
      <c r="M264" s="240"/>
      <c r="N264" s="239"/>
      <c r="O264" s="239"/>
      <c r="P264" s="239"/>
      <c r="Q264" s="239"/>
      <c r="R264" s="239"/>
      <c r="S264" s="0"/>
      <c r="T264" s="0"/>
    </row>
    <row r="265" customFormat="false" ht="15" hidden="false" customHeight="false" outlineLevel="0" collapsed="false">
      <c r="A265" s="234" t="s">
        <v>1217</v>
      </c>
      <c r="B265" s="234" t="s">
        <v>34</v>
      </c>
      <c r="C265" s="234" t="s">
        <v>268</v>
      </c>
      <c r="D265" s="241" t="s">
        <v>1450</v>
      </c>
      <c r="E265" s="234" t="s">
        <v>1451</v>
      </c>
      <c r="F265" s="235" t="s">
        <v>368</v>
      </c>
      <c r="G265" s="268" t="n">
        <v>43280</v>
      </c>
      <c r="H265" s="238" t="n">
        <v>6.681584</v>
      </c>
      <c r="I265" s="228" t="s">
        <v>1012</v>
      </c>
      <c r="K265" s="239"/>
      <c r="L265" s="240"/>
      <c r="M265" s="240"/>
      <c r="N265" s="239"/>
      <c r="O265" s="239"/>
      <c r="P265" s="239"/>
      <c r="Q265" s="239"/>
      <c r="R265" s="239"/>
      <c r="S265" s="0"/>
      <c r="T265" s="0"/>
    </row>
    <row r="266" customFormat="false" ht="15" hidden="false" customHeight="false" outlineLevel="0" collapsed="false">
      <c r="A266" s="234" t="s">
        <v>1217</v>
      </c>
      <c r="B266" s="234" t="s">
        <v>34</v>
      </c>
      <c r="C266" s="234" t="s">
        <v>268</v>
      </c>
      <c r="D266" s="241" t="s">
        <v>1452</v>
      </c>
      <c r="E266" s="234" t="s">
        <v>1453</v>
      </c>
      <c r="F266" s="235" t="s">
        <v>368</v>
      </c>
      <c r="G266" s="268" t="n">
        <v>43280</v>
      </c>
      <c r="H266" s="238" t="n">
        <v>2.835605</v>
      </c>
      <c r="I266" s="228" t="s">
        <v>1012</v>
      </c>
      <c r="K266" s="239"/>
      <c r="L266" s="240"/>
      <c r="M266" s="240"/>
      <c r="N266" s="239"/>
      <c r="O266" s="239"/>
      <c r="P266" s="239"/>
      <c r="Q266" s="239"/>
      <c r="R266" s="239"/>
      <c r="S266" s="0"/>
      <c r="T266" s="0"/>
    </row>
    <row r="267" customFormat="false" ht="15" hidden="false" customHeight="false" outlineLevel="0" collapsed="false">
      <c r="A267" s="234" t="s">
        <v>1217</v>
      </c>
      <c r="B267" s="234" t="s">
        <v>34</v>
      </c>
      <c r="C267" s="234" t="s">
        <v>268</v>
      </c>
      <c r="D267" s="241" t="s">
        <v>1454</v>
      </c>
      <c r="E267" s="234" t="s">
        <v>1455</v>
      </c>
      <c r="F267" s="235" t="s">
        <v>368</v>
      </c>
      <c r="G267" s="268" t="n">
        <v>43280</v>
      </c>
      <c r="H267" s="238" t="n">
        <v>1.166062</v>
      </c>
      <c r="I267" s="228" t="s">
        <v>1012</v>
      </c>
      <c r="K267" s="239"/>
      <c r="L267" s="240"/>
      <c r="M267" s="240"/>
      <c r="N267" s="239"/>
      <c r="O267" s="239"/>
      <c r="P267" s="239"/>
      <c r="Q267" s="239"/>
      <c r="R267" s="239"/>
      <c r="S267" s="0"/>
      <c r="T267" s="0"/>
    </row>
    <row r="268" customFormat="false" ht="15" hidden="false" customHeight="false" outlineLevel="0" collapsed="false">
      <c r="A268" s="234" t="s">
        <v>1217</v>
      </c>
      <c r="B268" s="234" t="s">
        <v>34</v>
      </c>
      <c r="C268" s="234" t="s">
        <v>268</v>
      </c>
      <c r="D268" s="241" t="s">
        <v>1456</v>
      </c>
      <c r="E268" s="234" t="s">
        <v>1457</v>
      </c>
      <c r="F268" s="235" t="s">
        <v>368</v>
      </c>
      <c r="G268" s="268" t="n">
        <v>43280</v>
      </c>
      <c r="H268" s="238" t="n">
        <v>6.873388</v>
      </c>
      <c r="I268" s="228" t="s">
        <v>1012</v>
      </c>
      <c r="K268" s="239"/>
      <c r="L268" s="240"/>
      <c r="M268" s="240"/>
      <c r="N268" s="239"/>
      <c r="O268" s="239"/>
      <c r="P268" s="239"/>
      <c r="Q268" s="239"/>
      <c r="R268" s="239"/>
      <c r="S268" s="0"/>
      <c r="T268" s="0"/>
    </row>
    <row r="269" customFormat="false" ht="15" hidden="false" customHeight="false" outlineLevel="0" collapsed="false">
      <c r="A269" s="234" t="s">
        <v>1217</v>
      </c>
      <c r="B269" s="234" t="s">
        <v>34</v>
      </c>
      <c r="C269" s="234" t="s">
        <v>268</v>
      </c>
      <c r="D269" s="241" t="s">
        <v>1458</v>
      </c>
      <c r="E269" s="234" t="s">
        <v>1459</v>
      </c>
      <c r="F269" s="235" t="s">
        <v>368</v>
      </c>
      <c r="G269" s="268" t="n">
        <v>43280</v>
      </c>
      <c r="H269" s="238" t="n">
        <v>0.230878</v>
      </c>
      <c r="I269" s="228" t="s">
        <v>1012</v>
      </c>
      <c r="K269" s="239"/>
      <c r="L269" s="240"/>
      <c r="M269" s="240"/>
      <c r="N269" s="239"/>
      <c r="O269" s="239"/>
      <c r="P269" s="239"/>
      <c r="Q269" s="239"/>
      <c r="R269" s="239"/>
      <c r="S269" s="0"/>
      <c r="T269" s="0"/>
    </row>
    <row r="270" customFormat="false" ht="15" hidden="false" customHeight="false" outlineLevel="0" collapsed="false">
      <c r="A270" s="234" t="s">
        <v>1217</v>
      </c>
      <c r="B270" s="234" t="s">
        <v>34</v>
      </c>
      <c r="C270" s="234" t="s">
        <v>268</v>
      </c>
      <c r="D270" s="241" t="s">
        <v>1460</v>
      </c>
      <c r="E270" s="234" t="s">
        <v>1461</v>
      </c>
      <c r="F270" s="235" t="s">
        <v>368</v>
      </c>
      <c r="G270" s="268" t="n">
        <v>43280</v>
      </c>
      <c r="H270" s="238" t="n">
        <v>0.082044</v>
      </c>
      <c r="I270" s="228" t="s">
        <v>1012</v>
      </c>
      <c r="K270" s="239"/>
      <c r="L270" s="240"/>
      <c r="M270" s="240"/>
      <c r="N270" s="239"/>
      <c r="O270" s="239"/>
      <c r="P270" s="239"/>
      <c r="Q270" s="239"/>
      <c r="R270" s="239"/>
      <c r="S270" s="0"/>
      <c r="T270" s="0"/>
    </row>
    <row r="271" customFormat="false" ht="15" hidden="false" customHeight="false" outlineLevel="0" collapsed="false">
      <c r="A271" s="234" t="s">
        <v>1217</v>
      </c>
      <c r="B271" s="234" t="s">
        <v>34</v>
      </c>
      <c r="C271" s="234" t="s">
        <v>268</v>
      </c>
      <c r="D271" s="241" t="s">
        <v>1462</v>
      </c>
      <c r="E271" s="234" t="s">
        <v>1463</v>
      </c>
      <c r="F271" s="235" t="s">
        <v>368</v>
      </c>
      <c r="G271" s="268" t="n">
        <v>43280</v>
      </c>
      <c r="H271" s="238" t="n">
        <v>0.235109</v>
      </c>
      <c r="I271" s="228" t="s">
        <v>1012</v>
      </c>
      <c r="K271" s="239"/>
      <c r="L271" s="240"/>
      <c r="M271" s="240"/>
      <c r="N271" s="239"/>
      <c r="O271" s="239"/>
      <c r="P271" s="239"/>
      <c r="Q271" s="239"/>
      <c r="R271" s="239"/>
      <c r="S271" s="0"/>
      <c r="T271" s="0"/>
    </row>
    <row r="272" customFormat="false" ht="15" hidden="false" customHeight="false" outlineLevel="0" collapsed="false">
      <c r="A272" s="234" t="s">
        <v>1217</v>
      </c>
      <c r="B272" s="234" t="s">
        <v>34</v>
      </c>
      <c r="C272" s="234" t="s">
        <v>268</v>
      </c>
      <c r="D272" s="241" t="s">
        <v>1464</v>
      </c>
      <c r="E272" s="234" t="s">
        <v>1465</v>
      </c>
      <c r="F272" s="235" t="s">
        <v>368</v>
      </c>
      <c r="G272" s="268" t="n">
        <v>43280</v>
      </c>
      <c r="H272" s="238" t="n">
        <v>10.0568069999999</v>
      </c>
      <c r="I272" s="228" t="s">
        <v>1012</v>
      </c>
      <c r="K272" s="239"/>
      <c r="L272" s="240"/>
      <c r="M272" s="240"/>
      <c r="N272" s="239"/>
      <c r="O272" s="239"/>
      <c r="P272" s="239"/>
      <c r="Q272" s="239"/>
      <c r="R272" s="239"/>
      <c r="S272" s="0"/>
      <c r="T272" s="0"/>
    </row>
    <row r="273" customFormat="false" ht="15" hidden="false" customHeight="false" outlineLevel="0" collapsed="false">
      <c r="A273" s="234" t="s">
        <v>1217</v>
      </c>
      <c r="B273" s="234" t="s">
        <v>34</v>
      </c>
      <c r="C273" s="234" t="s">
        <v>268</v>
      </c>
      <c r="D273" s="241" t="s">
        <v>1466</v>
      </c>
      <c r="E273" s="234" t="s">
        <v>1467</v>
      </c>
      <c r="F273" s="235" t="s">
        <v>368</v>
      </c>
      <c r="G273" s="268" t="n">
        <v>43280</v>
      </c>
      <c r="H273" s="238" t="n">
        <v>0.265174</v>
      </c>
      <c r="I273" s="228" t="s">
        <v>1012</v>
      </c>
      <c r="K273" s="239"/>
      <c r="L273" s="240"/>
      <c r="M273" s="240"/>
      <c r="N273" s="239"/>
      <c r="O273" s="239"/>
      <c r="P273" s="239"/>
      <c r="Q273" s="239"/>
      <c r="R273" s="239"/>
      <c r="S273" s="0"/>
      <c r="T273" s="0"/>
    </row>
    <row r="274" customFormat="false" ht="15" hidden="false" customHeight="false" outlineLevel="0" collapsed="false">
      <c r="A274" s="234" t="s">
        <v>1217</v>
      </c>
      <c r="B274" s="234" t="s">
        <v>34</v>
      </c>
      <c r="C274" s="234" t="s">
        <v>268</v>
      </c>
      <c r="D274" s="241" t="s">
        <v>1468</v>
      </c>
      <c r="E274" s="234" t="s">
        <v>1469</v>
      </c>
      <c r="F274" s="235" t="s">
        <v>368</v>
      </c>
      <c r="G274" s="268" t="n">
        <v>43280</v>
      </c>
      <c r="H274" s="238" t="n">
        <v>0.830474</v>
      </c>
      <c r="I274" s="228" t="s">
        <v>1012</v>
      </c>
      <c r="K274" s="239"/>
      <c r="L274" s="240"/>
      <c r="M274" s="240"/>
      <c r="N274" s="239"/>
      <c r="O274" s="239"/>
      <c r="P274" s="239"/>
      <c r="Q274" s="239"/>
      <c r="R274" s="239"/>
      <c r="S274" s="0"/>
      <c r="T274" s="0"/>
    </row>
    <row r="275" customFormat="false" ht="15" hidden="false" customHeight="false" outlineLevel="0" collapsed="false">
      <c r="A275" s="234" t="s">
        <v>1217</v>
      </c>
      <c r="B275" s="234" t="s">
        <v>34</v>
      </c>
      <c r="C275" s="234" t="s">
        <v>268</v>
      </c>
      <c r="D275" s="241" t="s">
        <v>1470</v>
      </c>
      <c r="E275" s="234" t="s">
        <v>1471</v>
      </c>
      <c r="F275" s="235" t="s">
        <v>368</v>
      </c>
      <c r="G275" s="268" t="n">
        <v>43280</v>
      </c>
      <c r="H275" s="238" t="n">
        <v>0.108321</v>
      </c>
      <c r="I275" s="228" t="s">
        <v>1012</v>
      </c>
      <c r="K275" s="239"/>
      <c r="L275" s="240"/>
      <c r="M275" s="240"/>
      <c r="N275" s="239"/>
      <c r="O275" s="239"/>
      <c r="P275" s="239"/>
      <c r="Q275" s="239"/>
      <c r="R275" s="239"/>
      <c r="S275" s="0"/>
      <c r="T275" s="0"/>
    </row>
    <row r="276" customFormat="false" ht="15" hidden="false" customHeight="false" outlineLevel="0" collapsed="false">
      <c r="A276" s="234" t="s">
        <v>1217</v>
      </c>
      <c r="B276" s="234" t="s">
        <v>34</v>
      </c>
      <c r="C276" s="234" t="s">
        <v>268</v>
      </c>
      <c r="D276" s="241" t="s">
        <v>1472</v>
      </c>
      <c r="E276" s="234" t="s">
        <v>1473</v>
      </c>
      <c r="F276" s="235" t="s">
        <v>368</v>
      </c>
      <c r="G276" s="268" t="n">
        <v>43280</v>
      </c>
      <c r="H276" s="238" t="n">
        <v>0.204551</v>
      </c>
      <c r="I276" s="228" t="s">
        <v>1012</v>
      </c>
      <c r="K276" s="239"/>
      <c r="L276" s="240"/>
      <c r="M276" s="240"/>
      <c r="N276" s="239"/>
      <c r="O276" s="239"/>
      <c r="P276" s="239"/>
      <c r="Q276" s="239"/>
      <c r="R276" s="239"/>
      <c r="S276" s="0"/>
      <c r="T276" s="0"/>
    </row>
    <row r="277" customFormat="false" ht="15" hidden="false" customHeight="false" outlineLevel="0" collapsed="false">
      <c r="A277" s="234" t="s">
        <v>1217</v>
      </c>
      <c r="B277" s="234" t="s">
        <v>34</v>
      </c>
      <c r="C277" s="234" t="s">
        <v>268</v>
      </c>
      <c r="D277" s="241" t="s">
        <v>1474</v>
      </c>
      <c r="E277" s="234" t="s">
        <v>1475</v>
      </c>
      <c r="F277" s="235" t="s">
        <v>368</v>
      </c>
      <c r="G277" s="268" t="n">
        <v>43280</v>
      </c>
      <c r="H277" s="238" t="n">
        <v>10.309772</v>
      </c>
      <c r="I277" s="228" t="s">
        <v>1012</v>
      </c>
      <c r="K277" s="239"/>
      <c r="L277" s="240"/>
      <c r="M277" s="240"/>
      <c r="N277" s="239"/>
      <c r="O277" s="239"/>
      <c r="P277" s="239"/>
      <c r="Q277" s="239"/>
      <c r="R277" s="239"/>
      <c r="S277" s="0"/>
      <c r="T277" s="0"/>
    </row>
    <row r="278" customFormat="false" ht="15" hidden="false" customHeight="false" outlineLevel="0" collapsed="false">
      <c r="A278" s="234" t="s">
        <v>1217</v>
      </c>
      <c r="B278" s="234" t="s">
        <v>34</v>
      </c>
      <c r="C278" s="234" t="s">
        <v>268</v>
      </c>
      <c r="D278" s="241" t="s">
        <v>1476</v>
      </c>
      <c r="E278" s="234" t="s">
        <v>1477</v>
      </c>
      <c r="F278" s="235" t="s">
        <v>368</v>
      </c>
      <c r="G278" s="268" t="n">
        <v>43280</v>
      </c>
      <c r="H278" s="238" t="n">
        <v>0.258392</v>
      </c>
      <c r="I278" s="228" t="s">
        <v>1012</v>
      </c>
      <c r="K278" s="239"/>
      <c r="L278" s="240"/>
      <c r="M278" s="240"/>
      <c r="N278" s="239"/>
      <c r="O278" s="239"/>
      <c r="P278" s="239"/>
      <c r="Q278" s="239"/>
      <c r="R278" s="239"/>
      <c r="S278" s="0"/>
      <c r="T278" s="0"/>
    </row>
    <row r="279" customFormat="false" ht="15" hidden="false" customHeight="false" outlineLevel="0" collapsed="false">
      <c r="A279" s="234" t="s">
        <v>1217</v>
      </c>
      <c r="B279" s="234" t="s">
        <v>34</v>
      </c>
      <c r="C279" s="234" t="s">
        <v>268</v>
      </c>
      <c r="D279" s="241" t="s">
        <v>1478</v>
      </c>
      <c r="E279" s="234" t="s">
        <v>1479</v>
      </c>
      <c r="F279" s="235" t="s">
        <v>368</v>
      </c>
      <c r="G279" s="268" t="n">
        <v>43280</v>
      </c>
      <c r="H279" s="238" t="n">
        <v>0.167399</v>
      </c>
      <c r="I279" s="228" t="s">
        <v>1012</v>
      </c>
      <c r="K279" s="239"/>
      <c r="L279" s="240"/>
      <c r="M279" s="240"/>
      <c r="N279" s="239"/>
      <c r="O279" s="239"/>
      <c r="P279" s="239"/>
      <c r="Q279" s="239"/>
      <c r="R279" s="239"/>
      <c r="S279" s="0"/>
      <c r="T279" s="0"/>
    </row>
    <row r="280" customFormat="false" ht="15" hidden="false" customHeight="false" outlineLevel="0" collapsed="false">
      <c r="A280" s="234" t="s">
        <v>1217</v>
      </c>
      <c r="B280" s="234" t="s">
        <v>34</v>
      </c>
      <c r="C280" s="234" t="s">
        <v>268</v>
      </c>
      <c r="D280" s="241" t="s">
        <v>1480</v>
      </c>
      <c r="E280" s="234" t="s">
        <v>1481</v>
      </c>
      <c r="F280" s="235" t="s">
        <v>368</v>
      </c>
      <c r="G280" s="268" t="n">
        <v>43280</v>
      </c>
      <c r="H280" s="238" t="n">
        <v>0.497865</v>
      </c>
      <c r="I280" s="228" t="s">
        <v>1012</v>
      </c>
      <c r="K280" s="239"/>
      <c r="L280" s="240"/>
      <c r="M280" s="240"/>
      <c r="N280" s="239"/>
      <c r="O280" s="239"/>
      <c r="P280" s="239"/>
      <c r="Q280" s="239"/>
      <c r="R280" s="239"/>
      <c r="S280" s="0"/>
      <c r="T280" s="0"/>
    </row>
    <row r="281" customFormat="false" ht="15" hidden="false" customHeight="false" outlineLevel="0" collapsed="false">
      <c r="A281" s="234" t="s">
        <v>1217</v>
      </c>
      <c r="B281" s="234" t="s">
        <v>34</v>
      </c>
      <c r="C281" s="234" t="s">
        <v>268</v>
      </c>
      <c r="D281" s="241" t="s">
        <v>1482</v>
      </c>
      <c r="E281" s="234" t="s">
        <v>1483</v>
      </c>
      <c r="F281" s="235" t="s">
        <v>368</v>
      </c>
      <c r="G281" s="268" t="n">
        <v>43280</v>
      </c>
      <c r="H281" s="238" t="n">
        <v>3.357134</v>
      </c>
      <c r="I281" s="228" t="s">
        <v>1012</v>
      </c>
      <c r="K281" s="239"/>
      <c r="L281" s="240"/>
      <c r="M281" s="240"/>
      <c r="N281" s="239"/>
      <c r="O281" s="239"/>
      <c r="P281" s="239"/>
      <c r="Q281" s="239"/>
      <c r="R281" s="239"/>
      <c r="S281" s="0"/>
      <c r="T281" s="0"/>
    </row>
    <row r="282" customFormat="false" ht="15" hidden="false" customHeight="false" outlineLevel="0" collapsed="false">
      <c r="A282" s="234" t="s">
        <v>1217</v>
      </c>
      <c r="B282" s="234" t="s">
        <v>34</v>
      </c>
      <c r="C282" s="234" t="s">
        <v>268</v>
      </c>
      <c r="D282" s="241" t="s">
        <v>1484</v>
      </c>
      <c r="E282" s="234" t="s">
        <v>1485</v>
      </c>
      <c r="F282" s="235" t="s">
        <v>368</v>
      </c>
      <c r="G282" s="268" t="n">
        <v>43280</v>
      </c>
      <c r="H282" s="238" t="n">
        <v>5.384689</v>
      </c>
      <c r="I282" s="228" t="s">
        <v>1012</v>
      </c>
      <c r="K282" s="239"/>
      <c r="L282" s="240"/>
      <c r="M282" s="240"/>
      <c r="N282" s="239"/>
      <c r="O282" s="239"/>
      <c r="P282" s="239"/>
      <c r="Q282" s="239"/>
      <c r="R282" s="239"/>
      <c r="S282" s="0"/>
      <c r="T282" s="0"/>
    </row>
    <row r="283" customFormat="false" ht="15" hidden="false" customHeight="false" outlineLevel="0" collapsed="false">
      <c r="A283" s="234" t="s">
        <v>1217</v>
      </c>
      <c r="B283" s="234" t="s">
        <v>34</v>
      </c>
      <c r="C283" s="234" t="s">
        <v>268</v>
      </c>
      <c r="D283" s="241" t="s">
        <v>1486</v>
      </c>
      <c r="E283" s="234" t="s">
        <v>1487</v>
      </c>
      <c r="F283" s="235" t="s">
        <v>368</v>
      </c>
      <c r="G283" s="268" t="n">
        <v>43280</v>
      </c>
      <c r="H283" s="238" t="n">
        <v>8.07552199999999</v>
      </c>
      <c r="I283" s="228" t="s">
        <v>1012</v>
      </c>
      <c r="K283" s="239"/>
      <c r="L283" s="240"/>
      <c r="M283" s="240"/>
      <c r="N283" s="239"/>
      <c r="O283" s="239"/>
      <c r="P283" s="239"/>
      <c r="Q283" s="239"/>
      <c r="R283" s="239"/>
      <c r="S283" s="0"/>
      <c r="T283" s="0"/>
    </row>
    <row r="284" customFormat="false" ht="15" hidden="false" customHeight="false" outlineLevel="0" collapsed="false">
      <c r="A284" s="234" t="s">
        <v>1217</v>
      </c>
      <c r="B284" s="234" t="s">
        <v>34</v>
      </c>
      <c r="C284" s="234" t="s">
        <v>268</v>
      </c>
      <c r="D284" s="241" t="s">
        <v>1488</v>
      </c>
      <c r="E284" s="234" t="s">
        <v>1489</v>
      </c>
      <c r="F284" s="235" t="s">
        <v>368</v>
      </c>
      <c r="G284" s="268" t="n">
        <v>43280</v>
      </c>
      <c r="H284" s="238" t="n">
        <v>66.9776609999999</v>
      </c>
      <c r="I284" s="228" t="s">
        <v>1012</v>
      </c>
      <c r="K284" s="239"/>
      <c r="L284" s="240"/>
      <c r="M284" s="240"/>
      <c r="N284" s="239"/>
      <c r="O284" s="239"/>
      <c r="P284" s="239"/>
      <c r="Q284" s="239"/>
      <c r="R284" s="239"/>
      <c r="S284" s="0"/>
      <c r="T284" s="0"/>
    </row>
    <row r="285" customFormat="false" ht="15" hidden="false" customHeight="false" outlineLevel="0" collapsed="false">
      <c r="A285" s="234" t="s">
        <v>1217</v>
      </c>
      <c r="B285" s="234" t="s">
        <v>34</v>
      </c>
      <c r="C285" s="234" t="s">
        <v>268</v>
      </c>
      <c r="D285" s="241" t="s">
        <v>1490</v>
      </c>
      <c r="E285" s="234" t="s">
        <v>1491</v>
      </c>
      <c r="F285" s="235" t="s">
        <v>368</v>
      </c>
      <c r="G285" s="268" t="n">
        <v>43280</v>
      </c>
      <c r="H285" s="238" t="n">
        <v>10.6700269999999</v>
      </c>
      <c r="I285" s="228" t="s">
        <v>1012</v>
      </c>
      <c r="K285" s="239"/>
      <c r="L285" s="240"/>
      <c r="M285" s="240"/>
      <c r="N285" s="239"/>
      <c r="O285" s="239"/>
      <c r="P285" s="239"/>
      <c r="Q285" s="239"/>
      <c r="R285" s="239"/>
      <c r="S285" s="0"/>
      <c r="T285" s="0"/>
    </row>
    <row r="286" customFormat="false" ht="15" hidden="false" customHeight="false" outlineLevel="0" collapsed="false">
      <c r="A286" s="234" t="s">
        <v>1217</v>
      </c>
      <c r="B286" s="234" t="s">
        <v>34</v>
      </c>
      <c r="C286" s="234" t="s">
        <v>268</v>
      </c>
      <c r="D286" s="241" t="s">
        <v>1492</v>
      </c>
      <c r="E286" s="234" t="s">
        <v>1493</v>
      </c>
      <c r="F286" s="235" t="s">
        <v>368</v>
      </c>
      <c r="G286" s="268" t="n">
        <v>43280</v>
      </c>
      <c r="H286" s="238" t="n">
        <v>10.6072659999999</v>
      </c>
      <c r="I286" s="228" t="s">
        <v>1012</v>
      </c>
      <c r="K286" s="239"/>
      <c r="L286" s="240"/>
      <c r="M286" s="240"/>
      <c r="N286" s="239"/>
      <c r="O286" s="239"/>
      <c r="P286" s="239"/>
      <c r="Q286" s="239"/>
      <c r="R286" s="239"/>
      <c r="S286" s="0"/>
      <c r="T286" s="0"/>
    </row>
    <row r="287" customFormat="false" ht="15" hidden="false" customHeight="false" outlineLevel="0" collapsed="false">
      <c r="A287" s="234" t="s">
        <v>1217</v>
      </c>
      <c r="B287" s="234" t="s">
        <v>34</v>
      </c>
      <c r="C287" s="234" t="s">
        <v>268</v>
      </c>
      <c r="D287" s="241" t="s">
        <v>1494</v>
      </c>
      <c r="E287" s="234" t="s">
        <v>1495</v>
      </c>
      <c r="F287" s="235" t="s">
        <v>368</v>
      </c>
      <c r="G287" s="268" t="n">
        <v>43280</v>
      </c>
      <c r="H287" s="238" t="n">
        <v>207.717983</v>
      </c>
      <c r="I287" s="228" t="s">
        <v>1012</v>
      </c>
      <c r="K287" s="239"/>
      <c r="L287" s="240"/>
      <c r="M287" s="240"/>
      <c r="N287" s="239"/>
      <c r="O287" s="239"/>
      <c r="P287" s="239"/>
      <c r="Q287" s="239"/>
      <c r="R287" s="239"/>
      <c r="S287" s="0"/>
      <c r="T287" s="0"/>
    </row>
    <row r="288" customFormat="false" ht="15" hidden="false" customHeight="false" outlineLevel="0" collapsed="false">
      <c r="A288" s="234" t="s">
        <v>1217</v>
      </c>
      <c r="B288" s="234" t="s">
        <v>34</v>
      </c>
      <c r="C288" s="234" t="s">
        <v>268</v>
      </c>
      <c r="D288" s="241" t="s">
        <v>1496</v>
      </c>
      <c r="E288" s="234" t="s">
        <v>1497</v>
      </c>
      <c r="F288" s="235" t="s">
        <v>368</v>
      </c>
      <c r="G288" s="268" t="n">
        <v>43280</v>
      </c>
      <c r="H288" s="238" t="n">
        <v>46.1671819999999</v>
      </c>
      <c r="I288" s="228" t="s">
        <v>1012</v>
      </c>
      <c r="K288" s="239"/>
      <c r="L288" s="240"/>
      <c r="M288" s="240"/>
      <c r="N288" s="239"/>
      <c r="O288" s="239"/>
      <c r="P288" s="239"/>
      <c r="Q288" s="239"/>
      <c r="R288" s="239"/>
      <c r="S288" s="0"/>
      <c r="T288" s="0"/>
    </row>
    <row r="289" customFormat="false" ht="15" hidden="false" customHeight="false" outlineLevel="0" collapsed="false">
      <c r="A289" s="234" t="s">
        <v>1217</v>
      </c>
      <c r="B289" s="234" t="s">
        <v>34</v>
      </c>
      <c r="C289" s="234" t="s">
        <v>268</v>
      </c>
      <c r="D289" s="241" t="s">
        <v>1498</v>
      </c>
      <c r="E289" s="234" t="s">
        <v>1499</v>
      </c>
      <c r="F289" s="235" t="s">
        <v>368</v>
      </c>
      <c r="G289" s="268" t="n">
        <v>43280</v>
      </c>
      <c r="H289" s="238" t="n">
        <v>15.4399099999999</v>
      </c>
      <c r="I289" s="228" t="s">
        <v>1012</v>
      </c>
      <c r="K289" s="239"/>
      <c r="L289" s="240"/>
      <c r="M289" s="240"/>
      <c r="N289" s="239"/>
      <c r="O289" s="239"/>
      <c r="P289" s="239"/>
      <c r="Q289" s="239"/>
      <c r="R289" s="239"/>
      <c r="S289" s="0"/>
      <c r="T289" s="0"/>
    </row>
    <row r="290" customFormat="false" ht="15" hidden="false" customHeight="false" outlineLevel="0" collapsed="false">
      <c r="A290" s="234" t="s">
        <v>1217</v>
      </c>
      <c r="B290" s="234" t="s">
        <v>34</v>
      </c>
      <c r="C290" s="234" t="s">
        <v>268</v>
      </c>
      <c r="D290" s="241" t="s">
        <v>1500</v>
      </c>
      <c r="E290" s="234" t="s">
        <v>1501</v>
      </c>
      <c r="F290" s="235" t="s">
        <v>368</v>
      </c>
      <c r="G290" s="268" t="n">
        <v>43280</v>
      </c>
      <c r="H290" s="238" t="n">
        <v>181.800192</v>
      </c>
      <c r="I290" s="228" t="s">
        <v>1012</v>
      </c>
      <c r="K290" s="239"/>
      <c r="L290" s="240"/>
      <c r="M290" s="240"/>
      <c r="N290" s="239"/>
      <c r="O290" s="239"/>
      <c r="P290" s="239"/>
      <c r="Q290" s="239"/>
      <c r="R290" s="239"/>
      <c r="S290" s="0"/>
      <c r="T290" s="0"/>
    </row>
    <row r="291" customFormat="false" ht="15" hidden="false" customHeight="false" outlineLevel="0" collapsed="false">
      <c r="A291" s="234" t="s">
        <v>1217</v>
      </c>
      <c r="B291" s="234" t="s">
        <v>34</v>
      </c>
      <c r="C291" s="234" t="s">
        <v>268</v>
      </c>
      <c r="D291" s="241" t="s">
        <v>1502</v>
      </c>
      <c r="E291" s="234" t="s">
        <v>1503</v>
      </c>
      <c r="F291" s="235" t="s">
        <v>368</v>
      </c>
      <c r="G291" s="268" t="n">
        <v>43280</v>
      </c>
      <c r="H291" s="238" t="n">
        <v>101.39588</v>
      </c>
      <c r="I291" s="228" t="s">
        <v>1012</v>
      </c>
      <c r="K291" s="239"/>
      <c r="L291" s="240"/>
      <c r="M291" s="240"/>
      <c r="N291" s="239"/>
      <c r="O291" s="239"/>
      <c r="P291" s="239"/>
      <c r="Q291" s="239"/>
      <c r="R291" s="239"/>
      <c r="S291" s="0"/>
      <c r="T291" s="0"/>
    </row>
    <row r="292" s="228" customFormat="true" ht="12.75" hidden="false" customHeight="false" outlineLevel="0" collapsed="false">
      <c r="A292" s="234" t="s">
        <v>142</v>
      </c>
      <c r="B292" s="234" t="s">
        <v>40</v>
      </c>
      <c r="C292" s="234" t="s">
        <v>268</v>
      </c>
      <c r="D292" s="234" t="s">
        <v>431</v>
      </c>
      <c r="E292" s="234" t="s">
        <v>432</v>
      </c>
      <c r="F292" s="235" t="s">
        <v>44</v>
      </c>
      <c r="G292" s="268" t="n">
        <v>43482</v>
      </c>
      <c r="I292" s="228" t="s">
        <v>1012</v>
      </c>
    </row>
    <row r="293" s="228" customFormat="true" ht="12.75" hidden="false" customHeight="false" outlineLevel="0" collapsed="false">
      <c r="A293" s="234" t="s">
        <v>142</v>
      </c>
      <c r="B293" s="234" t="s">
        <v>40</v>
      </c>
      <c r="C293" s="234" t="s">
        <v>268</v>
      </c>
      <c r="D293" s="234" t="s">
        <v>433</v>
      </c>
      <c r="E293" s="234" t="s">
        <v>208</v>
      </c>
      <c r="F293" s="235" t="s">
        <v>44</v>
      </c>
      <c r="G293" s="268" t="n">
        <v>43482</v>
      </c>
      <c r="I293" s="228" t="s">
        <v>1012</v>
      </c>
    </row>
    <row r="294" s="228" customFormat="true" ht="12.75" hidden="false" customHeight="false" outlineLevel="0" collapsed="false">
      <c r="A294" s="234" t="s">
        <v>142</v>
      </c>
      <c r="B294" s="234" t="s">
        <v>40</v>
      </c>
      <c r="C294" s="234" t="s">
        <v>268</v>
      </c>
      <c r="D294" s="234" t="s">
        <v>1504</v>
      </c>
      <c r="E294" s="234" t="s">
        <v>435</v>
      </c>
      <c r="F294" s="235" t="s">
        <v>44</v>
      </c>
      <c r="G294" s="268" t="n">
        <v>43482</v>
      </c>
      <c r="I294" s="228" t="s">
        <v>1012</v>
      </c>
    </row>
    <row r="295" s="228" customFormat="true" ht="12.75" hidden="false" customHeight="false" outlineLevel="0" collapsed="false">
      <c r="A295" s="234" t="s">
        <v>142</v>
      </c>
      <c r="B295" s="234" t="s">
        <v>40</v>
      </c>
      <c r="C295" s="234" t="s">
        <v>268</v>
      </c>
      <c r="D295" s="234" t="s">
        <v>1505</v>
      </c>
      <c r="E295" s="234" t="s">
        <v>1506</v>
      </c>
      <c r="F295" s="235" t="s">
        <v>44</v>
      </c>
      <c r="G295" s="268" t="n">
        <v>43482</v>
      </c>
      <c r="I295" s="228" t="s">
        <v>1012</v>
      </c>
    </row>
    <row r="296" s="228" customFormat="true" ht="12.75" hidden="false" customHeight="false" outlineLevel="0" collapsed="false">
      <c r="A296" s="234" t="s">
        <v>142</v>
      </c>
      <c r="B296" s="234" t="s">
        <v>40</v>
      </c>
      <c r="C296" s="234" t="s">
        <v>268</v>
      </c>
      <c r="D296" s="234" t="s">
        <v>436</v>
      </c>
      <c r="E296" s="234" t="s">
        <v>437</v>
      </c>
      <c r="F296" s="235" t="s">
        <v>44</v>
      </c>
      <c r="G296" s="268" t="n">
        <v>43482</v>
      </c>
      <c r="I296" s="228" t="s">
        <v>1012</v>
      </c>
    </row>
    <row r="297" s="228" customFormat="true" ht="12.75" hidden="false" customHeight="false" outlineLevel="0" collapsed="false">
      <c r="A297" s="234" t="s">
        <v>142</v>
      </c>
      <c r="B297" s="234" t="s">
        <v>40</v>
      </c>
      <c r="C297" s="234" t="s">
        <v>268</v>
      </c>
      <c r="D297" s="234" t="s">
        <v>589</v>
      </c>
      <c r="E297" s="234" t="s">
        <v>439</v>
      </c>
      <c r="F297" s="235" t="s">
        <v>44</v>
      </c>
      <c r="G297" s="268" t="n">
        <v>43482</v>
      </c>
      <c r="I297" s="228" t="s">
        <v>1012</v>
      </c>
    </row>
    <row r="298" s="228" customFormat="true" ht="12.75" hidden="false" customHeight="false" outlineLevel="0" collapsed="false">
      <c r="A298" s="234" t="s">
        <v>142</v>
      </c>
      <c r="B298" s="234" t="s">
        <v>40</v>
      </c>
      <c r="C298" s="234" t="s">
        <v>268</v>
      </c>
      <c r="D298" s="234" t="s">
        <v>440</v>
      </c>
      <c r="E298" s="234" t="s">
        <v>441</v>
      </c>
      <c r="F298" s="235" t="s">
        <v>44</v>
      </c>
      <c r="G298" s="268" t="n">
        <v>43482</v>
      </c>
      <c r="I298" s="228" t="s">
        <v>1012</v>
      </c>
    </row>
    <row r="299" s="228" customFormat="true" ht="12.75" hidden="false" customHeight="false" outlineLevel="0" collapsed="false">
      <c r="A299" s="234" t="s">
        <v>142</v>
      </c>
      <c r="B299" s="234" t="s">
        <v>40</v>
      </c>
      <c r="C299" s="234" t="s">
        <v>268</v>
      </c>
      <c r="D299" s="234" t="s">
        <v>442</v>
      </c>
      <c r="E299" s="234" t="s">
        <v>443</v>
      </c>
      <c r="F299" s="235" t="s">
        <v>44</v>
      </c>
      <c r="G299" s="268" t="n">
        <v>43482</v>
      </c>
      <c r="I299" s="228" t="s">
        <v>1012</v>
      </c>
    </row>
    <row r="300" s="228" customFormat="true" ht="12.75" hidden="false" customHeight="false" outlineLevel="0" collapsed="false">
      <c r="A300" s="234" t="s">
        <v>142</v>
      </c>
      <c r="B300" s="234" t="s">
        <v>40</v>
      </c>
      <c r="C300" s="234" t="s">
        <v>268</v>
      </c>
      <c r="D300" s="234" t="s">
        <v>1507</v>
      </c>
      <c r="E300" s="234" t="s">
        <v>445</v>
      </c>
      <c r="F300" s="235" t="s">
        <v>44</v>
      </c>
      <c r="G300" s="268" t="n">
        <v>43482</v>
      </c>
      <c r="I300" s="228" t="s">
        <v>1012</v>
      </c>
    </row>
    <row r="301" s="228" customFormat="true" ht="12.75" hidden="false" customHeight="false" outlineLevel="0" collapsed="false">
      <c r="A301" s="234" t="s">
        <v>142</v>
      </c>
      <c r="B301" s="234" t="s">
        <v>40</v>
      </c>
      <c r="C301" s="234" t="s">
        <v>268</v>
      </c>
      <c r="D301" s="234" t="s">
        <v>446</v>
      </c>
      <c r="E301" s="234" t="s">
        <v>447</v>
      </c>
      <c r="F301" s="235" t="s">
        <v>44</v>
      </c>
      <c r="G301" s="268" t="n">
        <v>43482</v>
      </c>
      <c r="I301" s="228" t="s">
        <v>1012</v>
      </c>
    </row>
    <row r="302" s="228" customFormat="true" ht="12.75" hidden="false" customHeight="false" outlineLevel="0" collapsed="false">
      <c r="A302" s="234" t="s">
        <v>142</v>
      </c>
      <c r="B302" s="234" t="s">
        <v>40</v>
      </c>
      <c r="C302" s="234" t="s">
        <v>268</v>
      </c>
      <c r="D302" s="234" t="s">
        <v>448</v>
      </c>
      <c r="E302" s="234" t="s">
        <v>449</v>
      </c>
      <c r="F302" s="235" t="s">
        <v>44</v>
      </c>
      <c r="G302" s="268" t="n">
        <v>43482</v>
      </c>
      <c r="I302" s="228" t="s">
        <v>1012</v>
      </c>
    </row>
    <row r="303" s="228" customFormat="true" ht="12.75" hidden="false" customHeight="false" outlineLevel="0" collapsed="false">
      <c r="A303" s="234" t="s">
        <v>142</v>
      </c>
      <c r="B303" s="234" t="s">
        <v>40</v>
      </c>
      <c r="C303" s="234" t="s">
        <v>268</v>
      </c>
      <c r="D303" s="234" t="s">
        <v>599</v>
      </c>
      <c r="E303" s="234" t="s">
        <v>451</v>
      </c>
      <c r="F303" s="235" t="s">
        <v>44</v>
      </c>
      <c r="G303" s="268" t="n">
        <v>43482</v>
      </c>
      <c r="I303" s="228" t="s">
        <v>1012</v>
      </c>
    </row>
    <row r="304" s="228" customFormat="true" ht="12.75" hidden="false" customHeight="false" outlineLevel="0" collapsed="false">
      <c r="A304" s="234" t="s">
        <v>142</v>
      </c>
      <c r="B304" s="234" t="s">
        <v>40</v>
      </c>
      <c r="C304" s="234" t="s">
        <v>268</v>
      </c>
      <c r="D304" s="234" t="s">
        <v>452</v>
      </c>
      <c r="E304" s="234" t="s">
        <v>453</v>
      </c>
      <c r="F304" s="235" t="s">
        <v>44</v>
      </c>
      <c r="G304" s="268" t="n">
        <v>43482</v>
      </c>
      <c r="I304" s="228" t="s">
        <v>1012</v>
      </c>
    </row>
    <row r="305" s="228" customFormat="true" ht="12.75" hidden="false" customHeight="false" outlineLevel="0" collapsed="false">
      <c r="A305" s="234" t="s">
        <v>142</v>
      </c>
      <c r="B305" s="234" t="s">
        <v>40</v>
      </c>
      <c r="C305" s="234" t="s">
        <v>268</v>
      </c>
      <c r="D305" s="234" t="s">
        <v>454</v>
      </c>
      <c r="E305" s="234" t="s">
        <v>455</v>
      </c>
      <c r="F305" s="235" t="s">
        <v>44</v>
      </c>
      <c r="G305" s="268" t="n">
        <v>43482</v>
      </c>
      <c r="I305" s="228" t="s">
        <v>1012</v>
      </c>
    </row>
    <row r="306" s="228" customFormat="true" ht="12.75" hidden="false" customHeight="false" outlineLevel="0" collapsed="false">
      <c r="A306" s="234" t="s">
        <v>142</v>
      </c>
      <c r="B306" s="234" t="s">
        <v>40</v>
      </c>
      <c r="C306" s="234" t="s">
        <v>268</v>
      </c>
      <c r="D306" s="234" t="s">
        <v>456</v>
      </c>
      <c r="E306" s="234" t="s">
        <v>457</v>
      </c>
      <c r="F306" s="235" t="s">
        <v>44</v>
      </c>
      <c r="G306" s="268" t="n">
        <v>43482</v>
      </c>
      <c r="I306" s="228" t="s">
        <v>1012</v>
      </c>
    </row>
    <row r="307" s="228" customFormat="true" ht="12.75" hidden="false" customHeight="false" outlineLevel="0" collapsed="false">
      <c r="A307" s="234" t="s">
        <v>142</v>
      </c>
      <c r="B307" s="234" t="s">
        <v>40</v>
      </c>
      <c r="C307" s="234" t="s">
        <v>268</v>
      </c>
      <c r="D307" s="234" t="s">
        <v>458</v>
      </c>
      <c r="E307" s="234" t="s">
        <v>459</v>
      </c>
      <c r="F307" s="235" t="s">
        <v>44</v>
      </c>
      <c r="G307" s="268" t="n">
        <v>43482</v>
      </c>
      <c r="I307" s="228" t="s">
        <v>1012</v>
      </c>
    </row>
    <row r="308" s="228" customFormat="true" ht="12.75" hidden="false" customHeight="false" outlineLevel="0" collapsed="false">
      <c r="A308" s="234" t="s">
        <v>142</v>
      </c>
      <c r="B308" s="234" t="s">
        <v>40</v>
      </c>
      <c r="C308" s="234" t="s">
        <v>268</v>
      </c>
      <c r="D308" s="234" t="s">
        <v>460</v>
      </c>
      <c r="E308" s="234" t="s">
        <v>461</v>
      </c>
      <c r="F308" s="235" t="s">
        <v>44</v>
      </c>
      <c r="G308" s="268" t="n">
        <v>43482</v>
      </c>
      <c r="I308" s="228" t="s">
        <v>1012</v>
      </c>
    </row>
    <row r="309" s="228" customFormat="true" ht="12.75" hidden="false" customHeight="false" outlineLevel="0" collapsed="false">
      <c r="A309" s="234" t="s">
        <v>142</v>
      </c>
      <c r="B309" s="234" t="s">
        <v>40</v>
      </c>
      <c r="C309" s="234" t="s">
        <v>268</v>
      </c>
      <c r="D309" s="234" t="s">
        <v>462</v>
      </c>
      <c r="E309" s="234" t="s">
        <v>463</v>
      </c>
      <c r="F309" s="235" t="s">
        <v>44</v>
      </c>
      <c r="G309" s="268" t="n">
        <v>43482</v>
      </c>
      <c r="I309" s="228" t="s">
        <v>1012</v>
      </c>
    </row>
    <row r="310" s="228" customFormat="true" ht="12.75" hidden="false" customHeight="false" outlineLevel="0" collapsed="false">
      <c r="A310" s="234" t="s">
        <v>142</v>
      </c>
      <c r="B310" s="234" t="s">
        <v>40</v>
      </c>
      <c r="C310" s="234" t="s">
        <v>268</v>
      </c>
      <c r="D310" s="234" t="s">
        <v>464</v>
      </c>
      <c r="E310" s="234" t="s">
        <v>465</v>
      </c>
      <c r="F310" s="235" t="s">
        <v>44</v>
      </c>
      <c r="G310" s="268" t="n">
        <v>43482</v>
      </c>
      <c r="I310" s="228" t="s">
        <v>1012</v>
      </c>
    </row>
    <row r="311" s="228" customFormat="true" ht="12.75" hidden="false" customHeight="false" outlineLevel="0" collapsed="false">
      <c r="A311" s="234" t="s">
        <v>142</v>
      </c>
      <c r="B311" s="234" t="s">
        <v>40</v>
      </c>
      <c r="C311" s="234" t="s">
        <v>268</v>
      </c>
      <c r="D311" s="234" t="s">
        <v>466</v>
      </c>
      <c r="E311" s="234" t="s">
        <v>467</v>
      </c>
      <c r="F311" s="235" t="s">
        <v>44</v>
      </c>
      <c r="G311" s="268" t="n">
        <v>43482</v>
      </c>
      <c r="I311" s="228" t="s">
        <v>1012</v>
      </c>
    </row>
    <row r="312" s="228" customFormat="true" ht="12.75" hidden="false" customHeight="false" outlineLevel="0" collapsed="false">
      <c r="A312" s="234" t="s">
        <v>142</v>
      </c>
      <c r="B312" s="234" t="s">
        <v>40</v>
      </c>
      <c r="C312" s="234" t="s">
        <v>268</v>
      </c>
      <c r="D312" s="234" t="s">
        <v>468</v>
      </c>
      <c r="E312" s="234" t="s">
        <v>469</v>
      </c>
      <c r="F312" s="235" t="s">
        <v>44</v>
      </c>
      <c r="G312" s="268" t="n">
        <v>43482</v>
      </c>
      <c r="I312" s="228" t="s">
        <v>1012</v>
      </c>
    </row>
    <row r="313" s="228" customFormat="true" ht="12.75" hidden="false" customHeight="false" outlineLevel="0" collapsed="false">
      <c r="A313" s="234" t="s">
        <v>142</v>
      </c>
      <c r="B313" s="234" t="s">
        <v>40</v>
      </c>
      <c r="C313" s="234" t="s">
        <v>268</v>
      </c>
      <c r="D313" s="234" t="s">
        <v>470</v>
      </c>
      <c r="E313" s="234" t="s">
        <v>471</v>
      </c>
      <c r="F313" s="235" t="s">
        <v>44</v>
      </c>
      <c r="G313" s="268" t="n">
        <v>43482</v>
      </c>
      <c r="I313" s="228" t="s">
        <v>1012</v>
      </c>
    </row>
    <row r="314" s="228" customFormat="true" ht="12.75" hidden="false" customHeight="false" outlineLevel="0" collapsed="false">
      <c r="A314" s="234" t="s">
        <v>142</v>
      </c>
      <c r="B314" s="234" t="s">
        <v>40</v>
      </c>
      <c r="C314" s="234" t="s">
        <v>268</v>
      </c>
      <c r="D314" s="234" t="s">
        <v>472</v>
      </c>
      <c r="E314" s="234" t="s">
        <v>473</v>
      </c>
      <c r="F314" s="235" t="s">
        <v>44</v>
      </c>
      <c r="G314" s="268" t="n">
        <v>43482</v>
      </c>
      <c r="I314" s="228" t="s">
        <v>1012</v>
      </c>
    </row>
    <row r="315" s="228" customFormat="true" ht="12.75" hidden="false" customHeight="false" outlineLevel="0" collapsed="false">
      <c r="A315" s="234" t="s">
        <v>142</v>
      </c>
      <c r="B315" s="234" t="s">
        <v>40</v>
      </c>
      <c r="C315" s="234" t="s">
        <v>268</v>
      </c>
      <c r="D315" s="234" t="s">
        <v>474</v>
      </c>
      <c r="E315" s="234" t="s">
        <v>475</v>
      </c>
      <c r="F315" s="235" t="s">
        <v>44</v>
      </c>
      <c r="G315" s="268" t="n">
        <v>43482</v>
      </c>
      <c r="I315" s="228" t="s">
        <v>1012</v>
      </c>
    </row>
    <row r="316" customFormat="false" ht="12.75" hidden="false" customHeight="false" outlineLevel="0" collapsed="false">
      <c r="A316" s="234" t="s">
        <v>148</v>
      </c>
      <c r="B316" s="234" t="s">
        <v>52</v>
      </c>
      <c r="C316" s="234" t="s">
        <v>268</v>
      </c>
      <c r="D316" s="234" t="s">
        <v>1508</v>
      </c>
      <c r="E316" s="234" t="s">
        <v>148</v>
      </c>
      <c r="F316" s="235" t="s">
        <v>515</v>
      </c>
      <c r="G316" s="268" t="n">
        <v>43564</v>
      </c>
      <c r="I316" s="228" t="s">
        <v>1012</v>
      </c>
    </row>
    <row r="317" customFormat="false" ht="12.75" hidden="false" customHeight="false" outlineLevel="0" collapsed="false">
      <c r="A317" s="234" t="s">
        <v>148</v>
      </c>
      <c r="B317" s="234" t="s">
        <v>52</v>
      </c>
      <c r="C317" s="234" t="s">
        <v>268</v>
      </c>
      <c r="D317" s="234" t="s">
        <v>1508</v>
      </c>
      <c r="E317" s="234" t="s">
        <v>1509</v>
      </c>
      <c r="F317" s="235" t="s">
        <v>515</v>
      </c>
      <c r="G317" s="268" t="n">
        <v>43564</v>
      </c>
      <c r="I317" s="228" t="s">
        <v>1012</v>
      </c>
    </row>
    <row r="318" customFormat="false" ht="12.75" hidden="false" customHeight="false" outlineLevel="0" collapsed="false">
      <c r="A318" s="234" t="s">
        <v>148</v>
      </c>
      <c r="B318" s="234" t="s">
        <v>52</v>
      </c>
      <c r="C318" s="234" t="s">
        <v>268</v>
      </c>
      <c r="D318" s="234" t="s">
        <v>1508</v>
      </c>
      <c r="E318" s="234" t="s">
        <v>1510</v>
      </c>
      <c r="F318" s="235" t="s">
        <v>515</v>
      </c>
      <c r="G318" s="268" t="n">
        <v>43564</v>
      </c>
      <c r="I318" s="228" t="s">
        <v>1012</v>
      </c>
    </row>
    <row r="319" customFormat="false" ht="12.75" hidden="false" customHeight="false" outlineLevel="0" collapsed="false">
      <c r="A319" s="234" t="s">
        <v>148</v>
      </c>
      <c r="B319" s="234" t="s">
        <v>52</v>
      </c>
      <c r="C319" s="234" t="s">
        <v>268</v>
      </c>
      <c r="D319" s="234" t="s">
        <v>1508</v>
      </c>
      <c r="E319" s="234" t="s">
        <v>1511</v>
      </c>
      <c r="F319" s="235" t="s">
        <v>515</v>
      </c>
      <c r="G319" s="268" t="n">
        <v>43564</v>
      </c>
      <c r="I319" s="228" t="s">
        <v>1012</v>
      </c>
    </row>
    <row r="320" customFormat="false" ht="12.75" hidden="false" customHeight="false" outlineLevel="0" collapsed="false">
      <c r="A320" s="234" t="s">
        <v>148</v>
      </c>
      <c r="B320" s="234" t="s">
        <v>52</v>
      </c>
      <c r="C320" s="234" t="s">
        <v>268</v>
      </c>
      <c r="D320" s="234" t="s">
        <v>1508</v>
      </c>
      <c r="E320" s="234" t="s">
        <v>1512</v>
      </c>
      <c r="F320" s="235" t="s">
        <v>515</v>
      </c>
      <c r="G320" s="268" t="n">
        <v>43564</v>
      </c>
      <c r="I320" s="228" t="s">
        <v>1012</v>
      </c>
    </row>
    <row r="321" customFormat="false" ht="12.75" hidden="false" customHeight="false" outlineLevel="0" collapsed="false">
      <c r="A321" s="234" t="s">
        <v>148</v>
      </c>
      <c r="B321" s="234" t="s">
        <v>52</v>
      </c>
      <c r="C321" s="234" t="s">
        <v>268</v>
      </c>
      <c r="D321" s="234" t="s">
        <v>1508</v>
      </c>
      <c r="E321" s="234" t="s">
        <v>1513</v>
      </c>
      <c r="F321" s="235" t="s">
        <v>515</v>
      </c>
      <c r="G321" s="268" t="n">
        <v>43564</v>
      </c>
      <c r="I321" s="228" t="s">
        <v>1012</v>
      </c>
    </row>
    <row r="322" customFormat="false" ht="12.75" hidden="false" customHeight="false" outlineLevel="0" collapsed="false">
      <c r="A322" s="234" t="s">
        <v>148</v>
      </c>
      <c r="B322" s="234" t="s">
        <v>52</v>
      </c>
      <c r="C322" s="234" t="s">
        <v>268</v>
      </c>
      <c r="D322" s="234" t="s">
        <v>1508</v>
      </c>
      <c r="E322" s="234" t="s">
        <v>1514</v>
      </c>
      <c r="F322" s="235" t="s">
        <v>515</v>
      </c>
      <c r="G322" s="268" t="n">
        <v>43564</v>
      </c>
      <c r="I322" s="228" t="s">
        <v>1012</v>
      </c>
    </row>
    <row r="323" customFormat="false" ht="12.75" hidden="false" customHeight="false" outlineLevel="0" collapsed="false">
      <c r="A323" s="234" t="s">
        <v>148</v>
      </c>
      <c r="B323" s="234" t="s">
        <v>52</v>
      </c>
      <c r="C323" s="234" t="s">
        <v>268</v>
      </c>
      <c r="D323" s="234" t="s">
        <v>1508</v>
      </c>
      <c r="E323" s="234" t="s">
        <v>1515</v>
      </c>
      <c r="F323" s="235" t="s">
        <v>515</v>
      </c>
      <c r="G323" s="268" t="n">
        <v>43564</v>
      </c>
      <c r="I323" s="228" t="s">
        <v>1012</v>
      </c>
    </row>
    <row r="324" customFormat="false" ht="12.75" hidden="false" customHeight="false" outlineLevel="0" collapsed="false">
      <c r="A324" s="234" t="s">
        <v>148</v>
      </c>
      <c r="B324" s="234" t="s">
        <v>52</v>
      </c>
      <c r="C324" s="234" t="s">
        <v>268</v>
      </c>
      <c r="D324" s="234" t="s">
        <v>1508</v>
      </c>
      <c r="E324" s="234" t="s">
        <v>1516</v>
      </c>
      <c r="F324" s="235" t="s">
        <v>515</v>
      </c>
      <c r="G324" s="268" t="n">
        <v>43564</v>
      </c>
      <c r="I324" s="228" t="s">
        <v>1012</v>
      </c>
    </row>
    <row r="325" customFormat="false" ht="12.75" hidden="false" customHeight="false" outlineLevel="0" collapsed="false">
      <c r="A325" s="234" t="s">
        <v>148</v>
      </c>
      <c r="B325" s="234" t="s">
        <v>52</v>
      </c>
      <c r="C325" s="234" t="s">
        <v>268</v>
      </c>
      <c r="D325" s="234" t="s">
        <v>1508</v>
      </c>
      <c r="E325" s="234" t="s">
        <v>1517</v>
      </c>
      <c r="F325" s="235" t="s">
        <v>515</v>
      </c>
      <c r="G325" s="268" t="n">
        <v>43564</v>
      </c>
      <c r="I325" s="228" t="s">
        <v>1012</v>
      </c>
    </row>
    <row r="326" customFormat="false" ht="12.75" hidden="false" customHeight="false" outlineLevel="0" collapsed="false">
      <c r="A326" s="234" t="s">
        <v>149</v>
      </c>
      <c r="B326" s="234" t="s">
        <v>52</v>
      </c>
      <c r="C326" s="234" t="s">
        <v>268</v>
      </c>
      <c r="D326" s="234" t="s">
        <v>1508</v>
      </c>
      <c r="E326" s="234" t="s">
        <v>149</v>
      </c>
      <c r="F326" s="235" t="s">
        <v>515</v>
      </c>
      <c r="G326" s="268" t="n">
        <v>43564</v>
      </c>
      <c r="I326" s="228" t="s">
        <v>1012</v>
      </c>
    </row>
    <row r="327" customFormat="false" ht="12.75" hidden="false" customHeight="false" outlineLevel="0" collapsed="false">
      <c r="A327" s="234" t="s">
        <v>149</v>
      </c>
      <c r="B327" s="234" t="s">
        <v>52</v>
      </c>
      <c r="C327" s="234" t="s">
        <v>268</v>
      </c>
      <c r="D327" s="234" t="s">
        <v>1508</v>
      </c>
      <c r="E327" s="234" t="s">
        <v>1518</v>
      </c>
      <c r="F327" s="235" t="s">
        <v>515</v>
      </c>
      <c r="G327" s="268" t="n">
        <v>43564</v>
      </c>
      <c r="I327" s="228" t="s">
        <v>1012</v>
      </c>
    </row>
    <row r="328" customFormat="false" ht="12.75" hidden="false" customHeight="false" outlineLevel="0" collapsed="false">
      <c r="A328" s="234" t="s">
        <v>149</v>
      </c>
      <c r="B328" s="234" t="s">
        <v>52</v>
      </c>
      <c r="C328" s="234" t="s">
        <v>268</v>
      </c>
      <c r="D328" s="234" t="s">
        <v>1508</v>
      </c>
      <c r="E328" s="234" t="s">
        <v>1519</v>
      </c>
      <c r="F328" s="235" t="s">
        <v>515</v>
      </c>
      <c r="G328" s="268" t="n">
        <v>43564</v>
      </c>
      <c r="I328" s="228" t="s">
        <v>1012</v>
      </c>
    </row>
    <row r="329" customFormat="false" ht="12.75" hidden="false" customHeight="false" outlineLevel="0" collapsed="false">
      <c r="A329" s="234" t="s">
        <v>149</v>
      </c>
      <c r="B329" s="234" t="s">
        <v>52</v>
      </c>
      <c r="C329" s="234" t="s">
        <v>268</v>
      </c>
      <c r="D329" s="234" t="s">
        <v>1508</v>
      </c>
      <c r="E329" s="234" t="s">
        <v>1520</v>
      </c>
      <c r="F329" s="235" t="s">
        <v>515</v>
      </c>
      <c r="G329" s="268" t="n">
        <v>43564</v>
      </c>
      <c r="I329" s="228" t="s">
        <v>1012</v>
      </c>
    </row>
    <row r="330" customFormat="false" ht="12.75" hidden="false" customHeight="false" outlineLevel="0" collapsed="false">
      <c r="A330" s="234" t="s">
        <v>149</v>
      </c>
      <c r="B330" s="234" t="s">
        <v>52</v>
      </c>
      <c r="C330" s="234" t="s">
        <v>268</v>
      </c>
      <c r="D330" s="234" t="s">
        <v>1508</v>
      </c>
      <c r="E330" s="234" t="s">
        <v>1521</v>
      </c>
      <c r="F330" s="235" t="s">
        <v>515</v>
      </c>
      <c r="G330" s="268" t="n">
        <v>43564</v>
      </c>
      <c r="I330" s="228" t="s">
        <v>1012</v>
      </c>
    </row>
    <row r="331" customFormat="false" ht="12.75" hidden="false" customHeight="false" outlineLevel="0" collapsed="false">
      <c r="A331" s="234" t="s">
        <v>149</v>
      </c>
      <c r="B331" s="234" t="s">
        <v>52</v>
      </c>
      <c r="C331" s="234" t="s">
        <v>268</v>
      </c>
      <c r="D331" s="234" t="s">
        <v>1508</v>
      </c>
      <c r="E331" s="234" t="s">
        <v>1522</v>
      </c>
      <c r="F331" s="235" t="s">
        <v>515</v>
      </c>
      <c r="G331" s="268" t="n">
        <v>43564</v>
      </c>
      <c r="I331" s="228" t="s">
        <v>1012</v>
      </c>
    </row>
    <row r="332" customFormat="false" ht="12.75" hidden="false" customHeight="false" outlineLevel="0" collapsed="false">
      <c r="A332" s="234" t="s">
        <v>149</v>
      </c>
      <c r="B332" s="234" t="s">
        <v>52</v>
      </c>
      <c r="C332" s="234" t="s">
        <v>268</v>
      </c>
      <c r="D332" s="234" t="s">
        <v>1508</v>
      </c>
      <c r="E332" s="234" t="s">
        <v>1523</v>
      </c>
      <c r="F332" s="235" t="s">
        <v>515</v>
      </c>
      <c r="G332" s="268" t="n">
        <v>43564</v>
      </c>
      <c r="I332" s="228" t="s">
        <v>1012</v>
      </c>
    </row>
    <row r="333" customFormat="false" ht="12.75" hidden="false" customHeight="false" outlineLevel="0" collapsed="false">
      <c r="A333" s="234" t="s">
        <v>149</v>
      </c>
      <c r="B333" s="234" t="s">
        <v>52</v>
      </c>
      <c r="C333" s="234" t="s">
        <v>268</v>
      </c>
      <c r="D333" s="234" t="s">
        <v>1508</v>
      </c>
      <c r="E333" s="234" t="s">
        <v>1524</v>
      </c>
      <c r="F333" s="235" t="s">
        <v>515</v>
      </c>
      <c r="G333" s="268" t="n">
        <v>43564</v>
      </c>
      <c r="I333" s="228" t="s">
        <v>1012</v>
      </c>
    </row>
    <row r="334" customFormat="false" ht="12.75" hidden="false" customHeight="false" outlineLevel="0" collapsed="false">
      <c r="A334" s="234" t="s">
        <v>143</v>
      </c>
      <c r="B334" s="234" t="s">
        <v>52</v>
      </c>
      <c r="C334" s="234" t="s">
        <v>268</v>
      </c>
      <c r="D334" s="234" t="s">
        <v>1508</v>
      </c>
      <c r="E334" s="234" t="s">
        <v>143</v>
      </c>
      <c r="F334" s="235" t="s">
        <v>515</v>
      </c>
      <c r="G334" s="268" t="n">
        <v>43564</v>
      </c>
      <c r="I334" s="228" t="s">
        <v>1012</v>
      </c>
    </row>
    <row r="335" customFormat="false" ht="12.75" hidden="false" customHeight="false" outlineLevel="0" collapsed="false">
      <c r="A335" s="234" t="s">
        <v>143</v>
      </c>
      <c r="B335" s="234" t="s">
        <v>52</v>
      </c>
      <c r="C335" s="234" t="s">
        <v>268</v>
      </c>
      <c r="D335" s="234" t="s">
        <v>1508</v>
      </c>
      <c r="E335" s="234" t="s">
        <v>1525</v>
      </c>
      <c r="F335" s="235" t="s">
        <v>515</v>
      </c>
      <c r="G335" s="268" t="n">
        <v>43564</v>
      </c>
      <c r="I335" s="228" t="s">
        <v>1012</v>
      </c>
    </row>
    <row r="336" customFormat="false" ht="12.75" hidden="false" customHeight="false" outlineLevel="0" collapsed="false">
      <c r="A336" s="234" t="s">
        <v>144</v>
      </c>
      <c r="B336" s="234" t="s">
        <v>52</v>
      </c>
      <c r="C336" s="234" t="s">
        <v>268</v>
      </c>
      <c r="D336" s="234" t="s">
        <v>1508</v>
      </c>
      <c r="E336" s="234" t="s">
        <v>144</v>
      </c>
      <c r="F336" s="235" t="s">
        <v>515</v>
      </c>
      <c r="G336" s="268" t="n">
        <v>43564</v>
      </c>
      <c r="I336" s="228" t="s">
        <v>1012</v>
      </c>
    </row>
    <row r="337" customFormat="false" ht="12.75" hidden="false" customHeight="false" outlineLevel="0" collapsed="false">
      <c r="A337" s="234" t="s">
        <v>150</v>
      </c>
      <c r="B337" s="234" t="s">
        <v>52</v>
      </c>
      <c r="C337" s="234" t="s">
        <v>268</v>
      </c>
      <c r="D337" s="234" t="s">
        <v>1508</v>
      </c>
      <c r="E337" s="234" t="s">
        <v>150</v>
      </c>
      <c r="F337" s="235" t="s">
        <v>515</v>
      </c>
      <c r="G337" s="268" t="n">
        <v>43564</v>
      </c>
      <c r="I337" s="228" t="s">
        <v>1012</v>
      </c>
    </row>
    <row r="338" customFormat="false" ht="12.75" hidden="false" customHeight="false" outlineLevel="0" collapsed="false">
      <c r="A338" s="234" t="s">
        <v>150</v>
      </c>
      <c r="B338" s="234" t="s">
        <v>52</v>
      </c>
      <c r="C338" s="234" t="s">
        <v>268</v>
      </c>
      <c r="D338" s="234" t="s">
        <v>1508</v>
      </c>
      <c r="E338" s="234" t="s">
        <v>1526</v>
      </c>
      <c r="F338" s="235" t="s">
        <v>515</v>
      </c>
      <c r="G338" s="268" t="n">
        <v>43564</v>
      </c>
      <c r="I338" s="228" t="s">
        <v>1012</v>
      </c>
    </row>
    <row r="339" customFormat="false" ht="12.75" hidden="false" customHeight="false" outlineLevel="0" collapsed="false">
      <c r="A339" s="234" t="s">
        <v>150</v>
      </c>
      <c r="B339" s="234" t="s">
        <v>52</v>
      </c>
      <c r="C339" s="234" t="s">
        <v>268</v>
      </c>
      <c r="D339" s="234" t="s">
        <v>1508</v>
      </c>
      <c r="E339" s="234" t="s">
        <v>1527</v>
      </c>
      <c r="F339" s="235" t="s">
        <v>515</v>
      </c>
      <c r="G339" s="268" t="n">
        <v>43564</v>
      </c>
      <c r="I339" s="228" t="s">
        <v>1012</v>
      </c>
    </row>
    <row r="340" customFormat="false" ht="12.75" hidden="false" customHeight="false" outlineLevel="0" collapsed="false">
      <c r="A340" s="234" t="s">
        <v>150</v>
      </c>
      <c r="B340" s="234" t="s">
        <v>52</v>
      </c>
      <c r="C340" s="234" t="s">
        <v>268</v>
      </c>
      <c r="D340" s="234" t="s">
        <v>1508</v>
      </c>
      <c r="E340" s="234" t="s">
        <v>1528</v>
      </c>
      <c r="F340" s="235" t="s">
        <v>515</v>
      </c>
      <c r="G340" s="268" t="n">
        <v>43564</v>
      </c>
      <c r="I340" s="228" t="s">
        <v>1012</v>
      </c>
    </row>
    <row r="341" customFormat="false" ht="12.75" hidden="false" customHeight="false" outlineLevel="0" collapsed="false">
      <c r="A341" s="234" t="s">
        <v>150</v>
      </c>
      <c r="B341" s="234" t="s">
        <v>52</v>
      </c>
      <c r="C341" s="234" t="s">
        <v>268</v>
      </c>
      <c r="D341" s="234" t="s">
        <v>1508</v>
      </c>
      <c r="E341" s="234" t="s">
        <v>1529</v>
      </c>
      <c r="F341" s="235" t="s">
        <v>515</v>
      </c>
      <c r="G341" s="268" t="n">
        <v>43564</v>
      </c>
      <c r="I341" s="228" t="s">
        <v>1012</v>
      </c>
    </row>
    <row r="342" customFormat="false" ht="12.75" hidden="false" customHeight="false" outlineLevel="0" collapsed="false">
      <c r="A342" s="234" t="s">
        <v>150</v>
      </c>
      <c r="B342" s="234" t="s">
        <v>52</v>
      </c>
      <c r="C342" s="234" t="s">
        <v>268</v>
      </c>
      <c r="D342" s="234" t="s">
        <v>1508</v>
      </c>
      <c r="E342" s="234" t="s">
        <v>1530</v>
      </c>
      <c r="F342" s="235" t="s">
        <v>515</v>
      </c>
      <c r="G342" s="268" t="n">
        <v>43564</v>
      </c>
      <c r="I342" s="228" t="s">
        <v>1012</v>
      </c>
    </row>
    <row r="343" customFormat="false" ht="12.75" hidden="false" customHeight="false" outlineLevel="0" collapsed="false">
      <c r="A343" s="234" t="s">
        <v>150</v>
      </c>
      <c r="B343" s="234" t="s">
        <v>52</v>
      </c>
      <c r="C343" s="234" t="s">
        <v>268</v>
      </c>
      <c r="D343" s="234" t="s">
        <v>1508</v>
      </c>
      <c r="E343" s="234" t="s">
        <v>1531</v>
      </c>
      <c r="F343" s="235" t="s">
        <v>515</v>
      </c>
      <c r="G343" s="268" t="n">
        <v>43564</v>
      </c>
      <c r="I343" s="228" t="s">
        <v>1012</v>
      </c>
    </row>
    <row r="344" customFormat="false" ht="12.75" hidden="false" customHeight="false" outlineLevel="0" collapsed="false">
      <c r="A344" s="234" t="s">
        <v>150</v>
      </c>
      <c r="B344" s="234" t="s">
        <v>52</v>
      </c>
      <c r="C344" s="234" t="s">
        <v>268</v>
      </c>
      <c r="D344" s="234" t="s">
        <v>1508</v>
      </c>
      <c r="E344" s="234" t="s">
        <v>1532</v>
      </c>
      <c r="F344" s="235" t="s">
        <v>515</v>
      </c>
      <c r="G344" s="268" t="n">
        <v>43564</v>
      </c>
      <c r="I344" s="228" t="s">
        <v>1012</v>
      </c>
    </row>
    <row r="345" customFormat="false" ht="12.75" hidden="false" customHeight="false" outlineLevel="0" collapsed="false">
      <c r="A345" s="234" t="s">
        <v>150</v>
      </c>
      <c r="B345" s="234" t="s">
        <v>52</v>
      </c>
      <c r="C345" s="234" t="s">
        <v>268</v>
      </c>
      <c r="D345" s="234" t="s">
        <v>1508</v>
      </c>
      <c r="E345" s="234" t="s">
        <v>1533</v>
      </c>
      <c r="F345" s="235" t="s">
        <v>515</v>
      </c>
      <c r="G345" s="268" t="n">
        <v>43564</v>
      </c>
      <c r="I345" s="228" t="s">
        <v>1012</v>
      </c>
    </row>
    <row r="346" customFormat="false" ht="12.75" hidden="false" customHeight="false" outlineLevel="0" collapsed="false">
      <c r="A346" s="234" t="s">
        <v>150</v>
      </c>
      <c r="B346" s="234" t="s">
        <v>52</v>
      </c>
      <c r="C346" s="234" t="s">
        <v>268</v>
      </c>
      <c r="D346" s="234" t="s">
        <v>1508</v>
      </c>
      <c r="E346" s="234" t="s">
        <v>1534</v>
      </c>
      <c r="F346" s="235" t="s">
        <v>515</v>
      </c>
      <c r="G346" s="268" t="n">
        <v>43564</v>
      </c>
      <c r="I346" s="228" t="s">
        <v>1012</v>
      </c>
    </row>
    <row r="347" customFormat="false" ht="12.75" hidden="false" customHeight="false" outlineLevel="0" collapsed="false">
      <c r="A347" s="234" t="s">
        <v>148</v>
      </c>
      <c r="B347" s="234" t="s">
        <v>66</v>
      </c>
      <c r="C347" s="234" t="s">
        <v>259</v>
      </c>
      <c r="D347" s="234" t="s">
        <v>1535</v>
      </c>
      <c r="E347" s="234" t="s">
        <v>1536</v>
      </c>
      <c r="F347" s="235" t="s">
        <v>69</v>
      </c>
      <c r="G347" s="268" t="n">
        <v>43287</v>
      </c>
      <c r="I347" s="228" t="s">
        <v>1012</v>
      </c>
    </row>
    <row r="348" customFormat="false" ht="12.75" hidden="false" customHeight="false" outlineLevel="0" collapsed="false">
      <c r="A348" s="234" t="s">
        <v>148</v>
      </c>
      <c r="B348" s="234" t="s">
        <v>66</v>
      </c>
      <c r="C348" s="234" t="s">
        <v>259</v>
      </c>
      <c r="D348" s="234" t="s">
        <v>1537</v>
      </c>
      <c r="E348" s="234" t="s">
        <v>1538</v>
      </c>
      <c r="F348" s="235" t="s">
        <v>69</v>
      </c>
      <c r="G348" s="268" t="n">
        <v>43287</v>
      </c>
      <c r="I348" s="228" t="s">
        <v>1012</v>
      </c>
    </row>
    <row r="349" customFormat="false" ht="12.75" hidden="false" customHeight="false" outlineLevel="0" collapsed="false">
      <c r="A349" s="234" t="s">
        <v>148</v>
      </c>
      <c r="B349" s="234" t="s">
        <v>66</v>
      </c>
      <c r="C349" s="234" t="s">
        <v>259</v>
      </c>
      <c r="D349" s="234" t="s">
        <v>1539</v>
      </c>
      <c r="E349" s="234" t="s">
        <v>1540</v>
      </c>
      <c r="F349" s="235" t="s">
        <v>69</v>
      </c>
      <c r="G349" s="268" t="n">
        <v>43287</v>
      </c>
      <c r="I349" s="228" t="s">
        <v>1012</v>
      </c>
    </row>
    <row r="350" customFormat="false" ht="12.75" hidden="false" customHeight="false" outlineLevel="0" collapsed="false">
      <c r="A350" s="234" t="s">
        <v>148</v>
      </c>
      <c r="B350" s="234" t="s">
        <v>66</v>
      </c>
      <c r="C350" s="234" t="s">
        <v>259</v>
      </c>
      <c r="D350" s="234" t="s">
        <v>1541</v>
      </c>
      <c r="E350" s="234" t="s">
        <v>1542</v>
      </c>
      <c r="F350" s="235" t="s">
        <v>69</v>
      </c>
      <c r="G350" s="268" t="n">
        <v>43287</v>
      </c>
      <c r="I350" s="228" t="s">
        <v>1012</v>
      </c>
    </row>
    <row r="351" customFormat="false" ht="12.75" hidden="false" customHeight="false" outlineLevel="0" collapsed="false">
      <c r="A351" s="234" t="s">
        <v>147</v>
      </c>
      <c r="B351" s="234" t="s">
        <v>66</v>
      </c>
      <c r="C351" s="234" t="s">
        <v>259</v>
      </c>
      <c r="D351" s="234" t="s">
        <v>1543</v>
      </c>
      <c r="E351" s="234" t="s">
        <v>1544</v>
      </c>
      <c r="F351" s="235" t="s">
        <v>69</v>
      </c>
      <c r="G351" s="268" t="n">
        <v>43287</v>
      </c>
      <c r="I351" s="228" t="s">
        <v>1012</v>
      </c>
    </row>
    <row r="352" customFormat="false" ht="12.75" hidden="false" customHeight="false" outlineLevel="0" collapsed="false">
      <c r="A352" s="234" t="s">
        <v>146</v>
      </c>
      <c r="B352" s="234" t="s">
        <v>66</v>
      </c>
      <c r="C352" s="234" t="s">
        <v>259</v>
      </c>
      <c r="D352" s="234" t="s">
        <v>1545</v>
      </c>
      <c r="E352" s="234" t="s">
        <v>1546</v>
      </c>
      <c r="F352" s="235" t="s">
        <v>69</v>
      </c>
      <c r="G352" s="268" t="n">
        <v>43287</v>
      </c>
      <c r="I352" s="228" t="s">
        <v>1012</v>
      </c>
    </row>
    <row r="353" customFormat="false" ht="12.75" hidden="false" customHeight="false" outlineLevel="0" collapsed="false">
      <c r="A353" s="234" t="s">
        <v>150</v>
      </c>
      <c r="B353" s="234" t="s">
        <v>66</v>
      </c>
      <c r="C353" s="234" t="s">
        <v>259</v>
      </c>
      <c r="D353" s="234" t="s">
        <v>1547</v>
      </c>
      <c r="E353" s="234" t="s">
        <v>1548</v>
      </c>
      <c r="F353" s="235" t="s">
        <v>69</v>
      </c>
      <c r="G353" s="268" t="n">
        <v>43287</v>
      </c>
      <c r="I353" s="228" t="s">
        <v>1012</v>
      </c>
    </row>
    <row r="354" customFormat="false" ht="12.75" hidden="false" customHeight="false" outlineLevel="0" collapsed="false">
      <c r="A354" s="234" t="s">
        <v>150</v>
      </c>
      <c r="B354" s="234" t="s">
        <v>66</v>
      </c>
      <c r="C354" s="234" t="s">
        <v>259</v>
      </c>
      <c r="D354" s="234" t="s">
        <v>1549</v>
      </c>
      <c r="E354" s="234" t="s">
        <v>1550</v>
      </c>
      <c r="F354" s="235" t="s">
        <v>69</v>
      </c>
      <c r="G354" s="268" t="n">
        <v>43287</v>
      </c>
      <c r="I354" s="228" t="s">
        <v>1012</v>
      </c>
    </row>
    <row r="355" customFormat="false" ht="12.75" hidden="false" customHeight="false" outlineLevel="0" collapsed="false">
      <c r="A355" s="234" t="s">
        <v>150</v>
      </c>
      <c r="B355" s="234" t="s">
        <v>66</v>
      </c>
      <c r="C355" s="234" t="s">
        <v>259</v>
      </c>
      <c r="D355" s="234" t="s">
        <v>1551</v>
      </c>
      <c r="E355" s="234" t="s">
        <v>1552</v>
      </c>
      <c r="F355" s="235" t="s">
        <v>69</v>
      </c>
      <c r="G355" s="268" t="n">
        <v>43287</v>
      </c>
      <c r="I355" s="228" t="s">
        <v>1012</v>
      </c>
    </row>
    <row r="356" customFormat="false" ht="12.75" hidden="false" customHeight="false" outlineLevel="0" collapsed="false">
      <c r="A356" s="234" t="s">
        <v>150</v>
      </c>
      <c r="B356" s="234" t="s">
        <v>66</v>
      </c>
      <c r="C356" s="234" t="s">
        <v>259</v>
      </c>
      <c r="D356" s="234" t="s">
        <v>1553</v>
      </c>
      <c r="E356" s="234" t="s">
        <v>1554</v>
      </c>
      <c r="F356" s="235" t="s">
        <v>69</v>
      </c>
      <c r="G356" s="268" t="n">
        <v>43287</v>
      </c>
      <c r="I356" s="228" t="s">
        <v>1012</v>
      </c>
    </row>
    <row r="357" customFormat="false" ht="12.75" hidden="false" customHeight="false" outlineLevel="0" collapsed="false">
      <c r="A357" s="234" t="s">
        <v>150</v>
      </c>
      <c r="B357" s="234" t="s">
        <v>66</v>
      </c>
      <c r="C357" s="234" t="s">
        <v>259</v>
      </c>
      <c r="D357" s="234" t="s">
        <v>1555</v>
      </c>
      <c r="E357" s="234" t="s">
        <v>1556</v>
      </c>
      <c r="F357" s="235" t="s">
        <v>69</v>
      </c>
      <c r="G357" s="268" t="n">
        <v>43287</v>
      </c>
      <c r="I357" s="228" t="s">
        <v>1012</v>
      </c>
    </row>
    <row r="358" customFormat="false" ht="12.75" hidden="false" customHeight="false" outlineLevel="0" collapsed="false">
      <c r="A358" s="234" t="s">
        <v>151</v>
      </c>
      <c r="B358" s="234" t="s">
        <v>72</v>
      </c>
      <c r="C358" s="234" t="s">
        <v>268</v>
      </c>
      <c r="D358" s="234" t="s">
        <v>1557</v>
      </c>
      <c r="E358" s="234" t="s">
        <v>1557</v>
      </c>
      <c r="F358" s="235" t="s">
        <v>75</v>
      </c>
      <c r="G358" s="268" t="n">
        <v>43642</v>
      </c>
      <c r="I358" s="228" t="s">
        <v>1012</v>
      </c>
    </row>
    <row r="359" customFormat="false" ht="12.75" hidden="false" customHeight="false" outlineLevel="0" collapsed="false">
      <c r="A359" s="234" t="s">
        <v>151</v>
      </c>
      <c r="B359" s="234" t="s">
        <v>72</v>
      </c>
      <c r="C359" s="234" t="s">
        <v>268</v>
      </c>
      <c r="D359" s="234" t="s">
        <v>1558</v>
      </c>
      <c r="E359" s="234" t="s">
        <v>1558</v>
      </c>
      <c r="F359" s="235" t="s">
        <v>75</v>
      </c>
      <c r="G359" s="268" t="n">
        <v>43642</v>
      </c>
      <c r="I359" s="228" t="s">
        <v>1012</v>
      </c>
    </row>
    <row r="360" customFormat="false" ht="12.75" hidden="false" customHeight="false" outlineLevel="0" collapsed="false">
      <c r="A360" s="234" t="s">
        <v>151</v>
      </c>
      <c r="B360" s="234" t="s">
        <v>72</v>
      </c>
      <c r="C360" s="234" t="s">
        <v>268</v>
      </c>
      <c r="D360" s="234" t="s">
        <v>1559</v>
      </c>
      <c r="E360" s="234" t="s">
        <v>1559</v>
      </c>
      <c r="F360" s="235" t="s">
        <v>75</v>
      </c>
      <c r="G360" s="268" t="n">
        <v>43642</v>
      </c>
      <c r="I360" s="228" t="s">
        <v>1012</v>
      </c>
    </row>
    <row r="361" customFormat="false" ht="12.75" hidden="false" customHeight="false" outlineLevel="0" collapsed="false">
      <c r="A361" s="234" t="s">
        <v>151</v>
      </c>
      <c r="B361" s="234" t="s">
        <v>72</v>
      </c>
      <c r="C361" s="234" t="s">
        <v>268</v>
      </c>
      <c r="D361" s="234" t="s">
        <v>1560</v>
      </c>
      <c r="E361" s="234" t="s">
        <v>1560</v>
      </c>
      <c r="F361" s="235" t="s">
        <v>75</v>
      </c>
      <c r="G361" s="268" t="n">
        <v>43642</v>
      </c>
      <c r="I361" s="228" t="s">
        <v>1012</v>
      </c>
    </row>
    <row r="362" customFormat="false" ht="12.75" hidden="false" customHeight="false" outlineLevel="0" collapsed="false">
      <c r="A362" s="234" t="s">
        <v>151</v>
      </c>
      <c r="B362" s="234" t="s">
        <v>72</v>
      </c>
      <c r="C362" s="234" t="s">
        <v>268</v>
      </c>
      <c r="D362" s="234" t="s">
        <v>1561</v>
      </c>
      <c r="E362" s="234" t="s">
        <v>1561</v>
      </c>
      <c r="F362" s="235" t="s">
        <v>75</v>
      </c>
      <c r="G362" s="268" t="n">
        <v>43642</v>
      </c>
      <c r="I362" s="228" t="s">
        <v>1012</v>
      </c>
    </row>
    <row r="363" customFormat="false" ht="12.75" hidden="false" customHeight="false" outlineLevel="0" collapsed="false">
      <c r="A363" s="234" t="s">
        <v>151</v>
      </c>
      <c r="B363" s="234" t="s">
        <v>72</v>
      </c>
      <c r="C363" s="234" t="s">
        <v>268</v>
      </c>
      <c r="D363" s="234" t="s">
        <v>1562</v>
      </c>
      <c r="E363" s="234" t="s">
        <v>1562</v>
      </c>
      <c r="F363" s="235" t="s">
        <v>75</v>
      </c>
      <c r="G363" s="268" t="n">
        <v>43642</v>
      </c>
      <c r="I363" s="228" t="s">
        <v>1012</v>
      </c>
    </row>
    <row r="364" customFormat="false" ht="12.75" hidden="false" customHeight="false" outlineLevel="0" collapsed="false">
      <c r="A364" s="234" t="s">
        <v>151</v>
      </c>
      <c r="B364" s="234" t="s">
        <v>72</v>
      </c>
      <c r="C364" s="234" t="s">
        <v>268</v>
      </c>
      <c r="D364" s="234" t="s">
        <v>1563</v>
      </c>
      <c r="E364" s="234" t="s">
        <v>1563</v>
      </c>
      <c r="F364" s="235" t="s">
        <v>75</v>
      </c>
      <c r="G364" s="268" t="n">
        <v>43642</v>
      </c>
      <c r="I364" s="228" t="s">
        <v>1012</v>
      </c>
    </row>
    <row r="365" customFormat="false" ht="12.75" hidden="false" customHeight="false" outlineLevel="0" collapsed="false">
      <c r="A365" s="234" t="s">
        <v>151</v>
      </c>
      <c r="B365" s="234" t="s">
        <v>72</v>
      </c>
      <c r="C365" s="234" t="s">
        <v>268</v>
      </c>
      <c r="D365" s="234" t="s">
        <v>1564</v>
      </c>
      <c r="E365" s="234" t="s">
        <v>1564</v>
      </c>
      <c r="F365" s="235" t="s">
        <v>75</v>
      </c>
      <c r="G365" s="268" t="n">
        <v>43642</v>
      </c>
      <c r="I365" s="228" t="s">
        <v>1012</v>
      </c>
    </row>
    <row r="366" customFormat="false" ht="12.75" hidden="false" customHeight="false" outlineLevel="0" collapsed="false">
      <c r="A366" s="234" t="s">
        <v>151</v>
      </c>
      <c r="B366" s="234" t="s">
        <v>72</v>
      </c>
      <c r="C366" s="234" t="s">
        <v>268</v>
      </c>
      <c r="D366" s="234" t="s">
        <v>1565</v>
      </c>
      <c r="E366" s="234" t="s">
        <v>1565</v>
      </c>
      <c r="F366" s="235" t="s">
        <v>75</v>
      </c>
      <c r="G366" s="268" t="n">
        <v>43642</v>
      </c>
      <c r="I366" s="228" t="s">
        <v>1012</v>
      </c>
    </row>
    <row r="367" customFormat="false" ht="12.75" hidden="false" customHeight="false" outlineLevel="0" collapsed="false">
      <c r="A367" s="234" t="s">
        <v>151</v>
      </c>
      <c r="B367" s="234" t="s">
        <v>72</v>
      </c>
      <c r="C367" s="234" t="s">
        <v>268</v>
      </c>
      <c r="D367" s="234" t="s">
        <v>1566</v>
      </c>
      <c r="E367" s="234" t="s">
        <v>1566</v>
      </c>
      <c r="F367" s="235" t="s">
        <v>75</v>
      </c>
      <c r="G367" s="268" t="n">
        <v>43642</v>
      </c>
      <c r="I367" s="228" t="s">
        <v>1012</v>
      </c>
    </row>
    <row r="368" customFormat="false" ht="12.75" hidden="false" customHeight="false" outlineLevel="0" collapsed="false">
      <c r="A368" s="234" t="s">
        <v>151</v>
      </c>
      <c r="B368" s="234" t="s">
        <v>72</v>
      </c>
      <c r="C368" s="234" t="s">
        <v>268</v>
      </c>
      <c r="D368" s="234" t="s">
        <v>1567</v>
      </c>
      <c r="E368" s="234" t="s">
        <v>1567</v>
      </c>
      <c r="F368" s="235" t="s">
        <v>75</v>
      </c>
      <c r="G368" s="268" t="n">
        <v>43642</v>
      </c>
      <c r="I368" s="228" t="s">
        <v>1012</v>
      </c>
    </row>
    <row r="369" customFormat="false" ht="12.75" hidden="false" customHeight="false" outlineLevel="0" collapsed="false">
      <c r="A369" s="234" t="s">
        <v>151</v>
      </c>
      <c r="B369" s="234" t="s">
        <v>72</v>
      </c>
      <c r="C369" s="234" t="s">
        <v>268</v>
      </c>
      <c r="D369" s="234" t="s">
        <v>1568</v>
      </c>
      <c r="E369" s="234" t="s">
        <v>1568</v>
      </c>
      <c r="F369" s="235" t="s">
        <v>75</v>
      </c>
      <c r="G369" s="268" t="n">
        <v>43642</v>
      </c>
      <c r="I369" s="228" t="s">
        <v>1012</v>
      </c>
    </row>
    <row r="370" customFormat="false" ht="12.75" hidden="false" customHeight="false" outlineLevel="0" collapsed="false">
      <c r="A370" s="234" t="s">
        <v>151</v>
      </c>
      <c r="B370" s="234" t="s">
        <v>72</v>
      </c>
      <c r="C370" s="234" t="s">
        <v>268</v>
      </c>
      <c r="D370" s="234" t="s">
        <v>1569</v>
      </c>
      <c r="E370" s="234" t="s">
        <v>1569</v>
      </c>
      <c r="F370" s="235" t="s">
        <v>75</v>
      </c>
      <c r="G370" s="268" t="n">
        <v>43642</v>
      </c>
      <c r="I370" s="228" t="s">
        <v>1012</v>
      </c>
    </row>
    <row r="371" customFormat="false" ht="12.75" hidden="false" customHeight="false" outlineLevel="0" collapsed="false">
      <c r="A371" s="234" t="s">
        <v>151</v>
      </c>
      <c r="B371" s="234" t="s">
        <v>72</v>
      </c>
      <c r="C371" s="234" t="s">
        <v>268</v>
      </c>
      <c r="D371" s="234" t="s">
        <v>1570</v>
      </c>
      <c r="E371" s="234" t="s">
        <v>1570</v>
      </c>
      <c r="F371" s="235" t="s">
        <v>75</v>
      </c>
      <c r="G371" s="268" t="n">
        <v>43642</v>
      </c>
      <c r="I371" s="228" t="s">
        <v>1012</v>
      </c>
    </row>
    <row r="372" customFormat="false" ht="12.75" hidden="false" customHeight="false" outlineLevel="0" collapsed="false">
      <c r="A372" s="234" t="s">
        <v>151</v>
      </c>
      <c r="B372" s="234" t="s">
        <v>72</v>
      </c>
      <c r="C372" s="234" t="s">
        <v>268</v>
      </c>
      <c r="D372" s="234" t="s">
        <v>1571</v>
      </c>
      <c r="E372" s="234" t="s">
        <v>1571</v>
      </c>
      <c r="F372" s="235" t="s">
        <v>75</v>
      </c>
      <c r="G372" s="268" t="n">
        <v>43642</v>
      </c>
      <c r="I372" s="228" t="s">
        <v>1012</v>
      </c>
    </row>
    <row r="373" customFormat="false" ht="12.75" hidden="false" customHeight="false" outlineLevel="0" collapsed="false">
      <c r="A373" s="234" t="s">
        <v>151</v>
      </c>
      <c r="B373" s="234" t="s">
        <v>72</v>
      </c>
      <c r="C373" s="234" t="s">
        <v>268</v>
      </c>
      <c r="D373" s="234" t="s">
        <v>1572</v>
      </c>
      <c r="E373" s="234" t="s">
        <v>1572</v>
      </c>
      <c r="F373" s="235" t="s">
        <v>75</v>
      </c>
      <c r="G373" s="268" t="n">
        <v>43642</v>
      </c>
      <c r="I373" s="228" t="s">
        <v>1012</v>
      </c>
    </row>
    <row r="374" customFormat="false" ht="12.75" hidden="false" customHeight="false" outlineLevel="0" collapsed="false">
      <c r="A374" s="234" t="s">
        <v>151</v>
      </c>
      <c r="B374" s="234" t="s">
        <v>72</v>
      </c>
      <c r="C374" s="234" t="s">
        <v>268</v>
      </c>
      <c r="D374" s="234" t="s">
        <v>1573</v>
      </c>
      <c r="E374" s="234" t="s">
        <v>1573</v>
      </c>
      <c r="F374" s="235" t="s">
        <v>75</v>
      </c>
      <c r="G374" s="268" t="n">
        <v>43642</v>
      </c>
      <c r="I374" s="228" t="s">
        <v>1012</v>
      </c>
    </row>
    <row r="375" customFormat="false" ht="12.75" hidden="false" customHeight="false" outlineLevel="0" collapsed="false">
      <c r="A375" s="234" t="s">
        <v>151</v>
      </c>
      <c r="B375" s="234" t="s">
        <v>72</v>
      </c>
      <c r="C375" s="234" t="s">
        <v>268</v>
      </c>
      <c r="D375" s="234" t="s">
        <v>1574</v>
      </c>
      <c r="E375" s="234" t="s">
        <v>1574</v>
      </c>
      <c r="F375" s="235" t="s">
        <v>75</v>
      </c>
      <c r="G375" s="268" t="n">
        <v>43642</v>
      </c>
      <c r="I375" s="228" t="s">
        <v>1012</v>
      </c>
    </row>
    <row r="376" customFormat="false" ht="12.75" hidden="false" customHeight="false" outlineLevel="0" collapsed="false">
      <c r="A376" s="234" t="s">
        <v>151</v>
      </c>
      <c r="B376" s="234" t="s">
        <v>72</v>
      </c>
      <c r="C376" s="234" t="s">
        <v>268</v>
      </c>
      <c r="D376" s="234" t="s">
        <v>1575</v>
      </c>
      <c r="E376" s="234" t="s">
        <v>1575</v>
      </c>
      <c r="F376" s="235" t="s">
        <v>75</v>
      </c>
      <c r="G376" s="268" t="n">
        <v>43642</v>
      </c>
      <c r="I376" s="228" t="s">
        <v>1012</v>
      </c>
    </row>
    <row r="377" customFormat="false" ht="12.75" hidden="false" customHeight="false" outlineLevel="0" collapsed="false">
      <c r="A377" s="234" t="s">
        <v>151</v>
      </c>
      <c r="B377" s="234" t="s">
        <v>72</v>
      </c>
      <c r="C377" s="234" t="s">
        <v>268</v>
      </c>
      <c r="D377" s="234" t="s">
        <v>1576</v>
      </c>
      <c r="E377" s="234" t="s">
        <v>1576</v>
      </c>
      <c r="F377" s="235" t="s">
        <v>75</v>
      </c>
      <c r="G377" s="268" t="n">
        <v>43642</v>
      </c>
      <c r="I377" s="228" t="s">
        <v>1012</v>
      </c>
    </row>
    <row r="378" customFormat="false" ht="12.75" hidden="false" customHeight="false" outlineLevel="0" collapsed="false">
      <c r="A378" s="234" t="s">
        <v>151</v>
      </c>
      <c r="B378" s="234" t="s">
        <v>72</v>
      </c>
      <c r="C378" s="234" t="s">
        <v>268</v>
      </c>
      <c r="D378" s="234" t="s">
        <v>1577</v>
      </c>
      <c r="E378" s="234" t="s">
        <v>1577</v>
      </c>
      <c r="F378" s="235" t="s">
        <v>75</v>
      </c>
      <c r="G378" s="268" t="n">
        <v>43642</v>
      </c>
      <c r="I378" s="228" t="s">
        <v>1012</v>
      </c>
    </row>
    <row r="379" customFormat="false" ht="12.75" hidden="false" customHeight="false" outlineLevel="0" collapsed="false">
      <c r="A379" s="234" t="s">
        <v>151</v>
      </c>
      <c r="B379" s="234" t="s">
        <v>72</v>
      </c>
      <c r="C379" s="234" t="s">
        <v>268</v>
      </c>
      <c r="D379" s="234" t="s">
        <v>1578</v>
      </c>
      <c r="E379" s="234" t="s">
        <v>1578</v>
      </c>
      <c r="F379" s="235" t="s">
        <v>75</v>
      </c>
      <c r="G379" s="268" t="n">
        <v>43642</v>
      </c>
      <c r="I379" s="228" t="s">
        <v>1012</v>
      </c>
    </row>
    <row r="380" customFormat="false" ht="12.75" hidden="false" customHeight="false" outlineLevel="0" collapsed="false">
      <c r="A380" s="234" t="s">
        <v>151</v>
      </c>
      <c r="B380" s="234" t="s">
        <v>72</v>
      </c>
      <c r="C380" s="234" t="s">
        <v>268</v>
      </c>
      <c r="D380" s="234" t="s">
        <v>1579</v>
      </c>
      <c r="E380" s="234" t="s">
        <v>1579</v>
      </c>
      <c r="F380" s="235" t="s">
        <v>75</v>
      </c>
      <c r="G380" s="268" t="n">
        <v>43642</v>
      </c>
      <c r="I380" s="228" t="s">
        <v>1012</v>
      </c>
    </row>
    <row r="381" customFormat="false" ht="12.75" hidden="false" customHeight="false" outlineLevel="0" collapsed="false">
      <c r="A381" s="234" t="s">
        <v>151</v>
      </c>
      <c r="B381" s="234" t="s">
        <v>72</v>
      </c>
      <c r="C381" s="234" t="s">
        <v>268</v>
      </c>
      <c r="D381" s="234" t="s">
        <v>1580</v>
      </c>
      <c r="E381" s="234" t="s">
        <v>1580</v>
      </c>
      <c r="F381" s="235" t="s">
        <v>75</v>
      </c>
      <c r="G381" s="268" t="n">
        <v>43642</v>
      </c>
      <c r="I381" s="228" t="s">
        <v>1012</v>
      </c>
    </row>
    <row r="382" customFormat="false" ht="12.75" hidden="false" customHeight="false" outlineLevel="0" collapsed="false">
      <c r="A382" s="234" t="s">
        <v>151</v>
      </c>
      <c r="B382" s="234" t="s">
        <v>72</v>
      </c>
      <c r="C382" s="234" t="s">
        <v>268</v>
      </c>
      <c r="D382" s="234" t="s">
        <v>1581</v>
      </c>
      <c r="E382" s="234" t="s">
        <v>1581</v>
      </c>
      <c r="F382" s="235" t="s">
        <v>75</v>
      </c>
      <c r="G382" s="268" t="n">
        <v>43642</v>
      </c>
      <c r="I382" s="228" t="s">
        <v>1012</v>
      </c>
    </row>
    <row r="383" customFormat="false" ht="12.75" hidden="false" customHeight="false" outlineLevel="0" collapsed="false">
      <c r="A383" s="234" t="s">
        <v>151</v>
      </c>
      <c r="B383" s="234" t="s">
        <v>72</v>
      </c>
      <c r="C383" s="234" t="s">
        <v>268</v>
      </c>
      <c r="D383" s="234" t="s">
        <v>1582</v>
      </c>
      <c r="E383" s="234" t="s">
        <v>1582</v>
      </c>
      <c r="F383" s="235" t="s">
        <v>75</v>
      </c>
      <c r="G383" s="268" t="n">
        <v>43642</v>
      </c>
      <c r="I383" s="228" t="s">
        <v>1012</v>
      </c>
    </row>
    <row r="384" customFormat="false" ht="12.75" hidden="false" customHeight="false" outlineLevel="0" collapsed="false">
      <c r="A384" s="234" t="s">
        <v>151</v>
      </c>
      <c r="B384" s="234" t="s">
        <v>72</v>
      </c>
      <c r="C384" s="234" t="s">
        <v>268</v>
      </c>
      <c r="D384" s="234" t="s">
        <v>1583</v>
      </c>
      <c r="E384" s="234" t="s">
        <v>1583</v>
      </c>
      <c r="F384" s="235" t="s">
        <v>75</v>
      </c>
      <c r="G384" s="268" t="n">
        <v>43642</v>
      </c>
      <c r="I384" s="228" t="s">
        <v>1012</v>
      </c>
    </row>
    <row r="385" customFormat="false" ht="12.75" hidden="false" customHeight="false" outlineLevel="0" collapsed="false">
      <c r="A385" s="234" t="s">
        <v>151</v>
      </c>
      <c r="B385" s="234" t="s">
        <v>72</v>
      </c>
      <c r="C385" s="234" t="s">
        <v>268</v>
      </c>
      <c r="D385" s="234" t="s">
        <v>1584</v>
      </c>
      <c r="E385" s="234" t="s">
        <v>1584</v>
      </c>
      <c r="F385" s="235" t="s">
        <v>75</v>
      </c>
      <c r="G385" s="268" t="n">
        <v>43642</v>
      </c>
      <c r="I385" s="228" t="s">
        <v>1012</v>
      </c>
    </row>
    <row r="386" customFormat="false" ht="12.75" hidden="false" customHeight="false" outlineLevel="0" collapsed="false">
      <c r="A386" s="234" t="s">
        <v>151</v>
      </c>
      <c r="B386" s="234" t="s">
        <v>72</v>
      </c>
      <c r="C386" s="234" t="s">
        <v>268</v>
      </c>
      <c r="D386" s="234" t="s">
        <v>1585</v>
      </c>
      <c r="E386" s="234" t="s">
        <v>1585</v>
      </c>
      <c r="F386" s="235" t="s">
        <v>75</v>
      </c>
      <c r="G386" s="268" t="n">
        <v>43642</v>
      </c>
      <c r="I386" s="228" t="s">
        <v>1012</v>
      </c>
    </row>
    <row r="387" customFormat="false" ht="12.75" hidden="false" customHeight="false" outlineLevel="0" collapsed="false">
      <c r="A387" s="234" t="s">
        <v>151</v>
      </c>
      <c r="B387" s="234" t="s">
        <v>72</v>
      </c>
      <c r="C387" s="234" t="s">
        <v>268</v>
      </c>
      <c r="D387" s="234" t="s">
        <v>1586</v>
      </c>
      <c r="E387" s="234" t="s">
        <v>1586</v>
      </c>
      <c r="F387" s="235" t="s">
        <v>75</v>
      </c>
      <c r="G387" s="268" t="n">
        <v>43642</v>
      </c>
      <c r="I387" s="228" t="s">
        <v>1012</v>
      </c>
    </row>
    <row r="388" customFormat="false" ht="12.75" hidden="false" customHeight="false" outlineLevel="0" collapsed="false">
      <c r="A388" s="234" t="s">
        <v>151</v>
      </c>
      <c r="B388" s="234" t="s">
        <v>72</v>
      </c>
      <c r="C388" s="234" t="s">
        <v>268</v>
      </c>
      <c r="D388" s="234" t="s">
        <v>1587</v>
      </c>
      <c r="E388" s="234" t="s">
        <v>1587</v>
      </c>
      <c r="F388" s="235" t="s">
        <v>75</v>
      </c>
      <c r="G388" s="268" t="n">
        <v>43642</v>
      </c>
      <c r="I388" s="228" t="s">
        <v>1012</v>
      </c>
    </row>
    <row r="389" customFormat="false" ht="12.75" hidden="false" customHeight="false" outlineLevel="0" collapsed="false">
      <c r="A389" s="234" t="s">
        <v>151</v>
      </c>
      <c r="B389" s="234" t="s">
        <v>72</v>
      </c>
      <c r="C389" s="234" t="s">
        <v>268</v>
      </c>
      <c r="D389" s="234" t="s">
        <v>1588</v>
      </c>
      <c r="E389" s="234" t="s">
        <v>1588</v>
      </c>
      <c r="F389" s="235" t="s">
        <v>75</v>
      </c>
      <c r="G389" s="268" t="n">
        <v>43642</v>
      </c>
      <c r="I389" s="228" t="s">
        <v>1012</v>
      </c>
    </row>
    <row r="390" customFormat="false" ht="12.75" hidden="false" customHeight="false" outlineLevel="0" collapsed="false">
      <c r="A390" s="234" t="s">
        <v>151</v>
      </c>
      <c r="B390" s="234" t="s">
        <v>72</v>
      </c>
      <c r="C390" s="234" t="s">
        <v>268</v>
      </c>
      <c r="D390" s="234" t="s">
        <v>1589</v>
      </c>
      <c r="E390" s="234" t="s">
        <v>1589</v>
      </c>
      <c r="F390" s="235" t="s">
        <v>75</v>
      </c>
      <c r="G390" s="268" t="n">
        <v>43642</v>
      </c>
      <c r="I390" s="228" t="s">
        <v>1012</v>
      </c>
    </row>
    <row r="391" customFormat="false" ht="12.75" hidden="false" customHeight="false" outlineLevel="0" collapsed="false">
      <c r="A391" s="234" t="s">
        <v>151</v>
      </c>
      <c r="B391" s="234" t="s">
        <v>72</v>
      </c>
      <c r="C391" s="234" t="s">
        <v>268</v>
      </c>
      <c r="D391" s="234" t="s">
        <v>1590</v>
      </c>
      <c r="E391" s="234" t="s">
        <v>1590</v>
      </c>
      <c r="F391" s="235" t="s">
        <v>75</v>
      </c>
      <c r="G391" s="268" t="n">
        <v>43642</v>
      </c>
      <c r="I391" s="228" t="s">
        <v>1012</v>
      </c>
    </row>
    <row r="392" customFormat="false" ht="12.75" hidden="false" customHeight="false" outlineLevel="0" collapsed="false">
      <c r="A392" s="234" t="s">
        <v>151</v>
      </c>
      <c r="B392" s="234" t="s">
        <v>72</v>
      </c>
      <c r="C392" s="234" t="s">
        <v>268</v>
      </c>
      <c r="D392" s="234" t="s">
        <v>1591</v>
      </c>
      <c r="E392" s="234" t="s">
        <v>1591</v>
      </c>
      <c r="F392" s="235" t="s">
        <v>75</v>
      </c>
      <c r="G392" s="268" t="n">
        <v>43642</v>
      </c>
      <c r="I392" s="228" t="s">
        <v>1012</v>
      </c>
    </row>
    <row r="393" customFormat="false" ht="12.75" hidden="false" customHeight="false" outlineLevel="0" collapsed="false">
      <c r="A393" s="234" t="s">
        <v>151</v>
      </c>
      <c r="B393" s="234" t="s">
        <v>72</v>
      </c>
      <c r="C393" s="234" t="s">
        <v>268</v>
      </c>
      <c r="D393" s="234" t="s">
        <v>1592</v>
      </c>
      <c r="E393" s="234" t="s">
        <v>1592</v>
      </c>
      <c r="F393" s="235" t="s">
        <v>75</v>
      </c>
      <c r="G393" s="268" t="n">
        <v>43642</v>
      </c>
      <c r="I393" s="228" t="s">
        <v>1012</v>
      </c>
    </row>
    <row r="394" customFormat="false" ht="12.75" hidden="false" customHeight="false" outlineLevel="0" collapsed="false">
      <c r="A394" s="234" t="s">
        <v>151</v>
      </c>
      <c r="B394" s="234" t="s">
        <v>72</v>
      </c>
      <c r="C394" s="234" t="s">
        <v>268</v>
      </c>
      <c r="D394" s="234" t="s">
        <v>1593</v>
      </c>
      <c r="E394" s="234" t="s">
        <v>1593</v>
      </c>
      <c r="F394" s="235" t="s">
        <v>75</v>
      </c>
      <c r="G394" s="268" t="n">
        <v>43642</v>
      </c>
      <c r="I394" s="228" t="s">
        <v>1012</v>
      </c>
    </row>
    <row r="395" customFormat="false" ht="12.75" hidden="false" customHeight="false" outlineLevel="0" collapsed="false">
      <c r="A395" s="234" t="s">
        <v>151</v>
      </c>
      <c r="B395" s="234" t="s">
        <v>72</v>
      </c>
      <c r="C395" s="234" t="s">
        <v>268</v>
      </c>
      <c r="D395" s="234" t="s">
        <v>1594</v>
      </c>
      <c r="E395" s="234" t="s">
        <v>1594</v>
      </c>
      <c r="F395" s="235" t="s">
        <v>75</v>
      </c>
      <c r="G395" s="268" t="n">
        <v>43642</v>
      </c>
      <c r="I395" s="228" t="s">
        <v>1012</v>
      </c>
    </row>
    <row r="396" customFormat="false" ht="12.75" hidden="false" customHeight="false" outlineLevel="0" collapsed="false">
      <c r="A396" s="234" t="s">
        <v>151</v>
      </c>
      <c r="B396" s="234" t="s">
        <v>72</v>
      </c>
      <c r="C396" s="234" t="s">
        <v>268</v>
      </c>
      <c r="D396" s="234" t="s">
        <v>1595</v>
      </c>
      <c r="E396" s="234" t="s">
        <v>1595</v>
      </c>
      <c r="F396" s="235" t="s">
        <v>75</v>
      </c>
      <c r="G396" s="268" t="n">
        <v>43642</v>
      </c>
      <c r="I396" s="228" t="s">
        <v>1012</v>
      </c>
    </row>
    <row r="397" customFormat="false" ht="12.75" hidden="false" customHeight="false" outlineLevel="0" collapsed="false">
      <c r="A397" s="234" t="s">
        <v>151</v>
      </c>
      <c r="B397" s="234" t="s">
        <v>72</v>
      </c>
      <c r="C397" s="234" t="s">
        <v>268</v>
      </c>
      <c r="D397" s="234" t="s">
        <v>1596</v>
      </c>
      <c r="E397" s="234" t="s">
        <v>1596</v>
      </c>
      <c r="F397" s="235" t="s">
        <v>75</v>
      </c>
      <c r="G397" s="268" t="n">
        <v>43642</v>
      </c>
      <c r="I397" s="228" t="s">
        <v>1012</v>
      </c>
    </row>
    <row r="398" customFormat="false" ht="12.75" hidden="false" customHeight="false" outlineLevel="0" collapsed="false">
      <c r="A398" s="234" t="s">
        <v>151</v>
      </c>
      <c r="B398" s="234" t="s">
        <v>72</v>
      </c>
      <c r="C398" s="234" t="s">
        <v>268</v>
      </c>
      <c r="D398" s="234" t="s">
        <v>1597</v>
      </c>
      <c r="E398" s="234" t="s">
        <v>1597</v>
      </c>
      <c r="F398" s="235" t="s">
        <v>75</v>
      </c>
      <c r="G398" s="268" t="n">
        <v>43642</v>
      </c>
      <c r="I398" s="228" t="s">
        <v>1012</v>
      </c>
    </row>
    <row r="399" customFormat="false" ht="12.75" hidden="false" customHeight="false" outlineLevel="0" collapsed="false">
      <c r="A399" s="234" t="s">
        <v>151</v>
      </c>
      <c r="B399" s="234" t="s">
        <v>72</v>
      </c>
      <c r="C399" s="234" t="s">
        <v>268</v>
      </c>
      <c r="D399" s="234" t="s">
        <v>1598</v>
      </c>
      <c r="E399" s="234" t="s">
        <v>1598</v>
      </c>
      <c r="F399" s="235" t="s">
        <v>75</v>
      </c>
      <c r="G399" s="268" t="n">
        <v>43642</v>
      </c>
      <c r="I399" s="228" t="s">
        <v>1012</v>
      </c>
    </row>
    <row r="400" customFormat="false" ht="12.75" hidden="false" customHeight="false" outlineLevel="0" collapsed="false">
      <c r="A400" s="234" t="s">
        <v>151</v>
      </c>
      <c r="B400" s="234" t="s">
        <v>72</v>
      </c>
      <c r="C400" s="234" t="s">
        <v>268</v>
      </c>
      <c r="D400" s="234" t="s">
        <v>1599</v>
      </c>
      <c r="E400" s="234" t="s">
        <v>1599</v>
      </c>
      <c r="F400" s="235" t="s">
        <v>75</v>
      </c>
      <c r="G400" s="268" t="n">
        <v>43642</v>
      </c>
      <c r="I400" s="228" t="s">
        <v>1012</v>
      </c>
    </row>
    <row r="401" customFormat="false" ht="12.75" hidden="false" customHeight="false" outlineLevel="0" collapsed="false">
      <c r="A401" s="234" t="s">
        <v>151</v>
      </c>
      <c r="B401" s="234" t="s">
        <v>72</v>
      </c>
      <c r="C401" s="234" t="s">
        <v>268</v>
      </c>
      <c r="D401" s="234" t="s">
        <v>1600</v>
      </c>
      <c r="E401" s="234" t="s">
        <v>1600</v>
      </c>
      <c r="F401" s="235" t="s">
        <v>75</v>
      </c>
      <c r="G401" s="268" t="n">
        <v>43642</v>
      </c>
      <c r="I401" s="228" t="s">
        <v>1012</v>
      </c>
    </row>
    <row r="402" customFormat="false" ht="12.75" hidden="false" customHeight="false" outlineLevel="0" collapsed="false">
      <c r="A402" s="234" t="s">
        <v>151</v>
      </c>
      <c r="B402" s="234" t="s">
        <v>72</v>
      </c>
      <c r="C402" s="234" t="s">
        <v>268</v>
      </c>
      <c r="D402" s="234" t="s">
        <v>1601</v>
      </c>
      <c r="E402" s="234" t="s">
        <v>1601</v>
      </c>
      <c r="F402" s="235" t="s">
        <v>75</v>
      </c>
      <c r="G402" s="268" t="n">
        <v>43642</v>
      </c>
      <c r="I402" s="228" t="s">
        <v>1012</v>
      </c>
    </row>
    <row r="403" customFormat="false" ht="12.75" hidden="false" customHeight="false" outlineLevel="0" collapsed="false">
      <c r="A403" s="234" t="s">
        <v>151</v>
      </c>
      <c r="B403" s="234" t="s">
        <v>72</v>
      </c>
      <c r="C403" s="234" t="s">
        <v>268</v>
      </c>
      <c r="D403" s="234" t="s">
        <v>1602</v>
      </c>
      <c r="E403" s="234" t="s">
        <v>1602</v>
      </c>
      <c r="F403" s="235" t="s">
        <v>75</v>
      </c>
      <c r="G403" s="268" t="n">
        <v>43642</v>
      </c>
      <c r="I403" s="228" t="s">
        <v>1012</v>
      </c>
    </row>
    <row r="404" customFormat="false" ht="12.75" hidden="false" customHeight="false" outlineLevel="0" collapsed="false">
      <c r="A404" s="234" t="s">
        <v>151</v>
      </c>
      <c r="B404" s="234" t="s">
        <v>72</v>
      </c>
      <c r="C404" s="234" t="s">
        <v>268</v>
      </c>
      <c r="D404" s="234" t="s">
        <v>1603</v>
      </c>
      <c r="E404" s="234" t="s">
        <v>1603</v>
      </c>
      <c r="F404" s="235" t="s">
        <v>75</v>
      </c>
      <c r="G404" s="268" t="n">
        <v>43642</v>
      </c>
      <c r="I404" s="228" t="s">
        <v>1012</v>
      </c>
    </row>
    <row r="405" customFormat="false" ht="12.75" hidden="false" customHeight="false" outlineLevel="0" collapsed="false">
      <c r="A405" s="234" t="s">
        <v>151</v>
      </c>
      <c r="B405" s="234" t="s">
        <v>72</v>
      </c>
      <c r="C405" s="234" t="s">
        <v>268</v>
      </c>
      <c r="D405" s="234" t="s">
        <v>1604</v>
      </c>
      <c r="E405" s="234" t="s">
        <v>1604</v>
      </c>
      <c r="F405" s="235" t="s">
        <v>75</v>
      </c>
      <c r="G405" s="268" t="n">
        <v>43642</v>
      </c>
      <c r="I405" s="228" t="s">
        <v>1012</v>
      </c>
    </row>
    <row r="406" customFormat="false" ht="12.75" hidden="false" customHeight="false" outlineLevel="0" collapsed="false">
      <c r="A406" s="234" t="s">
        <v>151</v>
      </c>
      <c r="B406" s="234" t="s">
        <v>72</v>
      </c>
      <c r="C406" s="234" t="s">
        <v>268</v>
      </c>
      <c r="D406" s="234" t="s">
        <v>1605</v>
      </c>
      <c r="E406" s="234" t="s">
        <v>1605</v>
      </c>
      <c r="F406" s="235" t="s">
        <v>75</v>
      </c>
      <c r="G406" s="268" t="n">
        <v>43642</v>
      </c>
      <c r="I406" s="228" t="s">
        <v>1012</v>
      </c>
    </row>
    <row r="407" customFormat="false" ht="12.75" hidden="false" customHeight="false" outlineLevel="0" collapsed="false">
      <c r="A407" s="234" t="s">
        <v>151</v>
      </c>
      <c r="B407" s="234" t="s">
        <v>72</v>
      </c>
      <c r="C407" s="234" t="s">
        <v>268</v>
      </c>
      <c r="D407" s="234" t="s">
        <v>1606</v>
      </c>
      <c r="E407" s="234" t="s">
        <v>1606</v>
      </c>
      <c r="F407" s="235" t="s">
        <v>75</v>
      </c>
      <c r="G407" s="268" t="n">
        <v>43642</v>
      </c>
      <c r="I407" s="228" t="s">
        <v>1012</v>
      </c>
    </row>
    <row r="408" customFormat="false" ht="12.75" hidden="false" customHeight="false" outlineLevel="0" collapsed="false">
      <c r="A408" s="228" t="s">
        <v>144</v>
      </c>
      <c r="B408" s="228" t="s">
        <v>82</v>
      </c>
      <c r="C408" s="228" t="s">
        <v>962</v>
      </c>
      <c r="D408" s="228" t="s">
        <v>157</v>
      </c>
      <c r="E408" s="228" t="s">
        <v>1607</v>
      </c>
      <c r="F408" s="235" t="s">
        <v>705</v>
      </c>
      <c r="G408" s="268" t="n">
        <v>43487</v>
      </c>
      <c r="H408" s="236" t="n">
        <v>587152.409673</v>
      </c>
      <c r="I408" s="228" t="s">
        <v>1012</v>
      </c>
    </row>
    <row r="409" customFormat="false" ht="12.75" hidden="false" customHeight="false" outlineLevel="0" collapsed="false">
      <c r="A409" s="228" t="s">
        <v>142</v>
      </c>
      <c r="B409" s="228" t="s">
        <v>87</v>
      </c>
      <c r="C409" s="228" t="s">
        <v>268</v>
      </c>
      <c r="D409" s="228" t="s">
        <v>1608</v>
      </c>
      <c r="E409" s="228" t="s">
        <v>1608</v>
      </c>
      <c r="F409" s="235" t="s">
        <v>90</v>
      </c>
      <c r="G409" s="268" t="n">
        <v>43923</v>
      </c>
      <c r="I409" s="228" t="s">
        <v>1012</v>
      </c>
    </row>
    <row r="410" customFormat="false" ht="12.75" hidden="false" customHeight="false" outlineLevel="0" collapsed="false">
      <c r="A410" s="234" t="s">
        <v>142</v>
      </c>
      <c r="B410" s="234" t="s">
        <v>93</v>
      </c>
      <c r="C410" s="234" t="s">
        <v>261</v>
      </c>
      <c r="D410" s="234" t="s">
        <v>1609</v>
      </c>
      <c r="E410" s="234" t="s">
        <v>1610</v>
      </c>
      <c r="F410" s="235" t="s">
        <v>98</v>
      </c>
      <c r="G410" s="268" t="n">
        <v>41394</v>
      </c>
      <c r="H410" s="270"/>
      <c r="I410" s="237" t="s">
        <v>1012</v>
      </c>
    </row>
    <row r="411" customFormat="false" ht="12.75" hidden="false" customHeight="false" outlineLevel="0" collapsed="false">
      <c r="A411" s="234" t="s">
        <v>142</v>
      </c>
      <c r="B411" s="234" t="s">
        <v>93</v>
      </c>
      <c r="C411" s="234" t="s">
        <v>261</v>
      </c>
      <c r="D411" s="234" t="s">
        <v>734</v>
      </c>
      <c r="E411" s="234" t="s">
        <v>1611</v>
      </c>
      <c r="F411" s="235" t="s">
        <v>98</v>
      </c>
      <c r="G411" s="268" t="n">
        <v>41394</v>
      </c>
      <c r="H411" s="270"/>
      <c r="I411" s="237" t="s">
        <v>1012</v>
      </c>
    </row>
    <row r="412" customFormat="false" ht="12.75" hidden="false" customHeight="false" outlineLevel="0" collapsed="false">
      <c r="A412" s="234" t="s">
        <v>146</v>
      </c>
      <c r="B412" s="234" t="s">
        <v>105</v>
      </c>
      <c r="C412" s="234" t="s">
        <v>261</v>
      </c>
      <c r="D412" s="234" t="s">
        <v>1612</v>
      </c>
      <c r="E412" s="234" t="s">
        <v>1613</v>
      </c>
      <c r="F412" s="235" t="s">
        <v>745</v>
      </c>
      <c r="G412" s="268" t="n">
        <v>43374</v>
      </c>
      <c r="I412" s="228" t="s">
        <v>1012</v>
      </c>
    </row>
    <row r="413" customFormat="false" ht="12.75" hidden="false" customHeight="false" outlineLevel="0" collapsed="false">
      <c r="A413" s="234" t="s">
        <v>146</v>
      </c>
      <c r="B413" s="234" t="s">
        <v>105</v>
      </c>
      <c r="C413" s="234" t="s">
        <v>261</v>
      </c>
      <c r="D413" s="234" t="s">
        <v>1614</v>
      </c>
      <c r="E413" s="234" t="s">
        <v>1615</v>
      </c>
      <c r="F413" s="235" t="s">
        <v>745</v>
      </c>
      <c r="G413" s="268" t="n">
        <v>43374</v>
      </c>
      <c r="I413" s="228" t="s">
        <v>1012</v>
      </c>
    </row>
    <row r="414" customFormat="false" ht="12.75" hidden="false" customHeight="false" outlineLevel="0" collapsed="false">
      <c r="A414" s="234" t="s">
        <v>146</v>
      </c>
      <c r="B414" s="234" t="s">
        <v>105</v>
      </c>
      <c r="C414" s="234" t="s">
        <v>261</v>
      </c>
      <c r="D414" s="234" t="s">
        <v>1616</v>
      </c>
      <c r="E414" s="234" t="s">
        <v>1617</v>
      </c>
      <c r="F414" s="235" t="s">
        <v>745</v>
      </c>
      <c r="G414" s="268" t="n">
        <v>43374</v>
      </c>
      <c r="I414" s="228" t="s">
        <v>1012</v>
      </c>
    </row>
    <row r="415" customFormat="false" ht="12.75" hidden="false" customHeight="false" outlineLevel="0" collapsed="false">
      <c r="A415" s="234" t="s">
        <v>146</v>
      </c>
      <c r="B415" s="234" t="s">
        <v>105</v>
      </c>
      <c r="C415" s="234" t="s">
        <v>261</v>
      </c>
      <c r="D415" s="234" t="s">
        <v>1618</v>
      </c>
      <c r="E415" s="234" t="s">
        <v>1619</v>
      </c>
      <c r="F415" s="235" t="s">
        <v>745</v>
      </c>
      <c r="G415" s="268" t="n">
        <v>43374</v>
      </c>
      <c r="I415" s="228" t="s">
        <v>1012</v>
      </c>
    </row>
    <row r="416" customFormat="false" ht="12.75" hidden="false" customHeight="false" outlineLevel="0" collapsed="false">
      <c r="A416" s="234" t="s">
        <v>146</v>
      </c>
      <c r="B416" s="234" t="s">
        <v>105</v>
      </c>
      <c r="C416" s="234" t="s">
        <v>261</v>
      </c>
      <c r="D416" s="234" t="s">
        <v>1620</v>
      </c>
      <c r="E416" s="234" t="s">
        <v>1621</v>
      </c>
      <c r="F416" s="235" t="s">
        <v>745</v>
      </c>
      <c r="G416" s="268" t="n">
        <v>43374</v>
      </c>
      <c r="I416" s="228" t="s">
        <v>1012</v>
      </c>
    </row>
    <row r="417" customFormat="false" ht="12.75" hidden="false" customHeight="false" outlineLevel="0" collapsed="false">
      <c r="A417" s="234" t="s">
        <v>146</v>
      </c>
      <c r="B417" s="234" t="s">
        <v>105</v>
      </c>
      <c r="C417" s="234" t="s">
        <v>261</v>
      </c>
      <c r="D417" s="234" t="s">
        <v>1622</v>
      </c>
      <c r="E417" s="234" t="s">
        <v>1623</v>
      </c>
      <c r="F417" s="235" t="s">
        <v>745</v>
      </c>
      <c r="G417" s="268" t="n">
        <v>43374</v>
      </c>
      <c r="I417" s="228" t="s">
        <v>1012</v>
      </c>
    </row>
    <row r="418" customFormat="false" ht="12.75" hidden="false" customHeight="false" outlineLevel="0" collapsed="false">
      <c r="A418" s="234" t="s">
        <v>146</v>
      </c>
      <c r="B418" s="234" t="s">
        <v>105</v>
      </c>
      <c r="C418" s="234" t="s">
        <v>261</v>
      </c>
      <c r="D418" s="234" t="s">
        <v>1624</v>
      </c>
      <c r="E418" s="234" t="s">
        <v>1625</v>
      </c>
      <c r="F418" s="235" t="s">
        <v>745</v>
      </c>
      <c r="G418" s="268" t="n">
        <v>43374</v>
      </c>
      <c r="I418" s="228" t="s">
        <v>1012</v>
      </c>
    </row>
    <row r="419" customFormat="false" ht="12.75" hidden="false" customHeight="false" outlineLevel="0" collapsed="false">
      <c r="A419" s="234" t="s">
        <v>146</v>
      </c>
      <c r="B419" s="234" t="s">
        <v>105</v>
      </c>
      <c r="C419" s="234" t="s">
        <v>261</v>
      </c>
      <c r="D419" s="234" t="s">
        <v>1626</v>
      </c>
      <c r="E419" s="234" t="s">
        <v>1627</v>
      </c>
      <c r="F419" s="235" t="s">
        <v>745</v>
      </c>
      <c r="G419" s="268" t="n">
        <v>43374</v>
      </c>
      <c r="H419" s="236" t="n">
        <v>57855.002766</v>
      </c>
      <c r="I419" s="228" t="s">
        <v>1012</v>
      </c>
    </row>
    <row r="420" customFormat="false" ht="12.75" hidden="false" customHeight="false" outlineLevel="0" collapsed="false">
      <c r="A420" s="234" t="s">
        <v>146</v>
      </c>
      <c r="B420" s="234" t="s">
        <v>105</v>
      </c>
      <c r="C420" s="234" t="s">
        <v>261</v>
      </c>
      <c r="D420" s="234" t="s">
        <v>1628</v>
      </c>
      <c r="E420" s="234" t="s">
        <v>1629</v>
      </c>
      <c r="F420" s="235" t="s">
        <v>745</v>
      </c>
      <c r="G420" s="268" t="n">
        <v>43374</v>
      </c>
      <c r="I420" s="228" t="s">
        <v>1012</v>
      </c>
    </row>
    <row r="421" customFormat="false" ht="12.75" hidden="false" customHeight="false" outlineLevel="0" collapsed="false">
      <c r="A421" s="234" t="s">
        <v>146</v>
      </c>
      <c r="B421" s="234" t="s">
        <v>105</v>
      </c>
      <c r="C421" s="234" t="s">
        <v>261</v>
      </c>
      <c r="D421" s="234" t="s">
        <v>1630</v>
      </c>
      <c r="E421" s="234" t="s">
        <v>1631</v>
      </c>
      <c r="F421" s="235" t="s">
        <v>745</v>
      </c>
      <c r="G421" s="268" t="n">
        <v>43374</v>
      </c>
      <c r="I421" s="228" t="s">
        <v>1012</v>
      </c>
    </row>
    <row r="422" customFormat="false" ht="12.75" hidden="false" customHeight="false" outlineLevel="0" collapsed="false">
      <c r="A422" s="234" t="s">
        <v>146</v>
      </c>
      <c r="B422" s="234" t="s">
        <v>105</v>
      </c>
      <c r="C422" s="234" t="s">
        <v>261</v>
      </c>
      <c r="D422" s="234" t="s">
        <v>1632</v>
      </c>
      <c r="E422" s="234" t="s">
        <v>1633</v>
      </c>
      <c r="F422" s="235" t="s">
        <v>745</v>
      </c>
      <c r="G422" s="268" t="n">
        <v>43374</v>
      </c>
      <c r="I422" s="228" t="s">
        <v>1012</v>
      </c>
    </row>
    <row r="423" customFormat="false" ht="12.75" hidden="false" customHeight="false" outlineLevel="0" collapsed="false">
      <c r="A423" s="234" t="s">
        <v>146</v>
      </c>
      <c r="B423" s="234" t="s">
        <v>105</v>
      </c>
      <c r="C423" s="234" t="s">
        <v>261</v>
      </c>
      <c r="D423" s="234" t="s">
        <v>1634</v>
      </c>
      <c r="E423" s="234" t="s">
        <v>1635</v>
      </c>
      <c r="F423" s="235" t="s">
        <v>745</v>
      </c>
      <c r="G423" s="268" t="n">
        <v>43374</v>
      </c>
      <c r="I423" s="228" t="s">
        <v>1012</v>
      </c>
    </row>
    <row r="424" customFormat="false" ht="12.75" hidden="false" customHeight="false" outlineLevel="0" collapsed="false">
      <c r="A424" s="234" t="s">
        <v>146</v>
      </c>
      <c r="B424" s="234" t="s">
        <v>105</v>
      </c>
      <c r="C424" s="234" t="s">
        <v>261</v>
      </c>
      <c r="D424" s="234" t="s">
        <v>1636</v>
      </c>
      <c r="E424" s="234" t="s">
        <v>1637</v>
      </c>
      <c r="F424" s="235" t="s">
        <v>745</v>
      </c>
      <c r="G424" s="268" t="n">
        <v>43374</v>
      </c>
      <c r="I424" s="228" t="s">
        <v>1012</v>
      </c>
    </row>
    <row r="425" customFormat="false" ht="12.75" hidden="false" customHeight="false" outlineLevel="0" collapsed="false">
      <c r="A425" s="234" t="s">
        <v>142</v>
      </c>
      <c r="B425" s="234" t="s">
        <v>110</v>
      </c>
      <c r="C425" s="234" t="s">
        <v>268</v>
      </c>
      <c r="D425" s="234" t="s">
        <v>1638</v>
      </c>
      <c r="E425" s="234" t="s">
        <v>774</v>
      </c>
      <c r="F425" s="235" t="s">
        <v>756</v>
      </c>
      <c r="G425" s="268" t="n">
        <v>43615</v>
      </c>
      <c r="H425" s="236" t="n">
        <v>43.5550454952977</v>
      </c>
      <c r="I425" s="228" t="s">
        <v>1012</v>
      </c>
    </row>
    <row r="426" customFormat="false" ht="12.75" hidden="false" customHeight="false" outlineLevel="0" collapsed="false">
      <c r="A426" s="234" t="s">
        <v>142</v>
      </c>
      <c r="B426" s="234" t="s">
        <v>110</v>
      </c>
      <c r="C426" s="234" t="s">
        <v>268</v>
      </c>
      <c r="D426" s="234" t="s">
        <v>1639</v>
      </c>
      <c r="E426" s="234" t="s">
        <v>776</v>
      </c>
      <c r="F426" s="235" t="s">
        <v>756</v>
      </c>
      <c r="G426" s="268" t="n">
        <v>43615</v>
      </c>
      <c r="H426" s="236" t="n">
        <v>406.99245801302</v>
      </c>
      <c r="I426" s="228" t="s">
        <v>1012</v>
      </c>
    </row>
    <row r="427" customFormat="false" ht="12.75" hidden="false" customHeight="false" outlineLevel="0" collapsed="false">
      <c r="A427" s="234" t="s">
        <v>142</v>
      </c>
      <c r="B427" s="234" t="s">
        <v>110</v>
      </c>
      <c r="C427" s="234" t="s">
        <v>268</v>
      </c>
      <c r="D427" s="234" t="s">
        <v>1640</v>
      </c>
      <c r="E427" s="234" t="s">
        <v>778</v>
      </c>
      <c r="F427" s="235" t="s">
        <v>756</v>
      </c>
      <c r="G427" s="268" t="n">
        <v>43615</v>
      </c>
      <c r="H427" s="236" t="n">
        <v>302.195734732862</v>
      </c>
      <c r="I427" s="228" t="s">
        <v>1012</v>
      </c>
    </row>
    <row r="428" customFormat="false" ht="12.75" hidden="false" customHeight="false" outlineLevel="0" collapsed="false">
      <c r="A428" s="234" t="s">
        <v>142</v>
      </c>
      <c r="B428" s="234" t="s">
        <v>110</v>
      </c>
      <c r="C428" s="234" t="s">
        <v>268</v>
      </c>
      <c r="D428" s="234" t="s">
        <v>1641</v>
      </c>
      <c r="E428" s="234" t="s">
        <v>780</v>
      </c>
      <c r="F428" s="235" t="s">
        <v>756</v>
      </c>
      <c r="G428" s="268" t="n">
        <v>43615</v>
      </c>
      <c r="H428" s="236" t="n">
        <v>111.307190834947</v>
      </c>
      <c r="I428" s="228" t="s">
        <v>1012</v>
      </c>
    </row>
    <row r="429" customFormat="false" ht="12.75" hidden="false" customHeight="false" outlineLevel="0" collapsed="false">
      <c r="A429" s="234" t="s">
        <v>142</v>
      </c>
      <c r="B429" s="234" t="s">
        <v>110</v>
      </c>
      <c r="C429" s="234" t="s">
        <v>268</v>
      </c>
      <c r="D429" s="234" t="s">
        <v>1642</v>
      </c>
      <c r="E429" s="234" t="s">
        <v>782</v>
      </c>
      <c r="F429" s="235" t="s">
        <v>756</v>
      </c>
      <c r="G429" s="268" t="n">
        <v>43615</v>
      </c>
      <c r="H429" s="236" t="n">
        <v>286.351542766179</v>
      </c>
      <c r="I429" s="228" t="s">
        <v>1012</v>
      </c>
    </row>
    <row r="430" customFormat="false" ht="12.75" hidden="false" customHeight="false" outlineLevel="0" collapsed="false">
      <c r="A430" s="234" t="s">
        <v>142</v>
      </c>
      <c r="B430" s="234" t="s">
        <v>110</v>
      </c>
      <c r="C430" s="234" t="s">
        <v>268</v>
      </c>
      <c r="D430" s="234" t="s">
        <v>1643</v>
      </c>
      <c r="E430" s="234" t="s">
        <v>784</v>
      </c>
      <c r="F430" s="235" t="s">
        <v>756</v>
      </c>
      <c r="G430" s="268" t="n">
        <v>43615</v>
      </c>
      <c r="H430" s="236" t="n">
        <v>711.223422176631</v>
      </c>
      <c r="I430" s="228" t="s">
        <v>1012</v>
      </c>
    </row>
    <row r="431" customFormat="false" ht="12.75" hidden="false" customHeight="false" outlineLevel="0" collapsed="false">
      <c r="A431" s="234" t="s">
        <v>142</v>
      </c>
      <c r="B431" s="234" t="s">
        <v>110</v>
      </c>
      <c r="C431" s="234" t="s">
        <v>268</v>
      </c>
      <c r="D431" s="234" t="s">
        <v>1644</v>
      </c>
      <c r="E431" s="234" t="s">
        <v>786</v>
      </c>
      <c r="F431" s="235" t="s">
        <v>756</v>
      </c>
      <c r="G431" s="268" t="n">
        <v>43615</v>
      </c>
      <c r="H431" s="236" t="n">
        <v>2.38636362906339</v>
      </c>
      <c r="I431" s="228" t="s">
        <v>1012</v>
      </c>
    </row>
    <row r="432" customFormat="false" ht="12.75" hidden="false" customHeight="false" outlineLevel="0" collapsed="false">
      <c r="A432" s="234" t="s">
        <v>142</v>
      </c>
      <c r="B432" s="234" t="s">
        <v>110</v>
      </c>
      <c r="C432" s="234" t="s">
        <v>268</v>
      </c>
      <c r="D432" s="234" t="s">
        <v>1645</v>
      </c>
      <c r="E432" s="234" t="s">
        <v>788</v>
      </c>
      <c r="F432" s="235" t="s">
        <v>756</v>
      </c>
      <c r="G432" s="268" t="n">
        <v>43615</v>
      </c>
      <c r="H432" s="236" t="n">
        <v>64.3228774953175</v>
      </c>
      <c r="I432" s="228" t="s">
        <v>1012</v>
      </c>
    </row>
    <row r="433" customFormat="false" ht="15" hidden="false" customHeight="true" outlineLevel="0" collapsed="false">
      <c r="A433" s="234" t="s">
        <v>142</v>
      </c>
      <c r="B433" s="234" t="s">
        <v>110</v>
      </c>
      <c r="C433" s="234" t="s">
        <v>268</v>
      </c>
      <c r="D433" s="234" t="s">
        <v>1646</v>
      </c>
      <c r="E433" s="234" t="s">
        <v>790</v>
      </c>
      <c r="F433" s="235" t="s">
        <v>756</v>
      </c>
      <c r="G433" s="268" t="n">
        <v>43615</v>
      </c>
      <c r="H433" s="236" t="n">
        <v>8.92169270826552</v>
      </c>
      <c r="I433" s="228" t="s">
        <v>1012</v>
      </c>
    </row>
    <row r="434" customFormat="false" ht="15" hidden="false" customHeight="true" outlineLevel="0" collapsed="false">
      <c r="A434" s="234" t="s">
        <v>142</v>
      </c>
      <c r="B434" s="234" t="s">
        <v>110</v>
      </c>
      <c r="C434" s="234" t="s">
        <v>268</v>
      </c>
      <c r="D434" s="234" t="s">
        <v>1647</v>
      </c>
      <c r="E434" s="234" t="s">
        <v>792</v>
      </c>
      <c r="F434" s="235" t="s">
        <v>756</v>
      </c>
      <c r="G434" s="268" t="n">
        <v>43615</v>
      </c>
      <c r="H434" s="236" t="n">
        <v>70.2570557124814</v>
      </c>
      <c r="I434" s="228" t="s">
        <v>1012</v>
      </c>
    </row>
    <row r="435" customFormat="false" ht="12.75" hidden="false" customHeight="false" outlineLevel="0" collapsed="false">
      <c r="A435" s="234" t="s">
        <v>142</v>
      </c>
      <c r="B435" s="234" t="s">
        <v>110</v>
      </c>
      <c r="C435" s="234" t="s">
        <v>268</v>
      </c>
      <c r="D435" s="234" t="s">
        <v>1648</v>
      </c>
      <c r="E435" s="234" t="s">
        <v>794</v>
      </c>
      <c r="F435" s="235" t="s">
        <v>756</v>
      </c>
      <c r="G435" s="268" t="n">
        <v>43615</v>
      </c>
      <c r="H435" s="236" t="n">
        <v>41.3967215069381</v>
      </c>
      <c r="I435" s="228" t="s">
        <v>1012</v>
      </c>
    </row>
    <row r="436" customFormat="false" ht="12.75" hidden="false" customHeight="false" outlineLevel="0" collapsed="false">
      <c r="A436" s="234" t="s">
        <v>142</v>
      </c>
      <c r="B436" s="234" t="s">
        <v>110</v>
      </c>
      <c r="C436" s="234" t="s">
        <v>268</v>
      </c>
      <c r="D436" s="234" t="s">
        <v>1649</v>
      </c>
      <c r="E436" s="234" t="s">
        <v>796</v>
      </c>
      <c r="F436" s="235" t="s">
        <v>756</v>
      </c>
      <c r="G436" s="268" t="n">
        <v>43615</v>
      </c>
      <c r="H436" s="236" t="n">
        <v>0.12193774424461</v>
      </c>
      <c r="I436" s="228" t="s">
        <v>1012</v>
      </c>
    </row>
    <row r="437" customFormat="false" ht="12.75" hidden="false" customHeight="false" outlineLevel="0" collapsed="false">
      <c r="A437" s="234" t="s">
        <v>142</v>
      </c>
      <c r="B437" s="234" t="s">
        <v>110</v>
      </c>
      <c r="C437" s="234" t="s">
        <v>268</v>
      </c>
      <c r="D437" s="234" t="s">
        <v>1650</v>
      </c>
      <c r="E437" s="234" t="s">
        <v>798</v>
      </c>
      <c r="F437" s="235" t="s">
        <v>756</v>
      </c>
      <c r="G437" s="268" t="n">
        <v>43615</v>
      </c>
      <c r="H437" s="236" t="n">
        <v>153.718065356392</v>
      </c>
      <c r="I437" s="228" t="s">
        <v>1012</v>
      </c>
    </row>
    <row r="438" customFormat="false" ht="12.75" hidden="false" customHeight="false" outlineLevel="0" collapsed="false">
      <c r="A438" s="234" t="s">
        <v>142</v>
      </c>
      <c r="B438" s="234" t="s">
        <v>110</v>
      </c>
      <c r="C438" s="234" t="s">
        <v>268</v>
      </c>
      <c r="D438" s="234" t="s">
        <v>1651</v>
      </c>
      <c r="E438" s="234" t="s">
        <v>800</v>
      </c>
      <c r="F438" s="235" t="s">
        <v>756</v>
      </c>
      <c r="G438" s="268" t="n">
        <v>43615</v>
      </c>
      <c r="H438" s="236" t="n">
        <v>38.8173932603472</v>
      </c>
      <c r="I438" s="228" t="s">
        <v>1012</v>
      </c>
    </row>
    <row r="439" customFormat="false" ht="12.75" hidden="false" customHeight="false" outlineLevel="0" collapsed="false">
      <c r="A439" s="234" t="s">
        <v>142</v>
      </c>
      <c r="B439" s="234" t="s">
        <v>110</v>
      </c>
      <c r="C439" s="234" t="s">
        <v>268</v>
      </c>
      <c r="D439" s="234" t="s">
        <v>1652</v>
      </c>
      <c r="E439" s="234" t="s">
        <v>802</v>
      </c>
      <c r="F439" s="235" t="s">
        <v>756</v>
      </c>
      <c r="G439" s="268" t="n">
        <v>43615</v>
      </c>
      <c r="H439" s="236" t="n">
        <v>46.0761567188209</v>
      </c>
      <c r="I439" s="228" t="s">
        <v>1012</v>
      </c>
    </row>
    <row r="440" customFormat="false" ht="12.75" hidden="false" customHeight="false" outlineLevel="0" collapsed="false">
      <c r="A440" s="234" t="s">
        <v>142</v>
      </c>
      <c r="B440" s="234" t="s">
        <v>110</v>
      </c>
      <c r="C440" s="234" t="s">
        <v>268</v>
      </c>
      <c r="D440" s="234" t="s">
        <v>1653</v>
      </c>
      <c r="E440" s="234" t="s">
        <v>804</v>
      </c>
      <c r="F440" s="235" t="s">
        <v>756</v>
      </c>
      <c r="G440" s="268" t="n">
        <v>43615</v>
      </c>
      <c r="H440" s="236" t="n">
        <v>141.190986466745</v>
      </c>
      <c r="I440" s="228" t="s">
        <v>1012</v>
      </c>
    </row>
    <row r="441" customFormat="false" ht="12.75" hidden="false" customHeight="false" outlineLevel="0" collapsed="false">
      <c r="A441" s="234" t="s">
        <v>142</v>
      </c>
      <c r="B441" s="234" t="s">
        <v>110</v>
      </c>
      <c r="C441" s="234" t="s">
        <v>268</v>
      </c>
      <c r="D441" s="234" t="s">
        <v>1654</v>
      </c>
      <c r="E441" s="234" t="s">
        <v>806</v>
      </c>
      <c r="F441" s="235" t="s">
        <v>756</v>
      </c>
      <c r="G441" s="268" t="n">
        <v>43615</v>
      </c>
      <c r="H441" s="236" t="n">
        <v>17.4607444357419</v>
      </c>
      <c r="I441" s="228" t="s">
        <v>1012</v>
      </c>
    </row>
    <row r="442" customFormat="false" ht="12.75" hidden="false" customHeight="false" outlineLevel="0" collapsed="false">
      <c r="A442" s="234" t="s">
        <v>142</v>
      </c>
      <c r="B442" s="234" t="s">
        <v>110</v>
      </c>
      <c r="C442" s="234" t="s">
        <v>268</v>
      </c>
      <c r="D442" s="234" t="s">
        <v>1655</v>
      </c>
      <c r="E442" s="234" t="s">
        <v>808</v>
      </c>
      <c r="F442" s="235" t="s">
        <v>756</v>
      </c>
      <c r="G442" s="268" t="n">
        <v>43615</v>
      </c>
      <c r="H442" s="236" t="n">
        <v>58.8122514723633</v>
      </c>
      <c r="I442" s="228" t="s">
        <v>1012</v>
      </c>
    </row>
    <row r="443" customFormat="false" ht="12.75" hidden="false" customHeight="false" outlineLevel="0" collapsed="false">
      <c r="A443" s="234" t="s">
        <v>142</v>
      </c>
      <c r="B443" s="234" t="s">
        <v>110</v>
      </c>
      <c r="C443" s="234" t="s">
        <v>268</v>
      </c>
      <c r="D443" s="234" t="s">
        <v>1656</v>
      </c>
      <c r="E443" s="234" t="s">
        <v>810</v>
      </c>
      <c r="F443" s="235" t="s">
        <v>756</v>
      </c>
      <c r="G443" s="268" t="n">
        <v>43615</v>
      </c>
      <c r="H443" s="236" t="n">
        <v>98.6739115264911</v>
      </c>
      <c r="I443" s="228" t="s">
        <v>1012</v>
      </c>
    </row>
    <row r="444" customFormat="false" ht="12.75" hidden="false" customHeight="false" outlineLevel="0" collapsed="false">
      <c r="A444" s="251" t="s">
        <v>149</v>
      </c>
      <c r="B444" s="230" t="s">
        <v>116</v>
      </c>
      <c r="C444" s="250" t="s">
        <v>851</v>
      </c>
      <c r="D444" s="251" t="s">
        <v>1657</v>
      </c>
      <c r="E444" s="251" t="s">
        <v>1658</v>
      </c>
      <c r="F444" s="271" t="s">
        <v>1659</v>
      </c>
      <c r="G444" s="272" t="n">
        <v>44420</v>
      </c>
      <c r="I444" s="228" t="s">
        <v>1012</v>
      </c>
    </row>
    <row r="445" customFormat="false" ht="12.75" hidden="false" customHeight="false" outlineLevel="0" collapsed="false">
      <c r="A445" s="251" t="s">
        <v>149</v>
      </c>
      <c r="B445" s="230" t="s">
        <v>116</v>
      </c>
      <c r="C445" s="250" t="s">
        <v>851</v>
      </c>
      <c r="D445" s="251" t="s">
        <v>1657</v>
      </c>
      <c r="E445" s="251" t="s">
        <v>1660</v>
      </c>
      <c r="F445" s="271" t="s">
        <v>1659</v>
      </c>
      <c r="G445" s="272" t="n">
        <v>44420</v>
      </c>
      <c r="I445" s="228" t="s">
        <v>1012</v>
      </c>
    </row>
    <row r="446" customFormat="false" ht="12.75" hidden="false" customHeight="false" outlineLevel="0" collapsed="false">
      <c r="A446" s="251" t="s">
        <v>149</v>
      </c>
      <c r="B446" s="230" t="s">
        <v>116</v>
      </c>
      <c r="C446" s="250" t="s">
        <v>851</v>
      </c>
      <c r="D446" s="251" t="s">
        <v>1657</v>
      </c>
      <c r="E446" s="251" t="s">
        <v>1661</v>
      </c>
      <c r="F446" s="271" t="s">
        <v>1659</v>
      </c>
      <c r="G446" s="272" t="n">
        <v>44420</v>
      </c>
      <c r="I446" s="228" t="s">
        <v>1012</v>
      </c>
    </row>
    <row r="447" customFormat="false" ht="12.75" hidden="false" customHeight="false" outlineLevel="0" collapsed="false">
      <c r="A447" s="251" t="s">
        <v>149</v>
      </c>
      <c r="B447" s="230" t="s">
        <v>116</v>
      </c>
      <c r="C447" s="250" t="s">
        <v>851</v>
      </c>
      <c r="D447" s="251" t="s">
        <v>1657</v>
      </c>
      <c r="E447" s="251" t="s">
        <v>1662</v>
      </c>
      <c r="F447" s="271" t="s">
        <v>1659</v>
      </c>
      <c r="G447" s="272" t="n">
        <v>44420</v>
      </c>
      <c r="I447" s="228" t="s">
        <v>1012</v>
      </c>
    </row>
    <row r="448" customFormat="false" ht="15" hidden="false" customHeight="false" outlineLevel="0" collapsed="false">
      <c r="A448" s="251" t="s">
        <v>148</v>
      </c>
      <c r="B448" s="230" t="s">
        <v>116</v>
      </c>
      <c r="C448" s="250" t="s">
        <v>851</v>
      </c>
      <c r="D448" s="251" t="s">
        <v>1657</v>
      </c>
      <c r="E448" s="251" t="s">
        <v>1663</v>
      </c>
      <c r="F448" s="246" t="s">
        <v>119</v>
      </c>
      <c r="G448" s="272" t="n">
        <v>44442</v>
      </c>
      <c r="H448" s="238" t="n">
        <v>89747.27232</v>
      </c>
      <c r="I448" s="228" t="s">
        <v>1012</v>
      </c>
      <c r="J448" s="239"/>
      <c r="K448" s="239"/>
      <c r="L448" s="239"/>
      <c r="M448" s="239"/>
      <c r="N448" s="0"/>
      <c r="O448" s="0"/>
    </row>
    <row r="449" customFormat="false" ht="15" hidden="false" customHeight="false" outlineLevel="0" collapsed="false">
      <c r="A449" s="251" t="s">
        <v>148</v>
      </c>
      <c r="B449" s="230" t="s">
        <v>116</v>
      </c>
      <c r="C449" s="250" t="s">
        <v>851</v>
      </c>
      <c r="D449" s="251" t="s">
        <v>1657</v>
      </c>
      <c r="E449" s="242" t="s">
        <v>1664</v>
      </c>
      <c r="F449" s="246" t="s">
        <v>119</v>
      </c>
      <c r="G449" s="272" t="n">
        <v>44442</v>
      </c>
      <c r="H449" s="238" t="n">
        <v>172578.900365999</v>
      </c>
      <c r="I449" s="228" t="s">
        <v>1012</v>
      </c>
      <c r="J449" s="239"/>
      <c r="K449" s="239"/>
      <c r="L449" s="239"/>
      <c r="M449" s="239"/>
      <c r="N449" s="0"/>
      <c r="O449" s="0"/>
    </row>
    <row r="450" customFormat="false" ht="15" hidden="false" customHeight="false" outlineLevel="0" collapsed="false">
      <c r="A450" s="251" t="s">
        <v>148</v>
      </c>
      <c r="B450" s="230" t="s">
        <v>116</v>
      </c>
      <c r="C450" s="250" t="s">
        <v>851</v>
      </c>
      <c r="D450" s="251" t="s">
        <v>1657</v>
      </c>
      <c r="E450" s="242" t="s">
        <v>1665</v>
      </c>
      <c r="F450" s="246" t="s">
        <v>119</v>
      </c>
      <c r="G450" s="272" t="n">
        <v>44442</v>
      </c>
      <c r="H450" s="238" t="n">
        <v>57194.5638899999</v>
      </c>
      <c r="I450" s="228" t="s">
        <v>1012</v>
      </c>
      <c r="J450" s="239"/>
      <c r="K450" s="239"/>
      <c r="L450" s="239"/>
      <c r="M450" s="239"/>
      <c r="N450" s="0"/>
      <c r="O450" s="0"/>
    </row>
    <row r="451" customFormat="false" ht="15" hidden="false" customHeight="false" outlineLevel="0" collapsed="false">
      <c r="A451" s="251" t="s">
        <v>148</v>
      </c>
      <c r="B451" s="230" t="s">
        <v>116</v>
      </c>
      <c r="C451" s="250" t="s">
        <v>851</v>
      </c>
      <c r="D451" s="251" t="s">
        <v>1657</v>
      </c>
      <c r="E451" s="251" t="s">
        <v>1666</v>
      </c>
      <c r="F451" s="271" t="s">
        <v>1659</v>
      </c>
      <c r="G451" s="272" t="n">
        <v>44420</v>
      </c>
      <c r="H451" s="243"/>
      <c r="I451" s="228" t="s">
        <v>1012</v>
      </c>
      <c r="J451" s="239"/>
      <c r="L451" s="239"/>
      <c r="M451" s="239"/>
      <c r="N451" s="0"/>
      <c r="O451" s="0"/>
    </row>
    <row r="452" customFormat="false" ht="15" hidden="false" customHeight="false" outlineLevel="0" collapsed="false">
      <c r="A452" s="251" t="s">
        <v>148</v>
      </c>
      <c r="B452" s="230" t="s">
        <v>116</v>
      </c>
      <c r="C452" s="250" t="s">
        <v>851</v>
      </c>
      <c r="D452" s="251" t="s">
        <v>1657</v>
      </c>
      <c r="E452" s="251" t="s">
        <v>1667</v>
      </c>
      <c r="F452" s="246" t="s">
        <v>119</v>
      </c>
      <c r="G452" s="272" t="n">
        <v>44442</v>
      </c>
      <c r="H452" s="238" t="n">
        <v>167855.368492</v>
      </c>
      <c r="I452" s="228" t="s">
        <v>1012</v>
      </c>
      <c r="J452" s="239"/>
      <c r="K452" s="239"/>
      <c r="L452" s="239"/>
      <c r="M452" s="239"/>
      <c r="N452" s="0"/>
      <c r="O452" s="0"/>
    </row>
    <row r="453" customFormat="false" ht="15" hidden="false" customHeight="false" outlineLevel="0" collapsed="false">
      <c r="A453" s="251" t="s">
        <v>148</v>
      </c>
      <c r="B453" s="230" t="s">
        <v>116</v>
      </c>
      <c r="C453" s="250" t="s">
        <v>851</v>
      </c>
      <c r="D453" s="251" t="s">
        <v>1657</v>
      </c>
      <c r="E453" s="251" t="s">
        <v>1668</v>
      </c>
      <c r="F453" s="271" t="s">
        <v>1659</v>
      </c>
      <c r="G453" s="272" t="n">
        <v>44420</v>
      </c>
      <c r="H453" s="243"/>
      <c r="I453" s="228" t="s">
        <v>1012</v>
      </c>
      <c r="J453" s="239"/>
      <c r="L453" s="239"/>
      <c r="M453" s="239"/>
      <c r="N453" s="0"/>
      <c r="O453" s="0"/>
    </row>
    <row r="454" customFormat="false" ht="15" hidden="false" customHeight="false" outlineLevel="0" collapsed="false">
      <c r="A454" s="251" t="s">
        <v>148</v>
      </c>
      <c r="B454" s="230" t="s">
        <v>116</v>
      </c>
      <c r="C454" s="250" t="s">
        <v>851</v>
      </c>
      <c r="D454" s="251" t="s">
        <v>1657</v>
      </c>
      <c r="E454" s="251" t="s">
        <v>1669</v>
      </c>
      <c r="F454" s="271" t="s">
        <v>1659</v>
      </c>
      <c r="G454" s="272" t="n">
        <v>44420</v>
      </c>
      <c r="H454" s="243"/>
      <c r="I454" s="228" t="s">
        <v>1012</v>
      </c>
      <c r="J454" s="239"/>
      <c r="K454" s="239"/>
      <c r="L454" s="239"/>
      <c r="M454" s="239"/>
      <c r="N454" s="0"/>
      <c r="O454" s="0"/>
    </row>
    <row r="455" customFormat="false" ht="15" hidden="false" customHeight="false" outlineLevel="0" collapsed="false">
      <c r="A455" s="251" t="s">
        <v>148</v>
      </c>
      <c r="B455" s="230" t="s">
        <v>116</v>
      </c>
      <c r="C455" s="250" t="s">
        <v>851</v>
      </c>
      <c r="D455" s="251" t="s">
        <v>1657</v>
      </c>
      <c r="E455" s="251" t="s">
        <v>1670</v>
      </c>
      <c r="F455" s="246" t="s">
        <v>119</v>
      </c>
      <c r="G455" s="272" t="n">
        <v>44442</v>
      </c>
      <c r="H455" s="238" t="n">
        <v>163915.516253</v>
      </c>
      <c r="I455" s="228" t="s">
        <v>1012</v>
      </c>
      <c r="J455" s="239"/>
      <c r="K455" s="239"/>
      <c r="L455" s="239"/>
      <c r="M455" s="239"/>
      <c r="N455" s="0"/>
      <c r="O455" s="0"/>
    </row>
    <row r="456" customFormat="false" ht="12.75" hidden="false" customHeight="false" outlineLevel="0" collapsed="false">
      <c r="A456" s="228" t="s">
        <v>148</v>
      </c>
      <c r="B456" s="228" t="s">
        <v>116</v>
      </c>
      <c r="C456" s="228" t="s">
        <v>256</v>
      </c>
      <c r="D456" s="228" t="s">
        <v>185</v>
      </c>
      <c r="E456" s="228" t="s">
        <v>148</v>
      </c>
      <c r="F456" s="246" t="s">
        <v>119</v>
      </c>
      <c r="G456" s="272" t="n">
        <v>44442</v>
      </c>
      <c r="H456" s="273"/>
      <c r="I456" s="228" t="s">
        <v>1012</v>
      </c>
      <c r="K456" s="239"/>
    </row>
    <row r="457" customFormat="false" ht="15" hidden="false" customHeight="false" outlineLevel="0" collapsed="false">
      <c r="A457" s="228" t="s">
        <v>148</v>
      </c>
      <c r="B457" s="228" t="s">
        <v>116</v>
      </c>
      <c r="C457" s="228" t="s">
        <v>261</v>
      </c>
      <c r="D457" s="230" t="s">
        <v>1671</v>
      </c>
      <c r="E457" s="228" t="s">
        <v>1672</v>
      </c>
      <c r="F457" s="246" t="s">
        <v>119</v>
      </c>
      <c r="G457" s="272" t="n">
        <v>44442</v>
      </c>
      <c r="H457" s="197" t="n">
        <v>5532.248047</v>
      </c>
      <c r="I457" s="228" t="s">
        <v>1012</v>
      </c>
      <c r="J457" s="239"/>
      <c r="K457" s="239"/>
      <c r="L457" s="239"/>
      <c r="M457" s="239"/>
      <c r="N457" s="239"/>
      <c r="O457" s="0"/>
      <c r="P457" s="0"/>
    </row>
    <row r="458" customFormat="false" ht="15" hidden="false" customHeight="false" outlineLevel="0" collapsed="false">
      <c r="A458" s="228" t="s">
        <v>148</v>
      </c>
      <c r="B458" s="228" t="s">
        <v>116</v>
      </c>
      <c r="C458" s="228" t="s">
        <v>261</v>
      </c>
      <c r="D458" s="230" t="s">
        <v>1673</v>
      </c>
      <c r="E458" s="228" t="s">
        <v>1674</v>
      </c>
      <c r="F458" s="246" t="s">
        <v>119</v>
      </c>
      <c r="G458" s="272" t="n">
        <v>44442</v>
      </c>
      <c r="H458" s="197" t="n">
        <v>97894.96875</v>
      </c>
      <c r="I458" s="228" t="s">
        <v>1012</v>
      </c>
      <c r="J458" s="239"/>
      <c r="K458" s="239"/>
      <c r="L458" s="239"/>
      <c r="M458" s="239"/>
      <c r="N458" s="239"/>
      <c r="O458" s="0"/>
      <c r="P458" s="0"/>
    </row>
    <row r="459" customFormat="false" ht="15" hidden="false" customHeight="false" outlineLevel="0" collapsed="false">
      <c r="A459" s="228" t="s">
        <v>148</v>
      </c>
      <c r="B459" s="228" t="s">
        <v>116</v>
      </c>
      <c r="C459" s="228" t="s">
        <v>261</v>
      </c>
      <c r="D459" s="230" t="s">
        <v>1675</v>
      </c>
      <c r="E459" s="228" t="s">
        <v>853</v>
      </c>
      <c r="F459" s="246" t="s">
        <v>119</v>
      </c>
      <c r="G459" s="272" t="n">
        <v>44442</v>
      </c>
      <c r="H459" s="197" t="n">
        <v>2367.807129</v>
      </c>
      <c r="I459" s="228" t="s">
        <v>1012</v>
      </c>
      <c r="J459" s="239"/>
      <c r="K459" s="239"/>
      <c r="L459" s="239"/>
      <c r="M459" s="239"/>
      <c r="N459" s="239"/>
      <c r="O459" s="0"/>
      <c r="P459" s="0"/>
    </row>
    <row r="460" customFormat="false" ht="15" hidden="false" customHeight="false" outlineLevel="0" collapsed="false">
      <c r="A460" s="228" t="s">
        <v>148</v>
      </c>
      <c r="B460" s="228" t="s">
        <v>116</v>
      </c>
      <c r="C460" s="228" t="s">
        <v>261</v>
      </c>
      <c r="D460" s="230" t="s">
        <v>1676</v>
      </c>
      <c r="E460" s="228" t="s">
        <v>1677</v>
      </c>
      <c r="F460" s="246" t="s">
        <v>119</v>
      </c>
      <c r="G460" s="272" t="n">
        <v>44442</v>
      </c>
      <c r="H460" s="197" t="n">
        <v>1740.44519</v>
      </c>
      <c r="I460" s="228" t="s">
        <v>1012</v>
      </c>
      <c r="J460" s="239"/>
      <c r="K460" s="239"/>
      <c r="L460" s="239"/>
      <c r="M460" s="239"/>
      <c r="N460" s="239"/>
      <c r="O460" s="0"/>
      <c r="P460" s="0"/>
    </row>
    <row r="461" customFormat="false" ht="15" hidden="false" customHeight="false" outlineLevel="0" collapsed="false">
      <c r="A461" s="228" t="s">
        <v>148</v>
      </c>
      <c r="B461" s="228" t="s">
        <v>116</v>
      </c>
      <c r="C461" s="228" t="s">
        <v>261</v>
      </c>
      <c r="D461" s="230" t="s">
        <v>1678</v>
      </c>
      <c r="E461" s="228" t="s">
        <v>1679</v>
      </c>
      <c r="F461" s="246" t="s">
        <v>119</v>
      </c>
      <c r="G461" s="272" t="n">
        <v>44442</v>
      </c>
      <c r="H461" s="197" t="n">
        <v>183659.921875</v>
      </c>
      <c r="I461" s="228" t="s">
        <v>1012</v>
      </c>
      <c r="J461" s="239"/>
      <c r="K461" s="239"/>
      <c r="L461" s="239"/>
      <c r="M461" s="239"/>
      <c r="N461" s="239"/>
      <c r="O461" s="0"/>
      <c r="P461" s="0"/>
    </row>
    <row r="462" customFormat="false" ht="15" hidden="false" customHeight="false" outlineLevel="0" collapsed="false">
      <c r="A462" s="228" t="s">
        <v>148</v>
      </c>
      <c r="B462" s="228" t="s">
        <v>116</v>
      </c>
      <c r="C462" s="228" t="s">
        <v>261</v>
      </c>
      <c r="D462" s="230" t="s">
        <v>1680</v>
      </c>
      <c r="E462" s="228" t="s">
        <v>857</v>
      </c>
      <c r="F462" s="246" t="s">
        <v>119</v>
      </c>
      <c r="G462" s="272" t="n">
        <v>44442</v>
      </c>
      <c r="H462" s="197" t="n">
        <v>3394.369385</v>
      </c>
      <c r="I462" s="228" t="s">
        <v>1012</v>
      </c>
      <c r="J462" s="239"/>
      <c r="K462" s="239"/>
      <c r="L462" s="239"/>
      <c r="M462" s="239"/>
      <c r="N462" s="239"/>
      <c r="O462" s="0"/>
      <c r="P462" s="0"/>
    </row>
    <row r="463" customFormat="false" ht="15" hidden="false" customHeight="false" outlineLevel="0" collapsed="false">
      <c r="A463" s="228" t="s">
        <v>148</v>
      </c>
      <c r="B463" s="228" t="s">
        <v>116</v>
      </c>
      <c r="C463" s="228" t="s">
        <v>261</v>
      </c>
      <c r="D463" s="230" t="s">
        <v>1681</v>
      </c>
      <c r="E463" s="228" t="s">
        <v>1682</v>
      </c>
      <c r="F463" s="246" t="s">
        <v>119</v>
      </c>
      <c r="G463" s="272" t="n">
        <v>44442</v>
      </c>
      <c r="H463" s="197" t="n">
        <v>1173.305542</v>
      </c>
      <c r="I463" s="228" t="s">
        <v>1012</v>
      </c>
      <c r="J463" s="239"/>
      <c r="K463" s="239"/>
      <c r="L463" s="239"/>
      <c r="M463" s="239"/>
      <c r="N463" s="239"/>
      <c r="O463" s="0"/>
      <c r="P463" s="0"/>
    </row>
    <row r="464" customFormat="false" ht="15" hidden="false" customHeight="false" outlineLevel="0" collapsed="false">
      <c r="A464" s="228" t="s">
        <v>148</v>
      </c>
      <c r="B464" s="228" t="s">
        <v>116</v>
      </c>
      <c r="C464" s="228" t="s">
        <v>261</v>
      </c>
      <c r="D464" s="230" t="s">
        <v>1683</v>
      </c>
      <c r="E464" s="228" t="s">
        <v>1684</v>
      </c>
      <c r="F464" s="246" t="s">
        <v>119</v>
      </c>
      <c r="G464" s="272" t="n">
        <v>44442</v>
      </c>
      <c r="H464" s="197" t="n">
        <v>18709.421875</v>
      </c>
      <c r="I464" s="228" t="s">
        <v>1012</v>
      </c>
      <c r="J464" s="239"/>
      <c r="K464" s="239"/>
      <c r="L464" s="239"/>
      <c r="M464" s="239"/>
      <c r="N464" s="239"/>
      <c r="O464" s="0"/>
      <c r="P464" s="0"/>
    </row>
    <row r="465" customFormat="false" ht="15" hidden="false" customHeight="false" outlineLevel="0" collapsed="false">
      <c r="A465" s="228" t="s">
        <v>148</v>
      </c>
      <c r="B465" s="228" t="s">
        <v>116</v>
      </c>
      <c r="C465" s="228" t="s">
        <v>261</v>
      </c>
      <c r="D465" s="230" t="s">
        <v>1685</v>
      </c>
      <c r="E465" s="228" t="s">
        <v>861</v>
      </c>
      <c r="F465" s="246" t="s">
        <v>119</v>
      </c>
      <c r="G465" s="272" t="n">
        <v>44442</v>
      </c>
      <c r="H465" s="197" t="n">
        <v>762.782227</v>
      </c>
      <c r="I465" s="228" t="s">
        <v>1012</v>
      </c>
      <c r="J465" s="239"/>
      <c r="K465" s="239"/>
      <c r="L465" s="239"/>
      <c r="M465" s="239"/>
      <c r="N465" s="239"/>
      <c r="O465" s="0"/>
      <c r="P465" s="0"/>
    </row>
    <row r="466" customFormat="false" ht="12.75" hidden="false" customHeight="false" outlineLevel="0" collapsed="false">
      <c r="A466" s="228" t="s">
        <v>149</v>
      </c>
      <c r="B466" s="228" t="s">
        <v>116</v>
      </c>
      <c r="C466" s="228" t="s">
        <v>256</v>
      </c>
      <c r="D466" s="228" t="s">
        <v>162</v>
      </c>
      <c r="E466" s="228" t="s">
        <v>149</v>
      </c>
      <c r="F466" s="246" t="s">
        <v>119</v>
      </c>
      <c r="G466" s="272" t="n">
        <v>44442</v>
      </c>
      <c r="H466" s="273"/>
      <c r="I466" s="228" t="s">
        <v>1012</v>
      </c>
    </row>
    <row r="467" customFormat="false" ht="15" hidden="false" customHeight="false" outlineLevel="0" collapsed="false">
      <c r="A467" s="230" t="s">
        <v>363</v>
      </c>
      <c r="B467" s="230" t="s">
        <v>116</v>
      </c>
      <c r="C467" s="230" t="s">
        <v>962</v>
      </c>
      <c r="D467" s="230" t="s">
        <v>156</v>
      </c>
      <c r="E467" s="230" t="s">
        <v>143</v>
      </c>
      <c r="F467" s="274" t="s">
        <v>119</v>
      </c>
      <c r="G467" s="272" t="n">
        <v>44442</v>
      </c>
      <c r="I467" s="228" t="s">
        <v>1012</v>
      </c>
    </row>
  </sheetData>
  <mergeCells count="1">
    <mergeCell ref="A1:G1"/>
  </mergeCells>
  <hyperlinks>
    <hyperlink ref="F3" r:id="rId1" display="http://cdr.eionet.europa.eu/bg/eu/msfd_pom/msfd4geo/envwmeewa/MSFD4Geo_20170309_143214.xml/manage_document"/>
    <hyperlink ref="F4" r:id="rId2" display="http://cdr.eionet.europa.eu/bg/eu/msfd_pom/msfd4geo/envwmeewa/MSFD4Geo_20170309_143214.xml/manage_document"/>
    <hyperlink ref="F5" r:id="rId3" display="http://cdr.eionet.europa.eu/bg/eu/msfd_pom/msfd4geo/envwmeewa/MSFD4Geo_20170309_143214.xml/manage_document"/>
    <hyperlink ref="F6" r:id="rId4" display="http://cdr.eionet.europa.eu/bg/eu/msfd_pom/msfd4geo/envwmeewa/MSFD4Geo_20170309_143214.xml/manage_document"/>
    <hyperlink ref="F7" r:id="rId5" display="http://cdr.eionet.europa.eu/de/eu/msfd_art17/2018reporting/spatialdata/envxwtp4q/ANSDE_MSFD4Geo_20190827.xml/manage_document"/>
    <hyperlink ref="F8" r:id="rId6" display="http://cdr.eionet.europa.eu/de/eu/msfd_art17/2018reporting/spatialdata/envxwtp4q/ANSDE_MSFD4Geo_20190827.xml/manage_document"/>
    <hyperlink ref="F9" r:id="rId7" display="http://cdr.eionet.europa.eu/de/eu/msfd_art17/2018reporting/spatialdata/envxwtp4q/ANSDE_MSFD4Geo_20190827.xml/manage_document"/>
    <hyperlink ref="F10" r:id="rId8" display="http://cdr.eionet.europa.eu/de/eu/msfd_art17/2018reporting/spatialdata/envxwtp4q/ANSDE_MSFD4Geo_20190827.xml/manage_document"/>
    <hyperlink ref="F11" r:id="rId9" display="http://cdr.eionet.europa.eu/de/eu/msfd_art17/2018reporting/spatialdata/envxwtp4q/ANSDE_MSFD4Geo_20190827.xml/manage_document"/>
    <hyperlink ref="F12" r:id="rId10" display="http://cdr.eionet.europa.eu/de/eu/msfd_art17/2018reporting/spatialdata/envxwtp4q/ANSDE_MSFD4Geo_20190827.xml/manage_document"/>
    <hyperlink ref="F13" r:id="rId11" display="http://cdr.eionet.europa.eu/de/eu/msfd_art17/2018reporting/spatialdata/envxwtp4q/ANSDE_MSFD4Geo_20190827.xml/manage_document"/>
    <hyperlink ref="F14" r:id="rId12" display="http://cdr.eionet.europa.eu/de/eu/msfd_art17/2018reporting/spatialdata/envxwtp4q/ANSDE_MSFD4Geo_20190827.xml/manage_document"/>
    <hyperlink ref="F15" r:id="rId13" display="http://cdr.eionet.europa.eu/de/eu/msfd_art17/2018reporting/spatialdata/envxwtp4q/ANSDE_MSFD4Geo_20190827.xml/manage_document"/>
    <hyperlink ref="F16" r:id="rId14" display="http://cdr.eionet.europa.eu/de/eu/msfd_art17/2018reporting/spatialdata/envxwtp4q/ANSDE_MSFD4Geo_20190827.xml/manage_document"/>
    <hyperlink ref="F17" r:id="rId15" display="http://cdr.eionet.europa.eu/de/eu/msfd_art17/2018reporting/spatialdata/envxwtp4q/ANSDE_MSFD4Geo_20190827.xml/manage_document"/>
    <hyperlink ref="F18" r:id="rId16" display="http://cdr.eionet.europa.eu/de/eu/msfd_art17/2018reporting/spatialdata/envxwtp4q/ANSDE_MSFD4Geo_20190827.xml/manage_document"/>
    <hyperlink ref="F19" r:id="rId17" display="http://cdr.eionet.europa.eu/de/eu/msfd_art17/2018reporting/spatialdata/envxwtp4q/ANSDE_MSFD4Geo_20190827.xml/manage_document"/>
    <hyperlink ref="F20" r:id="rId18" display="http://cdr.eionet.europa.eu/de/eu/msfd_art17/2018reporting/spatialdata/envxwtp4q/ANSDE_MSFD4Geo_20190827.xml/manage_document"/>
    <hyperlink ref="F21" r:id="rId19" display="http://cdr.eionet.europa.eu/de/eu/msfd_art17/2018reporting/spatialdata/envxwtp4q/ANSDE_MSFD4Geo_20190827.xml/manage_document"/>
    <hyperlink ref="F22" r:id="rId20" display="http://cdr.eionet.europa.eu/de/eu/msfd_art17/2018reporting/spatialdata/envxwtp4q/ANSDE_MSFD4Geo_20190827.xml/manage_document"/>
    <hyperlink ref="F23" r:id="rId21" display="http://cdr.eionet.europa.eu/de/eu/msfd_art17/2018reporting/spatialdata/envxwtp4q/ANSDE_MSFD4Geo_20190827.xml/manage_document"/>
    <hyperlink ref="F24" r:id="rId22" display="http://cdr.eionet.europa.eu/de/eu/msfd_art17/2018reporting/spatialdata/envxwtp4q/ANSDE_MSFD4Geo_20190827.xml/manage_document"/>
    <hyperlink ref="F25" r:id="rId23" display="http://cdr.eionet.europa.eu/de/eu/msfd_art17/2018reporting/spatialdata/envxwtp4q/ANSDE_MSFD4Geo_20190827.xml/manage_document"/>
    <hyperlink ref="F26" r:id="rId24" display="http://cdr.eionet.europa.eu/de/eu/msfd_art17/2018reporting/spatialdata/envxwtp4q/ANSDE_MSFD4Geo_20190827.xml/manage_document"/>
    <hyperlink ref="F27" r:id="rId25" display="http://cdr.eionet.europa.eu/de/eu/msfd_art17/2018reporting/spatialdata/envxwtp4q/ANSDE_MSFD4Geo_20190827.xml/manage_document"/>
    <hyperlink ref="F28" r:id="rId26" display="http://cdr.eionet.europa.eu/de/eu/msfd_art17/2018reporting/spatialdata/envxwtp4q/ANSDE_MSFD4Geo_20190827.xml/manage_document"/>
    <hyperlink ref="F29" r:id="rId27" display="http://cdr.eionet.europa.eu/de/eu/msfd_art17/2018reporting/spatialdata/envxwtp4q/ANSDE_MSFD4Geo_20190827.xml/manage_document"/>
    <hyperlink ref="F30" r:id="rId28" display="http://cdr.eionet.europa.eu/de/eu/msfd_art17/2018reporting/spatialdata/envxwtp4q/ANSDE_MSFD4Geo_20190827.xml/manage_document"/>
    <hyperlink ref="F31" r:id="rId29" display="http://cdr.eionet.europa.eu/de/eu/msfd_art17/2018reporting/spatialdata/envxwtp4q/ANSDE_MSFD4Geo_20190827.xml/manage_document"/>
    <hyperlink ref="F32" r:id="rId30" display="http://cdr.eionet.europa.eu/de/eu/msfd_art17/2018reporting/spatialdata/envxwtp4q/ANSDE_MSFD4Geo_20190827.xml/manage_document"/>
    <hyperlink ref="F33" r:id="rId31" display="http://cdr.eionet.europa.eu/de/eu/msfd_art17/2018reporting/spatialdata/envxwtp4q/ANSDE_MSFD4Geo_20190827.xml/manage_document"/>
    <hyperlink ref="F34" r:id="rId32" display="http://cdr.eionet.europa.eu/de/eu/msfd_art17/2018reporting/spatialdata/envxwtp4q/ANSDE_MSFD4Geo_20190827.xml/manage_document"/>
    <hyperlink ref="F35" r:id="rId33" display="http://cdr.eionet.europa.eu/de/eu/msfd_art17/2018reporting/spatialdata/envxwtp4q/ANSDE_MSFD4Geo_20190827.xml/manage_document"/>
    <hyperlink ref="F36" r:id="rId34" display="http://cdr.eionet.europa.eu/de/eu/msfd_art17/2018reporting/spatialdata/envxwtp4q/ANSDE_MSFD4Geo_20190827.xml/manage_document"/>
    <hyperlink ref="F37" r:id="rId35" display="http://cdr.eionet.europa.eu/de/eu/msfd_art17/2018reporting/spatialdata/envxwtp4q/ANSDE_MSFD4Geo_20190827.xml/manage_document"/>
    <hyperlink ref="F38" r:id="rId36" display="http://cdr.eionet.europa.eu/de/eu/msfd_art17/2018reporting/spatialdata/envxwtp4q/ANSDE_MSFD4Geo_20190827.xml/manage_document"/>
    <hyperlink ref="F39" r:id="rId37" display="http://cdr.eionet.europa.eu/de/eu/msfd_art17/2018reporting/spatialdata/envxwtp4q/ANSDE_MSFD4Geo_20190827.xml/manage_document"/>
    <hyperlink ref="F40" r:id="rId38" display="http://cdr.eionet.europa.eu/de/eu/msfd_art17/2018reporting/spatialdata/envxwtp7g/BALDE_MSFD4Geo_20190827.xml/manage_document"/>
    <hyperlink ref="F41" r:id="rId39" display="http://cdr.eionet.europa.eu/de/eu/msfd_art17/2018reporting/spatialdata/envxwtp7g/BALDE_MSFD4Geo_20190827.xml/manage_document"/>
    <hyperlink ref="F42" r:id="rId40" display="http://cdr.eionet.europa.eu/de/eu/msfd_art17/2018reporting/spatialdata/envxwtp7g/BALDE_MSFD4Geo_20190827.xml/manage_document"/>
    <hyperlink ref="F43" r:id="rId41" display="http://cdr.eionet.europa.eu/de/eu/msfd_art17/2018reporting/spatialdata/envxwtp7g/BALDE_MSFD4Geo_20190827.xml/manage_document"/>
    <hyperlink ref="F44" r:id="rId42" display="http://cdr.eionet.europa.eu/de/eu/msfd_art17/2018reporting/spatialdata/envxwtp7g/BALDE_MSFD4Geo_20190827.xml/manage_document"/>
    <hyperlink ref="F45" r:id="rId43" display="http://cdr.eionet.europa.eu/de/eu/msfd_art17/2018reporting/spatialdata/envxwtp7g/BALDE_MSFD4Geo_20190827.xml/manage_document"/>
    <hyperlink ref="F46" r:id="rId44" display="http://cdr.eionet.europa.eu/de/eu/msfd_art17/2018reporting/spatialdata/envxwtp7g/BALDE_MSFD4Geo_20190827.xml/manage_document"/>
    <hyperlink ref="F47" r:id="rId45" display="http://cdr.eionet.europa.eu/de/eu/msfd_art17/2018reporting/spatialdata/envxwtp7g/BALDE_MSFD4Geo_20190827.xml/manage_document"/>
    <hyperlink ref="F48" r:id="rId46" display="http://cdr.eionet.europa.eu/de/eu/msfd_art17/2018reporting/spatialdata/envxwtp7g/BALDE_MSFD4Geo_20190827.xml/manage_document"/>
    <hyperlink ref="F49" r:id="rId47" display="http://cdr.eionet.europa.eu/de/eu/msfd_art17/2018reporting/spatialdata/envxwtp7g/BALDE_MSFD4Geo_20190827.xml/manage_document"/>
    <hyperlink ref="F50" r:id="rId48" display="http://cdr.eionet.europa.eu/de/eu/msfd_art17/2018reporting/spatialdata/envxwtp7g/BALDE_MSFD4Geo_20190827.xml/manage_document"/>
    <hyperlink ref="F51" r:id="rId49" display="http://cdr.eionet.europa.eu/de/eu/msfd_art17/2018reporting/spatialdata/envxwtp7g/BALDE_MSFD4Geo_20190827.xml/manage_document"/>
    <hyperlink ref="F52" r:id="rId50" display="http://cdr.eionet.europa.eu/de/eu/msfd_art17/2018reporting/spatialdata/envxwtp7g/BALDE_MSFD4Geo_20190827.xml/manage_document"/>
    <hyperlink ref="F53" r:id="rId51" display="http://cdr.eionet.europa.eu/de/eu/msfd_art17/2018reporting/spatialdata/envxwtp7g/BALDE_MSFD4Geo_20190827.xml/manage_document"/>
    <hyperlink ref="F54" r:id="rId52" display="http://cdr.eionet.europa.eu/de/eu/msfd_art17/2018reporting/spatialdata/envxwtp7g/BALDE_MSFD4Geo_20190827.xml/manage_document"/>
    <hyperlink ref="F55" r:id="rId53" display="http://cdr.eionet.europa.eu/de/eu/msfd_art17/2018reporting/spatialdata/envxwtp7g/BALDE_MSFD4Geo_20190827.xml/manage_document"/>
    <hyperlink ref="F56" r:id="rId54" display="http://cdr.eionet.europa.eu/de/eu/msfd_art17/2018reporting/spatialdata/envxwtp7g/BALDE_MSFD4Geo_20190827.xml/manage_document"/>
    <hyperlink ref="F57" r:id="rId55" display="http://cdr.eionet.europa.eu/de/eu/msfd_art17/2018reporting/spatialdata/envxwtp7g/BALDE_MSFD4Geo_20190827.xml/manage_document"/>
    <hyperlink ref="F58" r:id="rId56" display="http://cdr.eionet.europa.eu/de/eu/msfd_art17/2018reporting/spatialdata/envxwtp7g/BALDE_MSFD4Geo_20190827.xml/manage_document"/>
    <hyperlink ref="F59" r:id="rId57" display="http://cdr.eionet.europa.eu/de/eu/msfd_art17/2018reporting/spatialdata/envxwtp7g/BALDE_MSFD4Geo_20190827.xml/manage_document"/>
    <hyperlink ref="F60" r:id="rId58" display="http://cdr.eionet.europa.eu/de/eu/msfd_art17/2018reporting/spatialdata/envxwtp7g/BALDE_MSFD4Geo_20190827.xml/manage_document"/>
    <hyperlink ref="F61" r:id="rId59" display="http://cdr.eionet.europa.eu/de/eu/msfd_art17/2018reporting/spatialdata/envxwtp7g/BALDE_MSFD4Geo_20190827.xml/manage_document"/>
    <hyperlink ref="F62" r:id="rId60" display="http://cdr.eionet.europa.eu/de/eu/msfd_art17/2018reporting/spatialdata/envxwtp7g/BALDE_MSFD4Geo_20190827.xml/manage_document"/>
    <hyperlink ref="F63" r:id="rId61" display="http://cdr.eionet.europa.eu/de/eu/msfd_art17/2018reporting/spatialdata/envxwtp7g/BALDE_MSFD4Geo_20190827.xml/manage_document"/>
    <hyperlink ref="F64" r:id="rId62" display="http://cdr.eionet.europa.eu/de/eu/msfd_art17/2018reporting/spatialdata/envxwtp7g/BALDE_MSFD4Geo_20190827.xml/manage_document"/>
    <hyperlink ref="F65" r:id="rId63" display="http://cdr.eionet.europa.eu/de/eu/msfd_art17/2018reporting/spatialdata/envxwtp7g/BALDE_MSFD4Geo_20190827.xml/manage_document"/>
    <hyperlink ref="F66" r:id="rId64" display="http://cdr.eionet.europa.eu/de/eu/msfd_art17/2018reporting/spatialdata/envxwtp7g/BALDE_MSFD4Geo_20190827.xml/manage_document"/>
    <hyperlink ref="F67" r:id="rId65" display="http://cdr.eionet.europa.eu/de/eu/msfd_art17/2018reporting/spatialdata/envxwtp7g/BALDE_MSFD4Geo_20190827.xml/manage_document"/>
    <hyperlink ref="F68" r:id="rId66" display="http://cdr.eionet.europa.eu/de/eu/msfd_art17/2018reporting/spatialdata/envxwtp7g/BALDE_MSFD4Geo_20190827.xml/manage_document"/>
    <hyperlink ref="F69" r:id="rId67" display="http://cdr.eionet.europa.eu/de/eu/msfd_art17/2018reporting/spatialdata/envxwtp7g/BALDE_MSFD4Geo_20190827.xml/manage_document"/>
    <hyperlink ref="F70" r:id="rId68" display="http://cdr.eionet.europa.eu/de/eu/msfd_art17/2018reporting/spatialdata/envxwtp7g/BALDE_MSFD4Geo_20190827.xml/manage_document"/>
    <hyperlink ref="F71" r:id="rId69" display="http://cdr.eionet.europa.eu/de/eu/msfd_art17/2018reporting/spatialdata/envxwtp7g/BALDE_MSFD4Geo_20190827.xml/manage_document"/>
    <hyperlink ref="F72" r:id="rId70" display="http://cdr.eionet.europa.eu/de/eu/msfd_art17/2018reporting/spatialdata/envxwtp7g/BALDE_MSFD4Geo_20190827.xml/manage_document"/>
    <hyperlink ref="F73" r:id="rId71" display="http://cdr.eionet.europa.eu/de/eu/msfd_art17/2018reporting/spatialdata/envxwtp7g/BALDE_MSFD4Geo_20190827.xml/manage_document"/>
    <hyperlink ref="F74" r:id="rId72" display="http://cdr.eionet.europa.eu/de/eu/msfd_art17/2018reporting/spatialdata/envxwtp7g/BALDE_MSFD4Geo_20190827.xml/manage_document"/>
    <hyperlink ref="F75" r:id="rId73" display="http://cdr.eionet.europa.eu/de/eu/msfd_art17/2018reporting/spatialdata/envxwtp7g/BALDE_MSFD4Geo_20190827.xml/manage_document"/>
    <hyperlink ref="F76" r:id="rId74" display="http://cdr.eionet.europa.eu/de/eu/msfd_art17/2018reporting/spatialdata/envxwtp7g/BALDE_MSFD4Geo_20190827.xml/manage_document"/>
    <hyperlink ref="F77" r:id="rId75" display="http://cdr.eionet.europa.eu/de/eu/msfd_art17/2018reporting/spatialdata/envxwtp7g/BALDE_MSFD4Geo_20190827.xml/manage_document"/>
    <hyperlink ref="F78" r:id="rId76" display="http://cdr.eionet.europa.eu/de/eu/msfd_art17/2018reporting/spatialdata/envxwtp7g/BALDE_MSFD4Geo_20190827.xml/manage_document"/>
    <hyperlink ref="F79" r:id="rId77" display="http://cdr.eionet.europa.eu/de/eu/msfd_art17/2018reporting/spatialdata/envxwtp7g/BALDE_MSFD4Geo_20190827.xml/manage_document"/>
    <hyperlink ref="F80" r:id="rId78" display="http://cdr.eionet.europa.eu/de/eu/msfd_art17/2018reporting/spatialdata/envxwtp7g/BALDE_MSFD4Geo_20190827.xml/manage_document"/>
    <hyperlink ref="F81" r:id="rId79" display="http://cdr.eionet.europa.eu/de/eu/msfd_art17/2018reporting/spatialdata/envxwtp7g/BALDE_MSFD4Geo_20190827.xml/manage_document"/>
    <hyperlink ref="F82" r:id="rId80" display="http://cdr.eionet.europa.eu/de/eu/msfd_art17/2018reporting/spatialdata/envxwtp7g/BALDE_MSFD4Geo_20190827.xml/manage_document"/>
    <hyperlink ref="F83" r:id="rId81" display="http://cdr.eionet.europa.eu/de/eu/msfd_art17/2018reporting/spatialdata/envxwtp7g/BALDE_MSFD4Geo_20190827.xml/manage_document"/>
    <hyperlink ref="F84" r:id="rId82" display="http://cdr.eionet.europa.eu/de/eu/msfd_art17/2018reporting/spatialdata/envxwtp7g/BALDE_MSFD4Geo_20190827.xml/manage_document"/>
    <hyperlink ref="F85" r:id="rId83" display="http://cdr.eionet.europa.eu/de/eu/msfd_art17/2018reporting/spatialdata/envxwtp7g/BALDE_MSFD4Geo_20190827.xml/manage_document"/>
    <hyperlink ref="F86" r:id="rId84" display="http://cdr.eionet.europa.eu/de/eu/msfd_art17/2018reporting/spatialdata/envxwtp7g/BALDE_MSFD4Geo_20190827.xml/manage_document"/>
    <hyperlink ref="F87" r:id="rId85" display="http://cdr.eionet.europa.eu/de/eu/msfd_art17/2018reporting/spatialdata/envxwtp7g/BALDE_MSFD4Geo_20190827.xml/manage_document"/>
    <hyperlink ref="F88" r:id="rId86" display="http://cdr.eionet.europa.eu/de/eu/msfd_art17/2018reporting/spatialdata/envxwtp7g/BALDE_MSFD4Geo_20190827.xml/manage_document"/>
    <hyperlink ref="F89" r:id="rId87" display="http://cdr.eionet.europa.eu/dk/eu/msfd_art17/2018reporting/spatialdata/envwzypma/DK_MSFD_4geo.xml/manage_document"/>
    <hyperlink ref="F90" r:id="rId88" display="http://cdr.eionet.europa.eu/dk/eu/msfd_art17/2018reporting/spatialdata/envwzypma/DK_MSFD_4geo.xml/manage_document"/>
    <hyperlink ref="F91" r:id="rId89" display="http://cdr.eionet.europa.eu/dk/eu/msfd_art17/2018reporting/spatialdata/envwzypma/DK_MSFD_4geo.xml/manage_document"/>
    <hyperlink ref="F92" r:id="rId90" display="http://cdr.eionet.europa.eu/dk/eu/msfd_art17/2018reporting/spatialdata/envwzypma/DK_MSFD_4geo.xml/manage_document"/>
    <hyperlink ref="F93" r:id="rId91" display="http://cdr.eionet.europa.eu/dk/eu/msfd_art17/2018reporting/spatialdata/envwzypma/DK_MSFD_4geo.xml/manage_document"/>
    <hyperlink ref="F94" r:id="rId92" display="http://cdr.eionet.europa.eu/dk/eu/msfd_art17/2018reporting/spatialdata/envwzypma/DK_MSFD_4geo.xml/manage_document"/>
    <hyperlink ref="F95" r:id="rId93" display="http://cdr.eionet.europa.eu/dk/eu/msfd_art17/2018reporting/spatialdata/envwzypma/DK_MSFD_4geo.xml/manage_document"/>
    <hyperlink ref="F96" r:id="rId94" display="http://cdr.eionet.europa.eu/dk/eu/msfd_art17/2018reporting/spatialdata/envwzypma/DK_MSFD_4geo.xml/manage_document"/>
    <hyperlink ref="F97" r:id="rId95" display="http://cdr.eionet.europa.eu/dk/eu/msfd_art17/2018reporting/spatialdata/envwzypma/DK_MSFD_4geo.xml/manage_document"/>
    <hyperlink ref="F98" r:id="rId96" display="http://cdr.eionet.europa.eu/dk/eu/msfd_art17/2018reporting/spatialdata/envwzypma/DK_MSFD_4geo.xml/manage_document"/>
    <hyperlink ref="F99" r:id="rId97" display="http://cdr.eionet.europa.eu/dk/eu/msfd_art17/2018reporting/spatialdata/envwzypma/DK_MSFD_4geo.xml/manage_document"/>
    <hyperlink ref="F100" r:id="rId98" display="http://cdr.eionet.europa.eu/dk/eu/msfd_art17/2018reporting/spatialdata/envwzypma/DK_MSFD_4geo.xml/manage_document"/>
    <hyperlink ref="F101" r:id="rId99" display="http://cdr.eionet.europa.eu/dk/eu/msfd_art17/2018reporting/spatialdata/envwzypma/DK_MSFD_4geo.xml/manage_document"/>
    <hyperlink ref="F103" r:id="rId100" display="http://cdr.eionet.europa.eu/dk/eu/msfd_art17/2018reporting/spatialdata/envwzypma/DK_MSFD_4geo.xml/manage_document"/>
    <hyperlink ref="F104" r:id="rId101" display="http://cdr.eionet.europa.eu/dk/eu/msfd_art17/2018reporting/spatialdata/envwzypma/DK_MSFD_4geo.xml/manage_document"/>
    <hyperlink ref="F105" r:id="rId102" display="http://cdr.eionet.europa.eu/dk/eu/msfd_art17/2018reporting/spatialdata/envwzypma/DK_MSFD_4geo.xml/manage_document"/>
    <hyperlink ref="F106" r:id="rId103" display="http://cdr.eionet.europa.eu/dk/eu/msfd_art17/2018reporting/spatialdata/envwzypma/DK_MSFD_4geo.xml/manage_document"/>
    <hyperlink ref="F107" r:id="rId104" display="http://cdr.eionet.europa.eu/dk/eu/msfd_art17/2018reporting/spatialdata/envwzypma/DK_MSFD_4geo.xml/manage_document"/>
    <hyperlink ref="F108" r:id="rId105" display="http://cdr.eionet.europa.eu/dk/eu/msfd_art17/2018reporting/spatialdata/envwzypma/DK_MSFD_4geo.xml/manage_document"/>
    <hyperlink ref="F109" r:id="rId106" display="http://cdr.eionet.europa.eu/dk/eu/msfd_art17/2018reporting/spatialdata/envwzypma/DK_MSFD_4geo.xml/manage_document"/>
    <hyperlink ref="F110" r:id="rId107" display="http://cdr.eionet.europa.eu/dk/eu/msfd_art17/2018reporting/spatialdata/envwzypma/DK_MSFD_4geo.xml/manage_document"/>
    <hyperlink ref="F115" r:id="rId108" display="http://cdr.eionet.europa.eu/dk/eu/msfd_art17/2018reporting/spatialdata/envwzypma/DK_MSFD_4geo.xml/manage_document"/>
    <hyperlink ref="F117" r:id="rId109" display="http://cdr.eionet.europa.eu/dk/eu/msfd_art17/2018reporting/spatialdata/envwzypma/DK_MSFD_4geo.xml/manage_document"/>
    <hyperlink ref="F118" r:id="rId110" display="http://cdr.eionet.europa.eu/dk/eu/msfd_art17/2018reporting/spatialdata/envwzypma/DK_MSFD_4geo.xml/manage_document"/>
    <hyperlink ref="F119" r:id="rId111" display="http://cdr.eionet.europa.eu/dk/eu/msfd_art17/2018reporting/spatialdata/envwzypma/DK_MSFD_4geo.xml/manage_document"/>
    <hyperlink ref="F120" r:id="rId112" display="http://cdr.eionet.europa.eu/dk/eu/msfd_art17/2018reporting/spatialdata/envwzypma/DK_MSFD_4geo.xml/manage_document"/>
    <hyperlink ref="F121" r:id="rId113" display="http://cdr.eionet.europa.eu/dk/eu/msfd_art17/2018reporting/spatialdata/envwzypma/DK_MSFD_4geo.xml/manage_document"/>
    <hyperlink ref="F122" r:id="rId114" display="http://cdr.eionet.europa.eu/dk/eu/msfd_art17/2018reporting/spatialdata/envwzypma/DK_MSFD_4geo.xml/manage_document"/>
    <hyperlink ref="F123" r:id="rId115" display="http://cdr.eionet.europa.eu/dk/eu/msfd_art17/2018reporting/spatialdata/envwzypma/DK_MSFD_4geo.xml/manage_document"/>
    <hyperlink ref="F124" r:id="rId116" display="http://cdr.eionet.europa.eu/dk/eu/msfd_art17/2018reporting/spatialdata/envwzypma/DK_MSFD_4geo.xml/manage_document"/>
    <hyperlink ref="F125" r:id="rId117" display="http://cdr.eionet.europa.eu/dk/eu/msfd_art17/2018reporting/spatialdata/envwzypma/DK_MSFD_4geo.xml/manage_document"/>
    <hyperlink ref="F126" r:id="rId118" display="http://cdr.eionet.europa.eu/dk/eu/msfd_art17/2018reporting/spatialdata/envwzypma/DK_MSFD_4geo.xml/manage_document"/>
    <hyperlink ref="F127" r:id="rId119" display="http://cdr.eionet.europa.eu/dk/eu/msfd_art17/2018reporting/spatialdata/envwzypma/DK_MSFD_4geo.xml/manage_document"/>
    <hyperlink ref="F128" r:id="rId120" display="http://cdr.eionet.europa.eu/dk/eu/msfd_art17/2018reporting/spatialdata/envwzypma/DK_MSFD_4geo.xml/manage_document"/>
    <hyperlink ref="F129" r:id="rId121" display="http://cdr.eionet.europa.eu/dk/eu/msfd_art17/2018reporting/spatialdata/envwzypma/DK_MSFD_4geo.xml/manage_document"/>
    <hyperlink ref="F130" r:id="rId122" display="http://cdr.eionet.europa.eu/dk/eu/msfd_art17/2018reporting/spatialdata/envwzypma/DK_MSFD_4geo.xml/manage_document"/>
    <hyperlink ref="F131" r:id="rId123" display="http://cdr.eionet.europa.eu/dk/eu/msfd_art17/2018reporting/spatialdata/envwzypma/DK_MSFD_4geo.xml/manage_document"/>
    <hyperlink ref="F132" r:id="rId124" display="http://cdr.eionet.europa.eu/dk/eu/msfd_art17/2018reporting/spatialdata/envwzypma/DK_MSFD_4geo.xml/manage_document"/>
    <hyperlink ref="F133" r:id="rId125" display="http://cdr.eionet.europa.eu/dk/eu/msfd_art17/2018reporting/spatialdata/envwzypma/DK_MSFD_4geo.xml/manage_document"/>
    <hyperlink ref="F134" r:id="rId126" display="http://cdr.eionet.europa.eu/dk/eu/msfd_art17/2018reporting/spatialdata/envwzypma/DK_MSFD_4geo.xml/manage_document"/>
    <hyperlink ref="F135" r:id="rId127" display="http://cdr.eionet.europa.eu/dk/eu/msfd_art17/2018reporting/spatialdata/envwzypma/DK_MSFD_4geo.xml/manage_document"/>
    <hyperlink ref="F136" r:id="rId128" display="http://cdr.eionet.europa.eu/dk/eu/msfd_art17/2018reporting/spatialdata/envwzypma/DK_MSFD_4geo.xml/manage_document"/>
    <hyperlink ref="F137" r:id="rId129" display="http://cdr.eionet.europa.eu/dk/eu/msfd_art17/2018reporting/spatialdata/envwzypma/DK_MSFD_4geo.xml/manage_document"/>
    <hyperlink ref="F138" r:id="rId130" display="http://cdr.eionet.europa.eu/dk/eu/msfd_art17/2018reporting/spatialdata/envwzypma/DK_MSFD_4geo.xml/manage_document"/>
    <hyperlink ref="F139" r:id="rId131" display="http://cdr.eionet.europa.eu/dk/eu/msfd_art17/2018reporting/spatialdata/envwzypma/DK_MSFD_4geo.xml/manage_document"/>
    <hyperlink ref="F140" r:id="rId132" display="http://cdr.eionet.europa.eu/dk/eu/msfd_art17/2018reporting/spatialdata/envwzypma/DK_MSFD_4geo.xml/manage_document"/>
    <hyperlink ref="F141" r:id="rId133" display="http://cdr.eionet.europa.eu/dk/eu/msfd_art17/2018reporting/spatialdata/envwzypma/DK_MSFD_4geo.xml/manage_document"/>
    <hyperlink ref="F142" r:id="rId134" display="http://cdr.eionet.europa.eu/dk/eu/msfd_art17/2018reporting/spatialdata/envwzypma/DK_MSFD_4geo.xml/manage_document"/>
    <hyperlink ref="F143" r:id="rId135" display="http://cdr.eionet.europa.eu/dk/eu/msfd_art17/2018reporting/spatialdata/envwzypma/DK_MSFD_4geo.xml/manage_document"/>
    <hyperlink ref="F144" r:id="rId136" display="http://cdr.eionet.europa.eu/dk/eu/msfd_art17/2018reporting/spatialdata/envwzypma/DK_MSFD_4geo.xml/manage_document"/>
    <hyperlink ref="F145" r:id="rId137" display="http://cdr.eionet.europa.eu/dk/eu/msfd_art17/2018reporting/spatialdata/envwzypma/DK_MSFD_4geo.xml/manage_document"/>
    <hyperlink ref="F146" r:id="rId138" display="http://cdr.eionet.europa.eu/dk/eu/msfd_art17/2018reporting/spatialdata/envwzypma/DK_MSFD_4geo.xml/manage_document"/>
    <hyperlink ref="F148" r:id="rId139" display="http://cdr.eionet.europa.eu/dk/eu/msfd_art17/2018reporting/spatialdata/envwzypma/DK_MSFD_4geo.xml/manage_document"/>
    <hyperlink ref="F159" r:id="rId140" display="http://cdr.eionet.europa.eu/dk/eu/msfd_art17/2018reporting/spatialdata/envwzypma/DK_MSFD_4geo.xml/manage_document"/>
    <hyperlink ref="F160" r:id="rId141" display="http://cdr.eionet.europa.eu/dk/eu/msfd_art17/2018reporting/spatialdata/envwzypma/DK_MSFD_4geo.xml/manage_document"/>
    <hyperlink ref="F161" r:id="rId142" display="http://cdr.eionet.europa.eu/dk/eu/msfd_art17/2018reporting/spatialdata/envwzypma/DK_MSFD_4geo.xml/manage_document"/>
    <hyperlink ref="F162" r:id="rId143" display="http://cdr.eionet.europa.eu/dk/eu/msfd_art17/2018reporting/spatialdata/envwzypma/DK_MSFD_4geo.xml/manage_document"/>
    <hyperlink ref="F163" r:id="rId144" display="http://cdr.eionet.europa.eu/dk/eu/msfd_art17/2018reporting/spatialdata/envwzypma/DK_MSFD_4geo.xml/manage_document"/>
    <hyperlink ref="F164" r:id="rId145" display="http://cdr.eionet.europa.eu/dk/eu/msfd_art17/2018reporting/spatialdata/envwzypma/DK_MSFD_4geo.xml/manage_document"/>
    <hyperlink ref="F165" r:id="rId146" display="http://cdr.eionet.europa.eu/dk/eu/msfd_art17/2018reporting/spatialdata/envwzypma/DK_MSFD_4geo.xml/manage_document"/>
    <hyperlink ref="F166" r:id="rId147" display="http://cdr.eionet.europa.eu/dk/eu/msfd_art17/2018reporting/spatialdata/envwzypma/DK_MSFD_4geo.xml/manage_document"/>
    <hyperlink ref="F167" r:id="rId148" display="http://cdr.eionet.europa.eu/dk/eu/msfd_art17/2018reporting/spatialdata/envwzypma/DK_MSFD_4geo.xml/manage_document"/>
    <hyperlink ref="F168" r:id="rId149" display="http://cdr.eionet.europa.eu/dk/eu/msfd_art17/2018reporting/spatialdata/envwzypma/DK_MSFD_4geo.xml/manage_document"/>
    <hyperlink ref="F169" r:id="rId150" display="http://cdr.eionet.europa.eu/dk/eu/msfd_art17/2018reporting/spatialdata/envwzypma/DK_MSFD_4geo.xml/manage_document"/>
    <hyperlink ref="F170" r:id="rId151" display="http://cdr.eionet.europa.eu/dk/eu/msfd_art17/2018reporting/spatialdata/envwzypma/DK_MSFD_4geo.xml/manage_document"/>
    <hyperlink ref="F171" r:id="rId152" display="http://cdr.eionet.europa.eu/dk/eu/msfd_art17/2018reporting/spatialdata/envwzypma/DK_MSFD_4geo.xml/manage_document"/>
    <hyperlink ref="F172" r:id="rId153" display="http://cdr.eionet.europa.eu/dk/eu/msfd_art17/2018reporting/spatialdata/envwzypma/DK_MSFD_4geo.xml/manage_document"/>
    <hyperlink ref="F173" r:id="rId154" display="http://cdr.eionet.europa.eu/dk/eu/msfd_art17/2018reporting/spatialdata/envwzypma/DK_MSFD_4geo.xml/manage_document"/>
    <hyperlink ref="F174" r:id="rId155" display="http://cdr.eionet.europa.eu/dk/eu/msfd_art17/2018reporting/spatialdata/envwzypma/DK_MSFD_4geo.xml/manage_document"/>
    <hyperlink ref="F175" r:id="rId156" display="http://cdr.eionet.europa.eu/dk/eu/msfd_art17/2018reporting/spatialdata/envwzypma/DK_MSFD_4geo.xml/manage_document"/>
    <hyperlink ref="F176" r:id="rId157" display="http://cdr.eionet.europa.eu/dk/eu/msfd_art17/2018reporting/spatialdata/envwzypma/DK_MSFD_4geo.xml/manage_document"/>
    <hyperlink ref="F177" r:id="rId158" display="http://cdr.eionet.europa.eu/dk/eu/msfd_art17/2018reporting/spatialdata/envwzypma/DK_MSFD_4geo.xml/manage_document"/>
    <hyperlink ref="F178" r:id="rId159" display="http://cdr.eionet.europa.eu/dk/eu/msfd_art17/2018reporting/spatialdata/envwzypma/DK_MSFD_4geo.xml/manage_document"/>
    <hyperlink ref="F179" r:id="rId160" display="http://cdr.eionet.europa.eu/dk/eu/msfd_art17/2018reporting/spatialdata/envwzypma/DK_MSFD_4geo.xml/manage_document"/>
    <hyperlink ref="F180" r:id="rId161" display="http://cdr.eionet.europa.eu/dk/eu/msfd_art17/2018reporting/spatialdata/envwzypma/DK_MSFD_4geo.xml/manage_document"/>
    <hyperlink ref="F181" r:id="rId162" display="http://cdr.eionet.europa.eu/dk/eu/msfd_art17/2018reporting/spatialdata/envwzypma/DK_MSFD_4geo.xml/manage_document"/>
    <hyperlink ref="F182" r:id="rId163" display="http://cdr.eionet.europa.eu/dk/eu/msfd_art17/2018reporting/spatialdata/envwzypma/DK_MSFD_4geo.xml/manage_document"/>
    <hyperlink ref="F183" r:id="rId164" display="http://cdr.eionet.europa.eu/dk/eu/msfd_art17/2018reporting/spatialdata/envwzypma/DK_MSFD_4geo.xml/manage_document"/>
    <hyperlink ref="F184" r:id="rId165" display="http://cdr.eionet.europa.eu/dk/eu/msfd_art17/2018reporting/spatialdata/envwzypma/DK_MSFD_4geo.xml/manage_document"/>
    <hyperlink ref="F185" r:id="rId166" display="http://cdr.eionet.europa.eu/dk/eu/msfd_art17/2018reporting/spatialdata/envwzypma/DK_MSFD_4geo.xml/manage_document"/>
    <hyperlink ref="F186" r:id="rId167" display="http://cdr.eionet.europa.eu/dk/eu/msfd_art17/2018reporting/spatialdata/envwzypma/DK_MSFD_4geo.xml/manage_document"/>
    <hyperlink ref="F187" r:id="rId168" display="http://cdr.eionet.europa.eu/dk/eu/msfd_art17/2018reporting/spatialdata/envwzypma/DK_MSFD_4geo.xml/manage_document"/>
    <hyperlink ref="F188" r:id="rId169" display="http://cdr.eionet.europa.eu/dk/eu/msfd_art17/2018reporting/spatialdata/envwzypma/DK_MSFD_4geo.xml/manage_document"/>
    <hyperlink ref="F189" r:id="rId170" display="http://cdr.eionet.europa.eu/dk/eu/msfd_art17/2018reporting/spatialdata/envwzypma/DK_MSFD_4geo.xml/manage_document"/>
    <hyperlink ref="F190" r:id="rId171" display="http://cdr.eionet.europa.eu/dk/eu/msfd_art17/2018reporting/spatialdata/envwzypma/DK_MSFD_4geo.xml/manage_document"/>
    <hyperlink ref="F191" r:id="rId172" display="http://cdr.eionet.europa.eu/dk/eu/msfd_art17/2018reporting/spatialdata/envwzypma/DK_MSFD_4geo.xml/manage_document"/>
    <hyperlink ref="F192" r:id="rId173" display="http://cdr.eionet.europa.eu/dk/eu/msfd_art17/2018reporting/spatialdata/envwzypma/DK_MSFD_4geo.xml/manage_document"/>
    <hyperlink ref="F193" r:id="rId174" display="http://cdr.eionet.europa.eu/dk/eu/msfd_art17/2018reporting/spatialdata/envwzypma/DK_MSFD_4geo.xml/manage_document"/>
    <hyperlink ref="F194" r:id="rId175" display="http://cdr.eionet.europa.eu/dk/eu/msfd_art17/2018reporting/spatialdata/envwzypma/DK_MSFD_4geo.xml/manage_document"/>
    <hyperlink ref="F195" r:id="rId176" display="http://cdr.eionet.europa.eu/dk/eu/msfd_art17/2018reporting/spatialdata/envwzypma/DK_MSFD_4geo.xml/manage_document"/>
    <hyperlink ref="F196" r:id="rId177" display="http://cdr.eionet.europa.eu/dk/eu/msfd_art17/2018reporting/spatialdata/envwzypma/DK_MSFD_4geo.xml/manage_document"/>
    <hyperlink ref="F197" r:id="rId178" display="http://cdr.eionet.europa.eu/dk/eu/msfd_art17/2018reporting/spatialdata/envwzypma/DK_MSFD_4geo.xml/manage_document"/>
    <hyperlink ref="F198" r:id="rId179" display="http://cdr.eionet.europa.eu/dk/eu/msfd_art17/2018reporting/spatialdata/envwzypma/DK_MSFD_4geo.xml/manage_document"/>
    <hyperlink ref="F199" r:id="rId180" display="http://cdr.eionet.europa.eu/dk/eu/msfd_art17/2018reporting/spatialdata/envwzypma/DK_MSFD_4geo.xml/manage_document"/>
    <hyperlink ref="F200" r:id="rId181" display="http://cdr.eionet.europa.eu/dk/eu/msfd_art17/2018reporting/spatialdata/envwzypma/DK_MSFD_4geo.xml/manage_document"/>
    <hyperlink ref="F201" r:id="rId182" display="http://cdr.eionet.europa.eu/dk/eu/msfd_art17/2018reporting/spatialdata/envwzypma/DK_MSFD_4geo.xml/manage_document"/>
    <hyperlink ref="F202" r:id="rId183" display="http://cdr.eionet.europa.eu/dk/eu/msfd_art17/2018reporting/spatialdata/envwzypma/DK_MSFD_4geo.xml/manage_document"/>
    <hyperlink ref="F203" r:id="rId184" display="http://cdr.eionet.europa.eu/dk/eu/msfd_art17/2018reporting/spatialdata/envwzypma/DK_MSFD_4geo.xml/manage_document"/>
    <hyperlink ref="F204" r:id="rId185" display="http://cdr.eionet.europa.eu/dk/eu/msfd_art17/2018reporting/spatialdata/envwzypma/DK_MSFD_4geo.xml/manage_document"/>
    <hyperlink ref="F205" r:id="rId186" display="http://cdr.eionet.europa.eu/dk/eu/msfd_art17/2018reporting/spatialdata/envwzypma/DK_MSFD_4geo.xml/manage_document"/>
    <hyperlink ref="F206" r:id="rId187" display="http://cdr.eionet.europa.eu/dk/eu/msfd_art17/2018reporting/spatialdata/envwzypma/DK_MSFD_4geo.xml/manage_document"/>
    <hyperlink ref="F207" r:id="rId188" display="http://cdr.eionet.europa.eu/dk/eu/msfd_art17/2018reporting/spatialdata/envwzypma/DK_MSFD_4geo.xml/manage_document"/>
    <hyperlink ref="F208" r:id="rId189" display="http://cdr.eionet.europa.eu/dk/eu/msfd_art17/2018reporting/spatialdata/envwzypma/DK_MSFD_4geo.xml/manage_document"/>
    <hyperlink ref="F209" r:id="rId190" display="http://cdr.eionet.europa.eu/dk/eu/msfd_art17/2018reporting/spatialdata/envwzypma/DK_MSFD_4geo.xml/manage_document"/>
    <hyperlink ref="F210" r:id="rId191" display="http://cdr.eionet.europa.eu/dk/eu/msfd_art17/2018reporting/spatialdata/envwzypma/DK_MSFD_4geo.xml/manage_document"/>
    <hyperlink ref="F211" r:id="rId192" display="http://cdr.eionet.europa.eu/dk/eu/msfd_art17/2018reporting/spatialdata/envwzypma/DK_MSFD_4geo.xml/manage_document"/>
    <hyperlink ref="F212" r:id="rId193" display="http://cdr.eionet.europa.eu/dk/eu/msfd_art17/2018reporting/spatialdata/envwzypma/DK_MSFD_4geo.xml/manage_document"/>
    <hyperlink ref="F213" r:id="rId194" display="http://cdr.eionet.europa.eu/dk/eu/msfd_art17/2018reporting/spatialdata/envwzypma/DK_MSFD_4geo.xml/manage_document"/>
    <hyperlink ref="F214" r:id="rId195" display="http://cdr.eionet.europa.eu/dk/eu/msfd_art17/2018reporting/spatialdata/envwzypma/DK_MSFD_4geo.xml/manage_document"/>
    <hyperlink ref="F215" r:id="rId196" display="http://cdr.eionet.europa.eu/dk/eu/msfd_art17/2018reporting/spatialdata/envwzypma/DK_MSFD_4geo.xml/manage_document"/>
    <hyperlink ref="F216" r:id="rId197" display="http://cdr.eionet.europa.eu/dk/eu/msfd_art17/2018reporting/spatialdata/envwzypma/DK_MSFD_4geo.xml/manage_document"/>
    <hyperlink ref="F217" r:id="rId198" display="http://cdr.eionet.europa.eu/dk/eu/msfd_art17/2018reporting/spatialdata/envwzypma/DK_MSFD_4geo.xml/manage_document"/>
    <hyperlink ref="F218" r:id="rId199" display="http://cdr.eionet.europa.eu/dk/eu/msfd_art17/2018reporting/spatialdata/envwzypma/DK_MSFD_4geo.xml/manage_document"/>
    <hyperlink ref="F219" r:id="rId200" display="http://cdr.eionet.europa.eu/dk/eu/msfd_art17/2018reporting/spatialdata/envwzypma/DK_MSFD_4geo.xml/manage_document"/>
    <hyperlink ref="F220" r:id="rId201" display="http://cdr.eionet.europa.eu/dk/eu/msfd_art17/2018reporting/spatialdata/envwzypma/DK_MSFD_4geo.xml/manage_document"/>
    <hyperlink ref="F221" r:id="rId202" display="http://cdr.eionet.europa.eu/dk/eu/msfd_art17/2018reporting/spatialdata/envwzypma/DK_MSFD_4geo.xml/manage_document"/>
    <hyperlink ref="F222" r:id="rId203" display="http://cdr.eionet.europa.eu/dk/eu/msfd_art17/2018reporting/spatialdata/envwzypma/DK_MSFD_4geo.xml/manage_document"/>
    <hyperlink ref="F223" r:id="rId204" display="http://cdr.eionet.europa.eu/dk/eu/msfd_art17/2018reporting/spatialdata/envwzypma/DK_MSFD_4geo.xml/manage_document"/>
    <hyperlink ref="F224" r:id="rId205" display="http://cdr.eionet.europa.eu/dk/eu/msfd_art17/2018reporting/spatialdata/envwzypma/DK_MSFD_4geo.xml/manage_document"/>
    <hyperlink ref="F225" r:id="rId206" display="http://cdr.eionet.europa.eu/dk/eu/msfd_art17/2018reporting/spatialdata/envwzypma/DK_MSFD_4geo.xml/manage_document"/>
    <hyperlink ref="F226" r:id="rId207" display="http://cdr.eionet.europa.eu/dk/eu/msfd_art17/2018reporting/spatialdata/envwzypma/DK_MSFD_4geo.xml/manage_document"/>
    <hyperlink ref="F227" r:id="rId208" display="http://cdr.eionet.europa.eu/dk/eu/msfd_art17/2018reporting/spatialdata/envwzypma/DK_MSFD_4geo.xml/manage_document"/>
    <hyperlink ref="F228" r:id="rId209" display="http://cdr.eionet.europa.eu/dk/eu/msfd_art17/2018reporting/spatialdata/envwzypma/DK_MSFD_4geo.xml/manage_document"/>
    <hyperlink ref="F229" r:id="rId210" display="http://cdr.eionet.europa.eu/dk/eu/msfd_art17/2018reporting/spatialdata/envwzypma/DK_MSFD_4geo.xml/manage_document"/>
    <hyperlink ref="F230" r:id="rId211" display="http://cdr.eionet.europa.eu/dk/eu/msfd_art17/2018reporting/spatialdata/envwzypma/DK_MSFD_4geo.xml/manage_document"/>
    <hyperlink ref="F231" r:id="rId212" display="http://cdr.eionet.europa.eu/dk/eu/msfd_art17/2018reporting/spatialdata/envwzypma/DK_MSFD_4geo.xml/manage_document"/>
    <hyperlink ref="F232" r:id="rId213" display="http://cdr.eionet.europa.eu/dk/eu/msfd_art17/2018reporting/spatialdata/envwzypma/DK_MSFD_4geo.xml/manage_document"/>
    <hyperlink ref="F233" r:id="rId214" display="http://cdr.eionet.europa.eu/dk/eu/msfd_art17/2018reporting/spatialdata/envwzypma/DK_MSFD_4geo.xml/manage_document"/>
    <hyperlink ref="F234" r:id="rId215" display="http://cdr.eionet.europa.eu/dk/eu/msfd_art17/2018reporting/spatialdata/envwzypma/DK_MSFD_4geo.xml/manage_document"/>
    <hyperlink ref="F235" r:id="rId216" display="http://cdr.eionet.europa.eu/dk/eu/msfd_art17/2018reporting/spatialdata/envwzypma/DK_MSFD_4geo.xml/manage_document"/>
    <hyperlink ref="F236" r:id="rId217" display="http://cdr.eionet.europa.eu/dk/eu/msfd_art17/2018reporting/spatialdata/envwzypma/DK_MSFD_4geo.xml/manage_document"/>
    <hyperlink ref="F237" r:id="rId218" display="http://cdr.eionet.europa.eu/dk/eu/msfd_art17/2018reporting/spatialdata/envwzypma/DK_MSFD_4geo.xml/manage_document"/>
    <hyperlink ref="F238" r:id="rId219" display="http://cdr.eionet.europa.eu/dk/eu/msfd_art17/2018reporting/spatialdata/envwzypma/DK_MSFD_4geo.xml/manage_document"/>
    <hyperlink ref="F239" r:id="rId220" display="http://cdr.eionet.europa.eu/dk/eu/msfd_art17/2018reporting/spatialdata/envwzypma/DK_MSFD_4geo.xml/manage_document"/>
    <hyperlink ref="F240" r:id="rId221" display="http://cdr.eionet.europa.eu/dk/eu/msfd_art17/2018reporting/spatialdata/envwzypma/DK_MSFD_4geo.xml/manage_document"/>
    <hyperlink ref="F241" r:id="rId222" display="http://cdr.eionet.europa.eu/dk/eu/msfd_art17/2018reporting/spatialdata/envwzypma/DK_MSFD_4geo.xml/manage_document"/>
    <hyperlink ref="F242" r:id="rId223" display="http://cdr.eionet.europa.eu/dk/eu/msfd_art17/2018reporting/spatialdata/envwzypma/DK_MSFD_4geo.xml/manage_document"/>
    <hyperlink ref="F243" r:id="rId224" display="http://cdr.eionet.europa.eu/dk/eu/msfd_art17/2018reporting/spatialdata/envwzypma/DK_MSFD_4geo.xml/manage_document"/>
    <hyperlink ref="F244" r:id="rId225" display="http://cdr.eionet.europa.eu/dk/eu/msfd_art17/2018reporting/spatialdata/envwzypma/DK_MSFD_4geo.xml/manage_document"/>
    <hyperlink ref="F245" r:id="rId226" display="http://cdr.eionet.europa.eu/dk/eu/msfd_art17/2018reporting/spatialdata/envwzypma/DK_MSFD_4geo.xml/manage_document"/>
    <hyperlink ref="F246" r:id="rId227" display="http://cdr.eionet.europa.eu/dk/eu/msfd_art17/2018reporting/spatialdata/envwzypma/DK_MSFD_4geo.xml/manage_document"/>
    <hyperlink ref="F247" r:id="rId228" display="http://cdr.eionet.europa.eu/dk/eu/msfd_art17/2018reporting/spatialdata/envwzypma/DK_MSFD_4geo.xml/manage_document"/>
    <hyperlink ref="F248" r:id="rId229" display="http://cdr.eionet.europa.eu/dk/eu/msfd_art17/2018reporting/spatialdata/envwzypma/DK_MSFD_4geo.xml/manage_document"/>
    <hyperlink ref="F249" r:id="rId230" display="http://cdr.eionet.europa.eu/dk/eu/msfd_art17/2018reporting/spatialdata/envwzypma/DK_MSFD_4geo.xml/manage_document"/>
    <hyperlink ref="F250" r:id="rId231" display="http://cdr.eionet.europa.eu/dk/eu/msfd_art17/2018reporting/spatialdata/envwzypma/DK_MSFD_4geo.xml/manage_document"/>
    <hyperlink ref="F251" r:id="rId232" display="http://cdr.eionet.europa.eu/dk/eu/msfd_art17/2018reporting/spatialdata/envwzypma/DK_MSFD_4geo.xml/manage_document"/>
    <hyperlink ref="F252" r:id="rId233" display="http://cdr.eionet.europa.eu/dk/eu/msfd_art17/2018reporting/spatialdata/envwzypma/DK_MSFD_4geo.xml/manage_document"/>
    <hyperlink ref="F253" r:id="rId234" display="http://cdr.eionet.europa.eu/dk/eu/msfd_art17/2018reporting/spatialdata/envwzypma/DK_MSFD_4geo.xml/manage_document"/>
    <hyperlink ref="F254" r:id="rId235" display="http://cdr.eionet.europa.eu/dk/eu/msfd_art17/2018reporting/spatialdata/envwzypma/DK_MSFD_4geo.xml/manage_document"/>
    <hyperlink ref="F255" r:id="rId236" display="http://cdr.eionet.europa.eu/dk/eu/msfd_art17/2018reporting/spatialdata/envwzypma/DK_MSFD_4geo.xml/manage_document"/>
    <hyperlink ref="F256" r:id="rId237" display="http://cdr.eionet.europa.eu/dk/eu/msfd_art17/2018reporting/spatialdata/envwzypma/DK_MSFD_4geo.xml/manage_document"/>
    <hyperlink ref="F257" r:id="rId238" display="http://cdr.eionet.europa.eu/dk/eu/msfd_art17/2018reporting/spatialdata/envwzypma/DK_MSFD_4geo.xml/manage_document"/>
    <hyperlink ref="F258" r:id="rId239" display="http://cdr.eionet.europa.eu/dk/eu/msfd_art17/2018reporting/spatialdata/envwzypma/DK_MSFD_4geo.xml/manage_document"/>
    <hyperlink ref="F259" r:id="rId240" display="http://cdr.eionet.europa.eu/dk/eu/msfd_art17/2018reporting/spatialdata/envwzypma/DK_MSFD_4geo.xml/manage_document"/>
    <hyperlink ref="F260" r:id="rId241" display="http://cdr.eionet.europa.eu/dk/eu/msfd_art17/2018reporting/spatialdata/envwzypma/DK_MSFD_4geo.xml/manage_document"/>
    <hyperlink ref="F261" r:id="rId242" display="http://cdr.eionet.europa.eu/dk/eu/msfd_art17/2018reporting/spatialdata/envwzypma/DK_MSFD_4geo.xml/manage_document"/>
    <hyperlink ref="F262" r:id="rId243" display="http://cdr.eionet.europa.eu/dk/eu/msfd_art17/2018reporting/spatialdata/envwzypma/DK_MSFD_4geo.xml/manage_document"/>
    <hyperlink ref="F263" r:id="rId244" display="http://cdr.eionet.europa.eu/dk/eu/msfd_art17/2018reporting/spatialdata/envwzypma/DK_MSFD_4geo.xml/manage_document"/>
    <hyperlink ref="F264" r:id="rId245" display="http://cdr.eionet.europa.eu/dk/eu/msfd_art17/2018reporting/spatialdata/envwzypma/DK_MSFD_4geo.xml/manage_document"/>
    <hyperlink ref="F265" r:id="rId246" display="http://cdr.eionet.europa.eu/dk/eu/msfd_art17/2018reporting/spatialdata/envwzypma/DK_MSFD_4geo.xml/manage_document"/>
    <hyperlink ref="F266" r:id="rId247" display="http://cdr.eionet.europa.eu/dk/eu/msfd_art17/2018reporting/spatialdata/envwzypma/DK_MSFD_4geo.xml/manage_document"/>
    <hyperlink ref="F267" r:id="rId248" display="http://cdr.eionet.europa.eu/dk/eu/msfd_art17/2018reporting/spatialdata/envwzypma/DK_MSFD_4geo.xml/manage_document"/>
    <hyperlink ref="F268" r:id="rId249" display="http://cdr.eionet.europa.eu/dk/eu/msfd_art17/2018reporting/spatialdata/envwzypma/DK_MSFD_4geo.xml/manage_document"/>
    <hyperlink ref="F269" r:id="rId250" display="http://cdr.eionet.europa.eu/dk/eu/msfd_art17/2018reporting/spatialdata/envwzypma/DK_MSFD_4geo.xml/manage_document"/>
    <hyperlink ref="F270" r:id="rId251" display="http://cdr.eionet.europa.eu/dk/eu/msfd_art17/2018reporting/spatialdata/envwzypma/DK_MSFD_4geo.xml/manage_document"/>
    <hyperlink ref="F271" r:id="rId252" display="http://cdr.eionet.europa.eu/dk/eu/msfd_art17/2018reporting/spatialdata/envwzypma/DK_MSFD_4geo.xml/manage_document"/>
    <hyperlink ref="F272" r:id="rId253" display="http://cdr.eionet.europa.eu/dk/eu/msfd_art17/2018reporting/spatialdata/envwzypma/DK_MSFD_4geo.xml/manage_document"/>
    <hyperlink ref="F273" r:id="rId254" display="http://cdr.eionet.europa.eu/dk/eu/msfd_art17/2018reporting/spatialdata/envwzypma/DK_MSFD_4geo.xml/manage_document"/>
    <hyperlink ref="F274" r:id="rId255" display="http://cdr.eionet.europa.eu/dk/eu/msfd_art17/2018reporting/spatialdata/envwzypma/DK_MSFD_4geo.xml/manage_document"/>
    <hyperlink ref="F275" r:id="rId256" display="http://cdr.eionet.europa.eu/dk/eu/msfd_art17/2018reporting/spatialdata/envwzypma/DK_MSFD_4geo.xml/manage_document"/>
    <hyperlink ref="F276" r:id="rId257" display="http://cdr.eionet.europa.eu/dk/eu/msfd_art17/2018reporting/spatialdata/envwzypma/DK_MSFD_4geo.xml/manage_document"/>
    <hyperlink ref="F277" r:id="rId258" display="http://cdr.eionet.europa.eu/dk/eu/msfd_art17/2018reporting/spatialdata/envwzypma/DK_MSFD_4geo.xml/manage_document"/>
    <hyperlink ref="F278" r:id="rId259" display="http://cdr.eionet.europa.eu/dk/eu/msfd_art17/2018reporting/spatialdata/envwzypma/DK_MSFD_4geo.xml/manage_document"/>
    <hyperlink ref="F279" r:id="rId260" display="http://cdr.eionet.europa.eu/dk/eu/msfd_art17/2018reporting/spatialdata/envwzypma/DK_MSFD_4geo.xml/manage_document"/>
    <hyperlink ref="F280" r:id="rId261" display="http://cdr.eionet.europa.eu/dk/eu/msfd_art17/2018reporting/spatialdata/envwzypma/DK_MSFD_4geo.xml/manage_document"/>
    <hyperlink ref="F281" r:id="rId262" display="http://cdr.eionet.europa.eu/dk/eu/msfd_art17/2018reporting/spatialdata/envwzypma/DK_MSFD_4geo.xml/manage_document"/>
    <hyperlink ref="F282" r:id="rId263" display="http://cdr.eionet.europa.eu/dk/eu/msfd_art17/2018reporting/spatialdata/envwzypma/DK_MSFD_4geo.xml/manage_document"/>
    <hyperlink ref="F283" r:id="rId264" display="http://cdr.eionet.europa.eu/dk/eu/msfd_art17/2018reporting/spatialdata/envwzypma/DK_MSFD_4geo.xml/manage_document"/>
    <hyperlink ref="F284" r:id="rId265" display="http://cdr.eionet.europa.eu/dk/eu/msfd_art17/2018reporting/spatialdata/envwzypma/DK_MSFD_4geo.xml/manage_document"/>
    <hyperlink ref="F285" r:id="rId266" display="http://cdr.eionet.europa.eu/dk/eu/msfd_art17/2018reporting/spatialdata/envwzypma/DK_MSFD_4geo.xml/manage_document"/>
    <hyperlink ref="F286" r:id="rId267" display="http://cdr.eionet.europa.eu/dk/eu/msfd_art17/2018reporting/spatialdata/envwzypma/DK_MSFD_4geo.xml/manage_document"/>
    <hyperlink ref="F287" r:id="rId268" display="http://cdr.eionet.europa.eu/dk/eu/msfd_art17/2018reporting/spatialdata/envwzypma/DK_MSFD_4geo.xml/manage_document"/>
    <hyperlink ref="F288" r:id="rId269" display="http://cdr.eionet.europa.eu/dk/eu/msfd_art17/2018reporting/spatialdata/envwzypma/DK_MSFD_4geo.xml/manage_document"/>
    <hyperlink ref="F289" r:id="rId270" display="http://cdr.eionet.europa.eu/dk/eu/msfd_art17/2018reporting/spatialdata/envwzypma/DK_MSFD_4geo.xml/manage_document"/>
    <hyperlink ref="F290" r:id="rId271" display="http://cdr.eionet.europa.eu/dk/eu/msfd_art17/2018reporting/spatialdata/envwzypma/DK_MSFD_4geo.xml/manage_document"/>
    <hyperlink ref="F291" r:id="rId272" display="http://cdr.eionet.europa.eu/dk/eu/msfd_art17/2018reporting/spatialdata/envwzypma/DK_MSFD_4geo.xml/manage_document"/>
    <hyperlink ref="F292" r:id="rId273" display="http://cdr.eionet.europa.eu/ee/eu/msfd_art17/2018reporting/spatialdata/envwx_jka/4geo_EE.xml%20(v2_updated_with_cooperation_information)/manage_document"/>
    <hyperlink ref="F293" r:id="rId274" display="http://cdr.eionet.europa.eu/ee/eu/msfd_art17/2018reporting/spatialdata/envwx_jka/4geo_EE.xml%20(v2_updated_with_cooperation_information)/manage_document"/>
    <hyperlink ref="F294" r:id="rId275" display="http://cdr.eionet.europa.eu/ee/eu/msfd_art17/2018reporting/spatialdata/envwx_jka/4geo_EE.xml%20(v2_updated_with_cooperation_information)/manage_document"/>
    <hyperlink ref="F295" r:id="rId276" display="http://cdr.eionet.europa.eu/ee/eu/msfd_art17/2018reporting/spatialdata/envwx_jka/4geo_EE.xml%20(v2_updated_with_cooperation_information)/manage_document"/>
    <hyperlink ref="F296" r:id="rId277" display="http://cdr.eionet.europa.eu/ee/eu/msfd_art17/2018reporting/spatialdata/envwx_jka/4geo_EE.xml%20(v2_updated_with_cooperation_information)/manage_document"/>
    <hyperlink ref="F297" r:id="rId278" display="http://cdr.eionet.europa.eu/ee/eu/msfd_art17/2018reporting/spatialdata/envwx_jka/4geo_EE.xml%20(v2_updated_with_cooperation_information)/manage_document"/>
    <hyperlink ref="F298" r:id="rId279" display="http://cdr.eionet.europa.eu/ee/eu/msfd_art17/2018reporting/spatialdata/envwx_jka/4geo_EE.xml%20(v2_updated_with_cooperation_information)/manage_document"/>
    <hyperlink ref="F299" r:id="rId280" display="http://cdr.eionet.europa.eu/ee/eu/msfd_art17/2018reporting/spatialdata/envwx_jka/4geo_EE.xml%20(v2_updated_with_cooperation_information)/manage_document"/>
    <hyperlink ref="F300" r:id="rId281" display="http://cdr.eionet.europa.eu/ee/eu/msfd_art17/2018reporting/spatialdata/envwx_jka/4geo_EE.xml%20(v2_updated_with_cooperation_information)/manage_document"/>
    <hyperlink ref="F301" r:id="rId282" display="http://cdr.eionet.europa.eu/ee/eu/msfd_art17/2018reporting/spatialdata/envwx_jka/4geo_EE.xml%20(v2_updated_with_cooperation_information)/manage_document"/>
    <hyperlink ref="F302" r:id="rId283" display="http://cdr.eionet.europa.eu/ee/eu/msfd_art17/2018reporting/spatialdata/envwx_jka/4geo_EE.xml%20(v2_updated_with_cooperation_information)/manage_document"/>
    <hyperlink ref="F303" r:id="rId284" display="http://cdr.eionet.europa.eu/ee/eu/msfd_art17/2018reporting/spatialdata/envwx_jka/4geo_EE.xml%20(v2_updated_with_cooperation_information)/manage_document"/>
    <hyperlink ref="F304" r:id="rId285" display="http://cdr.eionet.europa.eu/ee/eu/msfd_art17/2018reporting/spatialdata/envwx_jka/4geo_EE.xml%20(v2_updated_with_cooperation_information)/manage_document"/>
    <hyperlink ref="F305" r:id="rId286" display="http://cdr.eionet.europa.eu/ee/eu/msfd_art17/2018reporting/spatialdata/envwx_jka/4geo_EE.xml%20(v2_updated_with_cooperation_information)/manage_document"/>
    <hyperlink ref="F306" r:id="rId287" display="http://cdr.eionet.europa.eu/ee/eu/msfd_art17/2018reporting/spatialdata/envwx_jka/4geo_EE.xml%20(v2_updated_with_cooperation_information)/manage_document"/>
    <hyperlink ref="F307" r:id="rId288" display="http://cdr.eionet.europa.eu/ee/eu/msfd_art17/2018reporting/spatialdata/envwx_jka/4geo_EE.xml%20(v2_updated_with_cooperation_information)/manage_document"/>
    <hyperlink ref="F308" r:id="rId289" display="http://cdr.eionet.europa.eu/ee/eu/msfd_art17/2018reporting/spatialdata/envwx_jka/4geo_EE.xml%20(v2_updated_with_cooperation_information)/manage_document"/>
    <hyperlink ref="F309" r:id="rId290" display="http://cdr.eionet.europa.eu/ee/eu/msfd_art17/2018reporting/spatialdata/envwx_jka/4geo_EE.xml%20(v2_updated_with_cooperation_information)/manage_document"/>
    <hyperlink ref="F310" r:id="rId291" display="http://cdr.eionet.europa.eu/ee/eu/msfd_art17/2018reporting/spatialdata/envwx_jka/4geo_EE.xml%20(v2_updated_with_cooperation_information)/manage_document"/>
    <hyperlink ref="F311" r:id="rId292" display="http://cdr.eionet.europa.eu/ee/eu/msfd_art17/2018reporting/spatialdata/envwx_jka/4geo_EE.xml%20(v2_updated_with_cooperation_information)/manage_document"/>
    <hyperlink ref="F312" r:id="rId293" display="http://cdr.eionet.europa.eu/ee/eu/msfd_art17/2018reporting/spatialdata/envwx_jka/4geo_EE.xml%20(v2_updated_with_cooperation_information)/manage_document"/>
    <hyperlink ref="F313" r:id="rId294" display="http://cdr.eionet.europa.eu/ee/eu/msfd_art17/2018reporting/spatialdata/envwx_jka/4geo_EE.xml%20(v2_updated_with_cooperation_information)/manage_document"/>
    <hyperlink ref="F314" r:id="rId295" display="http://cdr.eionet.europa.eu/ee/eu/msfd_art17/2018reporting/spatialdata/envwx_jka/4geo_EE.xml%20(v2_updated_with_cooperation_information)/manage_document"/>
    <hyperlink ref="F315" r:id="rId296" display="http://cdr.eionet.europa.eu/ee/eu/msfd_art17/2018reporting/spatialdata/envwx_jka/4geo_EE.xml%20(v2_updated_with_cooperation_information)/manage_document"/>
    <hyperlink ref="F316" r:id="rId297" display="http://cdr.eionet.europa.eu/es/eu/msfd_art17/2018reporting/spatialdata/envwznsqw/ES_MSFD_4geo_20180713.xml/manage_document"/>
    <hyperlink ref="F317" r:id="rId298" display="http://cdr.eionet.europa.eu/es/eu/msfd_art17/2018reporting/spatialdata/envwznsqw/ES_MSFD_4geo_20180713.xml/manage_document"/>
    <hyperlink ref="F318" r:id="rId299" display="http://cdr.eionet.europa.eu/es/eu/msfd_art17/2018reporting/spatialdata/envwznsqw/ES_MSFD_4geo_20180713.xml/manage_document"/>
    <hyperlink ref="F319" r:id="rId300" display="http://cdr.eionet.europa.eu/es/eu/msfd_art17/2018reporting/spatialdata/envwznsqw/ES_MSFD_4geo_20180713.xml/manage_document"/>
    <hyperlink ref="F320" r:id="rId301" display="http://cdr.eionet.europa.eu/es/eu/msfd_art17/2018reporting/spatialdata/envwznsqw/ES_MSFD_4geo_20180713.xml/manage_document"/>
    <hyperlink ref="F321" r:id="rId302" display="http://cdr.eionet.europa.eu/es/eu/msfd_art17/2018reporting/spatialdata/envwznsqw/ES_MSFD_4geo_20180713.xml/manage_document"/>
    <hyperlink ref="F322" r:id="rId303" display="http://cdr.eionet.europa.eu/es/eu/msfd_art17/2018reporting/spatialdata/envwznsqw/ES_MSFD_4geo_20180713.xml/manage_document"/>
    <hyperlink ref="F323" r:id="rId304" display="http://cdr.eionet.europa.eu/es/eu/msfd_art17/2018reporting/spatialdata/envwznsqw/ES_MSFD_4geo_20180713.xml/manage_document"/>
    <hyperlink ref="F324" r:id="rId305" display="http://cdr.eionet.europa.eu/es/eu/msfd_art17/2018reporting/spatialdata/envwznsqw/ES_MSFD_4geo_20180713.xml/manage_document"/>
    <hyperlink ref="F325" r:id="rId306" display="http://cdr.eionet.europa.eu/es/eu/msfd_art17/2018reporting/spatialdata/envwznsqw/ES_MSFD_4geo_20180713.xml/manage_document"/>
    <hyperlink ref="F326" r:id="rId307" display="http://cdr.eionet.europa.eu/es/eu/msfd_art17/2018reporting/spatialdata/envwznsqw/ES_MSFD_4geo_20180713.xml/manage_document"/>
    <hyperlink ref="F327" r:id="rId308" display="http://cdr.eionet.europa.eu/es/eu/msfd_art17/2018reporting/spatialdata/envwznsqw/ES_MSFD_4geo_20180713.xml/manage_document"/>
    <hyperlink ref="F328" r:id="rId309" display="http://cdr.eionet.europa.eu/es/eu/msfd_art17/2018reporting/spatialdata/envwznsqw/ES_MSFD_4geo_20180713.xml/manage_document"/>
    <hyperlink ref="F329" r:id="rId310" display="http://cdr.eionet.europa.eu/es/eu/msfd_art17/2018reporting/spatialdata/envwznsqw/ES_MSFD_4geo_20180713.xml/manage_document"/>
    <hyperlink ref="F330" r:id="rId311" display="http://cdr.eionet.europa.eu/es/eu/msfd_art17/2018reporting/spatialdata/envwznsqw/ES_MSFD_4geo_20180713.xml/manage_document"/>
    <hyperlink ref="F331" r:id="rId312" display="http://cdr.eionet.europa.eu/es/eu/msfd_art17/2018reporting/spatialdata/envwznsqw/ES_MSFD_4geo_20180713.xml/manage_document"/>
    <hyperlink ref="F332" r:id="rId313" display="http://cdr.eionet.europa.eu/es/eu/msfd_art17/2018reporting/spatialdata/envwznsqw/ES_MSFD_4geo_20180713.xml/manage_document"/>
    <hyperlink ref="F333" r:id="rId314" display="http://cdr.eionet.europa.eu/es/eu/msfd_art17/2018reporting/spatialdata/envwznsqw/ES_MSFD_4geo_20180713.xml/manage_document"/>
    <hyperlink ref="F334" r:id="rId315" display="http://cdr.eionet.europa.eu/es/eu/msfd_art17/2018reporting/spatialdata/envwznsqw/ES_MSFD_4geo_20180713.xml/manage_document"/>
    <hyperlink ref="F335" r:id="rId316" display="http://cdr.eionet.europa.eu/es/eu/msfd_art17/2018reporting/spatialdata/envwznsqw/ES_MSFD_4geo_20180713.xml/manage_document"/>
    <hyperlink ref="F336" r:id="rId317" display="http://cdr.eionet.europa.eu/es/eu/msfd_art17/2018reporting/spatialdata/envwznsqw/ES_MSFD_4geo_20180713.xml/manage_document"/>
    <hyperlink ref="F337" r:id="rId318" display="http://cdr.eionet.europa.eu/es/eu/msfd_art17/2018reporting/spatialdata/envwznsqw/ES_MSFD_4geo_20180713.xml/manage_document"/>
    <hyperlink ref="F338" r:id="rId319" display="http://cdr.eionet.europa.eu/es/eu/msfd_art17/2018reporting/spatialdata/envwznsqw/ES_MSFD_4geo_20180713.xml/manage_document"/>
    <hyperlink ref="F339" r:id="rId320" display="http://cdr.eionet.europa.eu/es/eu/msfd_art17/2018reporting/spatialdata/envwznsqw/ES_MSFD_4geo_20180713.xml/manage_document"/>
    <hyperlink ref="F340" r:id="rId321" display="http://cdr.eionet.europa.eu/es/eu/msfd_art17/2018reporting/spatialdata/envwznsqw/ES_MSFD_4geo_20180713.xml/manage_document"/>
    <hyperlink ref="F341" r:id="rId322" display="http://cdr.eionet.europa.eu/es/eu/msfd_art17/2018reporting/spatialdata/envwznsqw/ES_MSFD_4geo_20180713.xml/manage_document"/>
    <hyperlink ref="F342" r:id="rId323" display="http://cdr.eionet.europa.eu/es/eu/msfd_art17/2018reporting/spatialdata/envwznsqw/ES_MSFD_4geo_20180713.xml/manage_document"/>
    <hyperlink ref="F343" r:id="rId324" display="http://cdr.eionet.europa.eu/es/eu/msfd_art17/2018reporting/spatialdata/envwznsqw/ES_MSFD_4geo_20180713.xml/manage_document"/>
    <hyperlink ref="F344" r:id="rId325" display="http://cdr.eionet.europa.eu/es/eu/msfd_art17/2018reporting/spatialdata/envwznsqw/ES_MSFD_4geo_20180713.xml/manage_document"/>
    <hyperlink ref="F345" r:id="rId326" display="http://cdr.eionet.europa.eu/es/eu/msfd_art17/2018reporting/spatialdata/envwznsqw/ES_MSFD_4geo_20180713.xml/manage_document"/>
    <hyperlink ref="F346" r:id="rId327" display="http://cdr.eionet.europa.eu/es/eu/msfd_art17/2018reporting/spatialdata/envwznsqw/ES_MSFD_4geo_20180713.xml/manage_document"/>
    <hyperlink ref="F347" r:id="rId328" display="http://cdr.eionet.europa.eu/fr/eu/msfd_art17/2018reporting/spatialdata/envwz5t2q"/>
    <hyperlink ref="F348" r:id="rId329" display="http://cdr.eionet.europa.eu/fr/eu/msfd_art17/2018reporting/spatialdata/envwz5t2q"/>
    <hyperlink ref="F349" r:id="rId330" display="http://cdr.eionet.europa.eu/fr/eu/msfd_art17/2018reporting/spatialdata/envwz5t2q"/>
    <hyperlink ref="F350" r:id="rId331" display="http://cdr.eionet.europa.eu/fr/eu/msfd_art17/2018reporting/spatialdata/envwz5t2q"/>
    <hyperlink ref="F351" r:id="rId332" display="http://cdr.eionet.europa.eu/fr/eu/msfd_art17/2018reporting/spatialdata/envwz5t2q"/>
    <hyperlink ref="F352" r:id="rId333" display="http://cdr.eionet.europa.eu/fr/eu/msfd_art17/2018reporting/spatialdata/envwz5t2q"/>
    <hyperlink ref="F353" r:id="rId334" display="http://cdr.eionet.europa.eu/fr/eu/msfd_art17/2018reporting/spatialdata/envwz5t2q"/>
    <hyperlink ref="F354" r:id="rId335" display="http://cdr.eionet.europa.eu/fr/eu/msfd_art17/2018reporting/spatialdata/envwz5t2q"/>
    <hyperlink ref="F355" r:id="rId336" display="http://cdr.eionet.europa.eu/fr/eu/msfd_art17/2018reporting/spatialdata/envwz5t2q"/>
    <hyperlink ref="F356" r:id="rId337" display="http://cdr.eionet.europa.eu/fr/eu/msfd_art17/2018reporting/spatialdata/envwz5t2q"/>
    <hyperlink ref="F357" r:id="rId338" display="http://cdr.eionet.europa.eu/fr/eu/msfd_art17/2018reporting/spatialdata/envwz5t2q"/>
    <hyperlink ref="F358" r:id="rId339" display="http://cdr.eionet.europa.eu/hr/eu/msfd_art17/2018reporting/spatialdata/envxrnxgw"/>
    <hyperlink ref="F359" r:id="rId340" display="http://cdr.eionet.europa.eu/hr/eu/msfd_art17/2018reporting/spatialdata/envxrnxgw"/>
    <hyperlink ref="F360" r:id="rId341" display="http://cdr.eionet.europa.eu/hr/eu/msfd_art17/2018reporting/spatialdata/envxrnxgw"/>
    <hyperlink ref="F361" r:id="rId342" display="http://cdr.eionet.europa.eu/hr/eu/msfd_art17/2018reporting/spatialdata/envxrnxgw"/>
    <hyperlink ref="F362" r:id="rId343" display="http://cdr.eionet.europa.eu/hr/eu/msfd_art17/2018reporting/spatialdata/envxrnxgw"/>
    <hyperlink ref="F363" r:id="rId344" display="http://cdr.eionet.europa.eu/hr/eu/msfd_art17/2018reporting/spatialdata/envxrnxgw"/>
    <hyperlink ref="F364" r:id="rId345" display="http://cdr.eionet.europa.eu/hr/eu/msfd_art17/2018reporting/spatialdata/envxrnxgw"/>
    <hyperlink ref="F365" r:id="rId346" display="http://cdr.eionet.europa.eu/hr/eu/msfd_art17/2018reporting/spatialdata/envxrnxgw"/>
    <hyperlink ref="F366" r:id="rId347" display="http://cdr.eionet.europa.eu/hr/eu/msfd_art17/2018reporting/spatialdata/envxrnxgw"/>
    <hyperlink ref="F367" r:id="rId348" display="http://cdr.eionet.europa.eu/hr/eu/msfd_art17/2018reporting/spatialdata/envxrnxgw"/>
    <hyperlink ref="F368" r:id="rId349" display="http://cdr.eionet.europa.eu/hr/eu/msfd_art17/2018reporting/spatialdata/envxrnxgw"/>
    <hyperlink ref="F369" r:id="rId350" display="http://cdr.eionet.europa.eu/hr/eu/msfd_art17/2018reporting/spatialdata/envxrnxgw"/>
    <hyperlink ref="F370" r:id="rId351" display="http://cdr.eionet.europa.eu/hr/eu/msfd_art17/2018reporting/spatialdata/envxrnxgw"/>
    <hyperlink ref="F371" r:id="rId352" display="http://cdr.eionet.europa.eu/hr/eu/msfd_art17/2018reporting/spatialdata/envxrnxgw"/>
    <hyperlink ref="F372" r:id="rId353" display="http://cdr.eionet.europa.eu/hr/eu/msfd_art17/2018reporting/spatialdata/envxrnxgw"/>
    <hyperlink ref="F373" r:id="rId354" display="http://cdr.eionet.europa.eu/hr/eu/msfd_art17/2018reporting/spatialdata/envxrnxgw"/>
    <hyperlink ref="F374" r:id="rId355" display="http://cdr.eionet.europa.eu/hr/eu/msfd_art17/2018reporting/spatialdata/envxrnxgw"/>
    <hyperlink ref="F375" r:id="rId356" display="http://cdr.eionet.europa.eu/hr/eu/msfd_art17/2018reporting/spatialdata/envxrnxgw"/>
    <hyperlink ref="F376" r:id="rId357" display="http://cdr.eionet.europa.eu/hr/eu/msfd_art17/2018reporting/spatialdata/envxrnxgw"/>
    <hyperlink ref="F377" r:id="rId358" display="http://cdr.eionet.europa.eu/hr/eu/msfd_art17/2018reporting/spatialdata/envxrnxgw"/>
    <hyperlink ref="F378" r:id="rId359" display="http://cdr.eionet.europa.eu/hr/eu/msfd_art17/2018reporting/spatialdata/envxrnxgw"/>
    <hyperlink ref="F379" r:id="rId360" display="http://cdr.eionet.europa.eu/hr/eu/msfd_art17/2018reporting/spatialdata/envxrnxgw"/>
    <hyperlink ref="F380" r:id="rId361" display="http://cdr.eionet.europa.eu/hr/eu/msfd_art17/2018reporting/spatialdata/envxrnxgw"/>
    <hyperlink ref="F381" r:id="rId362" display="http://cdr.eionet.europa.eu/hr/eu/msfd_art17/2018reporting/spatialdata/envxrnxgw"/>
    <hyperlink ref="F382" r:id="rId363" display="http://cdr.eionet.europa.eu/hr/eu/msfd_art17/2018reporting/spatialdata/envxrnxgw"/>
    <hyperlink ref="F383" r:id="rId364" display="http://cdr.eionet.europa.eu/hr/eu/msfd_art17/2018reporting/spatialdata/envxrnxgw"/>
    <hyperlink ref="F384" r:id="rId365" display="http://cdr.eionet.europa.eu/hr/eu/msfd_art17/2018reporting/spatialdata/envxrnxgw"/>
    <hyperlink ref="F385" r:id="rId366" display="http://cdr.eionet.europa.eu/hr/eu/msfd_art17/2018reporting/spatialdata/envxrnxgw"/>
    <hyperlink ref="F386" r:id="rId367" display="http://cdr.eionet.europa.eu/hr/eu/msfd_art17/2018reporting/spatialdata/envxrnxgw"/>
    <hyperlink ref="F387" r:id="rId368" display="http://cdr.eionet.europa.eu/hr/eu/msfd_art17/2018reporting/spatialdata/envxrnxgw"/>
    <hyperlink ref="F388" r:id="rId369" display="http://cdr.eionet.europa.eu/hr/eu/msfd_art17/2018reporting/spatialdata/envxrnxgw"/>
    <hyperlink ref="F389" r:id="rId370" display="http://cdr.eionet.europa.eu/hr/eu/msfd_art17/2018reporting/spatialdata/envxrnxgw"/>
    <hyperlink ref="F390" r:id="rId371" display="http://cdr.eionet.europa.eu/hr/eu/msfd_art17/2018reporting/spatialdata/envxrnxgw"/>
    <hyperlink ref="F391" r:id="rId372" display="http://cdr.eionet.europa.eu/hr/eu/msfd_art17/2018reporting/spatialdata/envxrnxgw"/>
    <hyperlink ref="F392" r:id="rId373" display="http://cdr.eionet.europa.eu/hr/eu/msfd_art17/2018reporting/spatialdata/envxrnxgw"/>
    <hyperlink ref="F393" r:id="rId374" display="http://cdr.eionet.europa.eu/hr/eu/msfd_art17/2018reporting/spatialdata/envxrnxgw"/>
    <hyperlink ref="F394" r:id="rId375" display="http://cdr.eionet.europa.eu/hr/eu/msfd_art17/2018reporting/spatialdata/envxrnxgw"/>
    <hyperlink ref="F395" r:id="rId376" display="http://cdr.eionet.europa.eu/hr/eu/msfd_art17/2018reporting/spatialdata/envxrnxgw"/>
    <hyperlink ref="F396" r:id="rId377" display="http://cdr.eionet.europa.eu/hr/eu/msfd_art17/2018reporting/spatialdata/envxrnxgw"/>
    <hyperlink ref="F397" r:id="rId378" display="http://cdr.eionet.europa.eu/hr/eu/msfd_art17/2018reporting/spatialdata/envxrnxgw"/>
    <hyperlink ref="F398" r:id="rId379" display="http://cdr.eionet.europa.eu/hr/eu/msfd_art17/2018reporting/spatialdata/envxrnxgw"/>
    <hyperlink ref="F399" r:id="rId380" display="http://cdr.eionet.europa.eu/hr/eu/msfd_art17/2018reporting/spatialdata/envxrnxgw"/>
    <hyperlink ref="F400" r:id="rId381" display="http://cdr.eionet.europa.eu/hr/eu/msfd_art17/2018reporting/spatialdata/envxrnxgw"/>
    <hyperlink ref="F401" r:id="rId382" display="http://cdr.eionet.europa.eu/hr/eu/msfd_art17/2018reporting/spatialdata/envxrnxgw"/>
    <hyperlink ref="F402" r:id="rId383" display="http://cdr.eionet.europa.eu/hr/eu/msfd_art17/2018reporting/spatialdata/envxrnxgw"/>
    <hyperlink ref="F403" r:id="rId384" display="http://cdr.eionet.europa.eu/hr/eu/msfd_art17/2018reporting/spatialdata/envxrnxgw"/>
    <hyperlink ref="F404" r:id="rId385" display="http://cdr.eionet.europa.eu/hr/eu/msfd_art17/2018reporting/spatialdata/envxrnxgw"/>
    <hyperlink ref="F405" r:id="rId386" display="http://cdr.eionet.europa.eu/hr/eu/msfd_art17/2018reporting/spatialdata/envxrnxgw"/>
    <hyperlink ref="F406" r:id="rId387" display="http://cdr.eionet.europa.eu/hr/eu/msfd_art17/2018reporting/spatialdata/envxrnxgw"/>
    <hyperlink ref="F407" r:id="rId388" display="http://cdr.eionet.europa.eu/hr/eu/msfd_art17/2018reporting/spatialdata/envxrnxgw"/>
    <hyperlink ref="F408" r:id="rId389" display="http://cdr.eionet.europa.eu/it/eu/msfd_art17/2018reporting/spatialdata/envxd9fqa/IT_MSFD4Geo_20181220.xml/manage_document"/>
    <hyperlink ref="F409" r:id="rId390" display="http://cdr.eionet.europa.eu/lt/eu/msfd_art17/2018reporting/spatialdata/envxosfwq"/>
    <hyperlink ref="F410" r:id="rId391" display="http://cdr.eionet.europa.eu/lv/eu/msfd8910/ballv/envuxvsq/MSFD4Geo_20130430_215405.xml/manage_document"/>
    <hyperlink ref="F411" r:id="rId392" display="http://cdr.eionet.europa.eu/lv/eu/msfd8910/ballv/envuxvsq/MSFD4Geo_20130430_215405.xml/manage_document"/>
    <hyperlink ref="F412" r:id="rId393" display="http://cdr.eionet.europa.eu/nl/eu/msfd_art17/2018reporting/spatialdata/envw7h_0w/ANSNL_MSFD4Geo_20181001.xml/manage_document"/>
    <hyperlink ref="F413" r:id="rId394" display="http://cdr.eionet.europa.eu/nl/eu/msfd_art17/2018reporting/spatialdata/envw7h_0w/ANSNL_MSFD4Geo_20181001.xml/manage_document"/>
    <hyperlink ref="F414" r:id="rId395" display="http://cdr.eionet.europa.eu/nl/eu/msfd_art17/2018reporting/spatialdata/envw7h_0w/ANSNL_MSFD4Geo_20181001.xml/manage_document"/>
    <hyperlink ref="F415" r:id="rId396" display="http://cdr.eionet.europa.eu/nl/eu/msfd_art17/2018reporting/spatialdata/envw7h_0w/ANSNL_MSFD4Geo_20181001.xml/manage_document"/>
    <hyperlink ref="F416" r:id="rId397" display="http://cdr.eionet.europa.eu/nl/eu/msfd_art17/2018reporting/spatialdata/envw7h_0w/ANSNL_MSFD4Geo_20181001.xml/manage_document"/>
    <hyperlink ref="F417" r:id="rId398" display="http://cdr.eionet.europa.eu/nl/eu/msfd_art17/2018reporting/spatialdata/envw7h_0w/ANSNL_MSFD4Geo_20181001.xml/manage_document"/>
    <hyperlink ref="F418" r:id="rId399" display="http://cdr.eionet.europa.eu/nl/eu/msfd_art17/2018reporting/spatialdata/envw7h_0w/ANSNL_MSFD4Geo_20181001.xml/manage_document"/>
    <hyperlink ref="F419" r:id="rId400" display="http://cdr.eionet.europa.eu/nl/eu/msfd_art17/2018reporting/spatialdata/envw7h_0w/ANSNL_MSFD4Geo_20181001.xml/manage_document"/>
    <hyperlink ref="F420" r:id="rId401" display="http://cdr.eionet.europa.eu/nl/eu/msfd_art17/2018reporting/spatialdata/envw7h_0w/ANSNL_MSFD4Geo_20181001.xml/manage_document"/>
    <hyperlink ref="F421" r:id="rId402" display="http://cdr.eionet.europa.eu/nl/eu/msfd_art17/2018reporting/spatialdata/envw7h_0w/ANSNL_MSFD4Geo_20181001.xml/manage_document"/>
    <hyperlink ref="F422" r:id="rId403" display="http://cdr.eionet.europa.eu/nl/eu/msfd_art17/2018reporting/spatialdata/envw7h_0w/ANSNL_MSFD4Geo_20181001.xml/manage_document"/>
    <hyperlink ref="F423" r:id="rId404" display="http://cdr.eionet.europa.eu/nl/eu/msfd_art17/2018reporting/spatialdata/envw7h_0w/ANSNL_MSFD4Geo_20181001.xml/manage_document"/>
    <hyperlink ref="F424" r:id="rId405" display="http://cdr.eionet.europa.eu/nl/eu/msfd_art17/2018reporting/spatialdata/envw7h_0w/ANSNL_MSFD4Geo_20181001.xml/manage_document"/>
    <hyperlink ref="F425" r:id="rId406" display="http://cdr.eionet.europa.eu/pl/eu/msfd_art17/2018reporting/spatialdata/envxo633a/MSFD4Geo_20190530.xml/manage_document"/>
    <hyperlink ref="F426" r:id="rId407" display="http://cdr.eionet.europa.eu/pl/eu/msfd_art17/2018reporting/spatialdata/envxo633a/MSFD4Geo_20190530.xml/manage_document"/>
    <hyperlink ref="F427" r:id="rId408" display="http://cdr.eionet.europa.eu/pl/eu/msfd_art17/2018reporting/spatialdata/envxo633a/MSFD4Geo_20190530.xml/manage_document"/>
    <hyperlink ref="F428" r:id="rId409" display="http://cdr.eionet.europa.eu/pl/eu/msfd_art17/2018reporting/spatialdata/envxo633a/MSFD4Geo_20190530.xml/manage_document"/>
    <hyperlink ref="F429" r:id="rId410" display="http://cdr.eionet.europa.eu/pl/eu/msfd_art17/2018reporting/spatialdata/envxo633a/MSFD4Geo_20190530.xml/manage_document"/>
    <hyperlink ref="F430" r:id="rId411" display="http://cdr.eionet.europa.eu/pl/eu/msfd_art17/2018reporting/spatialdata/envxo633a/MSFD4Geo_20190530.xml/manage_document"/>
    <hyperlink ref="F431" r:id="rId412" display="http://cdr.eionet.europa.eu/pl/eu/msfd_art17/2018reporting/spatialdata/envxo633a/MSFD4Geo_20190530.xml/manage_document"/>
    <hyperlink ref="F432" r:id="rId413" display="http://cdr.eionet.europa.eu/pl/eu/msfd_art17/2018reporting/spatialdata/envxo633a/MSFD4Geo_20190530.xml/manage_document"/>
    <hyperlink ref="F433" r:id="rId414" display="http://cdr.eionet.europa.eu/pl/eu/msfd_art17/2018reporting/spatialdata/envxo633a/MSFD4Geo_20190530.xml/manage_document"/>
    <hyperlink ref="F434" r:id="rId415" display="http://cdr.eionet.europa.eu/pl/eu/msfd_art17/2018reporting/spatialdata/envxo633a/MSFD4Geo_20190530.xml/manage_document"/>
    <hyperlink ref="F435" r:id="rId416" display="http://cdr.eionet.europa.eu/pl/eu/msfd_art17/2018reporting/spatialdata/envxo633a/MSFD4Geo_20190530.xml/manage_document"/>
    <hyperlink ref="F436" r:id="rId417" display="http://cdr.eionet.europa.eu/pl/eu/msfd_art17/2018reporting/spatialdata/envxo633a/MSFD4Geo_20190530.xml/manage_document"/>
    <hyperlink ref="F437" r:id="rId418" display="http://cdr.eionet.europa.eu/pl/eu/msfd_art17/2018reporting/spatialdata/envxo633a/MSFD4Geo_20190530.xml/manage_document"/>
    <hyperlink ref="F438" r:id="rId419" display="http://cdr.eionet.europa.eu/pl/eu/msfd_art17/2018reporting/spatialdata/envxo633a/MSFD4Geo_20190530.xml/manage_document"/>
    <hyperlink ref="F439" r:id="rId420" display="http://cdr.eionet.europa.eu/pl/eu/msfd_art17/2018reporting/spatialdata/envxo633a/MSFD4Geo_20190530.xml/manage_document"/>
    <hyperlink ref="F440" r:id="rId421" display="http://cdr.eionet.europa.eu/pl/eu/msfd_art17/2018reporting/spatialdata/envxo633a/MSFD4Geo_20190530.xml/manage_document"/>
    <hyperlink ref="F441" r:id="rId422" display="http://cdr.eionet.europa.eu/pl/eu/msfd_art17/2018reporting/spatialdata/envxo633a/MSFD4Geo_20190530.xml/manage_document"/>
    <hyperlink ref="F442" r:id="rId423" display="http://cdr.eionet.europa.eu/pl/eu/msfd_art17/2018reporting/spatialdata/envxo633a/MSFD4Geo_20190530.xml/manage_document"/>
    <hyperlink ref="F443" r:id="rId424" display="http://cdr.eionet.europa.eu/pl/eu/msfd_art17/2018reporting/spatialdata/envxo633a/MSFD4Geo_20190530.xml/manage_document"/>
    <hyperlink ref="F444" r:id="rId425" display="4GEO_agosto2021 (europa.eu)"/>
    <hyperlink ref="F445" r:id="rId426" display="4GEO_agosto2021 (europa.eu)"/>
    <hyperlink ref="F446" r:id="rId427" display="4GEO_agosto2021 (europa.eu)"/>
    <hyperlink ref="F447" r:id="rId428" display="4GEO_agosto2021 (europa.eu)"/>
    <hyperlink ref="F448" r:id="rId429" display="https://cdr.eionet.europa.eu/pt/eu/msfd_art17/2020reporting/spatialdata/envyrzsna"/>
    <hyperlink ref="F451" r:id="rId430" display="4GEO_agosto2021 (europa.eu)"/>
    <hyperlink ref="F453" r:id="rId431" display="4GEO_agosto2021 (europa.eu)"/>
    <hyperlink ref="F454" r:id="rId432" display="4GEO_agosto2021 (europa.eu)"/>
    <hyperlink ref="F455" r:id="rId433" display="https://cdr.eionet.europa.eu/pt/eu/msfd_art17/2020reporting/spatialdata/envyrzsna"/>
    <hyperlink ref="F456" r:id="rId434" display="https://cdr.eionet.europa.eu/pt/eu/msfd_art17/2020reporting/spatialdata/envyrzsna"/>
    <hyperlink ref="F466" r:id="rId435" display="https://cdr.eionet.europa.eu/pt/eu/msfd_art17/2020reporting/spatialdata/envyrzsna"/>
    <hyperlink ref="F467" r:id="rId436" display="https://cdr.eionet.europa.eu/pt/eu/msfd_art17/2020reporting/spatialdata/envyrzsna"/>
  </hyperlinks>
  <printOptions headings="false" gridLines="false" gridLinesSet="true" horizontalCentered="false" verticalCentered="false"/>
  <pageMargins left="0.708333333333333" right="0.708333333333333" top="0.748611111111111" bottom="0.748611111111111" header="0.315277777777778" footer="0.315277777777778"/>
  <pageSetup paperSize="8" scale="100" fitToWidth="1" fitToHeight="0" pageOrder="downThenOver" orientation="portrait" blackAndWhite="false" draft="false" cellComments="none" horizontalDpi="300" verticalDpi="300" copies="1"/>
  <headerFooter differentFirst="false" differentOddEven="false">
    <oddHeader>&amp;C&amp;"Calibri,Bold"&amp;14MSFD regions, subregions, marine waters and marine reporting units</oddHeader>
    <oddFooter>&amp;L&amp;F &amp;A&amp;C&amp;P of &amp;N&amp;R&amp;D &amp;T</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LibreOffice/7.2.0.4$Linux_X86_64 LibreOffice_project/20$Build-4</Application>
  <AppVersion>15.0000</AppVersion>
  <Company>European Environment Agency, ENV C.2</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2020-11-08T07:24:07Z</dcterms:created>
  <dc:creator>Periklis Panagiotidis, David Connor</dc:creator>
  <dc:description/>
  <dc:language>en-US</dc:language>
  <cp:lastModifiedBy/>
  <cp:lastPrinted>2021-06-16T08:34:44Z</cp:lastPrinted>
  <dcterms:modified xsi:type="dcterms:W3CDTF">2021-09-27T13:35:42Z</dcterms:modified>
  <cp:revision>3</cp:revision>
  <dc:subject>MSFD</dc:subject>
  <dc:title>MSFD marine regions, marine waters and MRUs - statistics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f4f2f8c29e7d418cb15688bdf840cc36</vt:lpwstr>
  </property>
</Properties>
</file>