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ee/Downloads/"/>
    </mc:Choice>
  </mc:AlternateContent>
  <xr:revisionPtr revIDLastSave="0" documentId="13_ncr:1_{FF201A6D-B477-B541-9AC2-F401F7B60822}" xr6:coauthVersionLast="36" xr6:coauthVersionMax="36" xr10:uidLastSave="{00000000-0000-0000-0000-000000000000}"/>
  <bookViews>
    <workbookView xWindow="240" yWindow="500" windowWidth="26700" windowHeight="15420" xr2:uid="{00000000-000D-0000-FFFF-FFFF00000000}"/>
  </bookViews>
  <sheets>
    <sheet name="Balance Sheet" sheetId="1" r:id="rId1"/>
    <sheet name="Income Statement" sheetId="2" r:id="rId2"/>
    <sheet name="Cash Flows" sheetId="3" r:id="rId3"/>
    <sheet name="Disaggregated Revenue" sheetId="4" r:id="rId4"/>
    <sheet name="Segment Info" sheetId="5" r:id="rId5"/>
    <sheet name="Revenue Backlog" sheetId="6" r:id="rId6"/>
  </sheets>
  <calcPr calcId="181029"/>
</workbook>
</file>

<file path=xl/calcChain.xml><?xml version="1.0" encoding="utf-8"?>
<calcChain xmlns="http://schemas.openxmlformats.org/spreadsheetml/2006/main">
  <c r="D10" i="6" l="1"/>
  <c r="C10" i="6"/>
  <c r="B10" i="6"/>
  <c r="E8" i="6"/>
  <c r="F8" i="6" s="1"/>
  <c r="G8" i="6" s="1"/>
  <c r="H8" i="6" s="1"/>
  <c r="I8" i="6" s="1"/>
  <c r="J8" i="6" s="1"/>
  <c r="D8" i="6"/>
  <c r="C8" i="6"/>
  <c r="E6" i="6"/>
  <c r="F6" i="6" s="1"/>
  <c r="G6" i="6" s="1"/>
  <c r="H6" i="6" s="1"/>
  <c r="I6" i="6" s="1"/>
  <c r="J6" i="6" s="1"/>
  <c r="D6" i="6"/>
  <c r="C6" i="6"/>
  <c r="E4" i="6"/>
  <c r="E10" i="6" s="1"/>
  <c r="D4" i="6"/>
  <c r="C4" i="6"/>
  <c r="E22" i="5"/>
  <c r="D22" i="5"/>
  <c r="C22" i="5"/>
  <c r="B22" i="5"/>
  <c r="E19" i="5"/>
  <c r="D19" i="5"/>
  <c r="C19" i="5"/>
  <c r="B19" i="5"/>
  <c r="E15" i="5"/>
  <c r="D15" i="5"/>
  <c r="C15" i="5"/>
  <c r="B15" i="5"/>
  <c r="E9" i="5"/>
  <c r="D9" i="5"/>
  <c r="C9" i="5"/>
  <c r="B9" i="5"/>
  <c r="E9" i="4"/>
  <c r="E13" i="4" s="1"/>
  <c r="D9" i="4"/>
  <c r="D13" i="4" s="1"/>
  <c r="E7" i="4"/>
  <c r="D7" i="4"/>
  <c r="C7" i="4"/>
  <c r="C9" i="4" s="1"/>
  <c r="C13" i="4" s="1"/>
  <c r="B7" i="4"/>
  <c r="B9" i="4" s="1"/>
  <c r="B13" i="4" s="1"/>
  <c r="C32" i="3"/>
  <c r="B32" i="3"/>
  <c r="C25" i="3"/>
  <c r="B25" i="3"/>
  <c r="C17" i="3"/>
  <c r="C34" i="3" s="1"/>
  <c r="C36" i="3" s="1"/>
  <c r="B17" i="3"/>
  <c r="B34" i="3" s="1"/>
  <c r="B36" i="3" s="1"/>
  <c r="E9" i="2"/>
  <c r="E10" i="2" s="1"/>
  <c r="E12" i="2" s="1"/>
  <c r="E14" i="2" s="1"/>
  <c r="D9" i="2"/>
  <c r="D10" i="2" s="1"/>
  <c r="D12" i="2" s="1"/>
  <c r="D14" i="2" s="1"/>
  <c r="C9" i="2"/>
  <c r="C10" i="2" s="1"/>
  <c r="C12" i="2" s="1"/>
  <c r="C14" i="2" s="1"/>
  <c r="B9" i="2"/>
  <c r="B10" i="2" s="1"/>
  <c r="B12" i="2" s="1"/>
  <c r="B14" i="2" s="1"/>
  <c r="C31" i="1"/>
  <c r="B31" i="1"/>
  <c r="C22" i="1"/>
  <c r="C27" i="1" s="1"/>
  <c r="C32" i="1" s="1"/>
  <c r="B22" i="1"/>
  <c r="B27" i="1" s="1"/>
  <c r="B32" i="1" s="1"/>
  <c r="C9" i="1"/>
  <c r="C16" i="1" s="1"/>
  <c r="B9" i="1"/>
  <c r="B16" i="1" s="1"/>
  <c r="C6" i="1"/>
  <c r="B6" i="1"/>
  <c r="F4" i="6" l="1"/>
  <c r="F10" i="6" l="1"/>
  <c r="G4" i="6"/>
  <c r="G10" i="6" l="1"/>
  <c r="H4" i="6"/>
  <c r="H10" i="6" l="1"/>
  <c r="I4" i="6"/>
  <c r="I10" i="6" l="1"/>
  <c r="J4" i="6"/>
  <c r="J10" i="6" s="1"/>
</calcChain>
</file>

<file path=xl/sharedStrings.xml><?xml version="1.0" encoding="utf-8"?>
<sst xmlns="http://schemas.openxmlformats.org/spreadsheetml/2006/main" count="154" uniqueCount="119">
  <si>
    <t>Alphabet Inc. CONSOLIDATED BALANCE SHEETS (unaudited)</t>
  </si>
  <si>
    <t>As of December 31 2024 and June 30 2025</t>
  </si>
  <si>
    <t>Description</t>
  </si>
  <si>
    <t>Dec 31 2024</t>
  </si>
  <si>
    <t>Jun 30 2025</t>
  </si>
  <si>
    <t>Cash and cash equivalents</t>
  </si>
  <si>
    <t>Marketable securities</t>
  </si>
  <si>
    <t>Total cash, cash equivalents, and marketable securities</t>
  </si>
  <si>
    <t>Accounts receivable, net</t>
  </si>
  <si>
    <t>Other current assets</t>
  </si>
  <si>
    <t>Total current assets</t>
  </si>
  <si>
    <t>Non-marketable securities</t>
  </si>
  <si>
    <t>Deferred income taxes</t>
  </si>
  <si>
    <t>Property and equipment, net</t>
  </si>
  <si>
    <t>Operating lease assets</t>
  </si>
  <si>
    <t>Goodwill</t>
  </si>
  <si>
    <t>Other non-current assets</t>
  </si>
  <si>
    <t>Total assets</t>
  </si>
  <si>
    <t>Accounts payable</t>
  </si>
  <si>
    <t>Accrued compensation and benefits</t>
  </si>
  <si>
    <t>Accrued expenses and other current liabilities</t>
  </si>
  <si>
    <t>Accrued revenue share</t>
  </si>
  <si>
    <t>Deferred revenue</t>
  </si>
  <si>
    <t>Total current liabilities</t>
  </si>
  <si>
    <t>Long‑term debt</t>
  </si>
  <si>
    <t>Income taxes payable, non‑current</t>
  </si>
  <si>
    <t>Operating lease liabilities</t>
  </si>
  <si>
    <t>Other long‑term liabilities</t>
  </si>
  <si>
    <t>Total liabilities</t>
  </si>
  <si>
    <t>Class A/B/C stock &amp; APIC</t>
  </si>
  <si>
    <t>Accumulated other comprehensive income (loss)</t>
  </si>
  <si>
    <t>Retained earnings</t>
  </si>
  <si>
    <t>Total stockholders’ equity</t>
  </si>
  <si>
    <t>Total liabilities &amp; stockholders’ equity</t>
  </si>
  <si>
    <t>Alphabet Inc. CONSOLIDATED STATEMENTS OF INCOME (unaudited)</t>
  </si>
  <si>
    <t>For the three and six months ended June 30 2024 and 2025</t>
  </si>
  <si>
    <t>Three Months Ended Jun 30 2024</t>
  </si>
  <si>
    <t>Three Months Ended Jun 30 2025</t>
  </si>
  <si>
    <t>Six Months Ended Jun 30 2024</t>
  </si>
  <si>
    <t>Six Months Ended Jun 30 2025</t>
  </si>
  <si>
    <t>Revenues</t>
  </si>
  <si>
    <t>Cost of revenues</t>
  </si>
  <si>
    <t>Research and development</t>
  </si>
  <si>
    <t>Sales and marketing</t>
  </si>
  <si>
    <t>General and administrative</t>
  </si>
  <si>
    <t>Total costs and expenses</t>
  </si>
  <si>
    <t>Income from operations</t>
  </si>
  <si>
    <t>Other income (expense), net</t>
  </si>
  <si>
    <t>Income before income taxes</t>
  </si>
  <si>
    <t>Provision for income taxes</t>
  </si>
  <si>
    <t>Net income</t>
  </si>
  <si>
    <t>Basic net income per share</t>
  </si>
  <si>
    <t>Diluted net income per share</t>
  </si>
  <si>
    <t>Alphabet Inc. CONSOLIDATED STATEMENTS OF CASH FLOWS (unaudited)</t>
  </si>
  <si>
    <t>For the six months ended June 30 2024 and 2025</t>
  </si>
  <si>
    <t>Depreciation of property and equipment</t>
  </si>
  <si>
    <t>Stock‑based compensation expense</t>
  </si>
  <si>
    <t>Loss (gain) on debt and equity securities, net</t>
  </si>
  <si>
    <t>Other</t>
  </si>
  <si>
    <t>Income taxes, net</t>
  </si>
  <si>
    <t>Other assets</t>
  </si>
  <si>
    <t>Accrued expenses and other liabilities</t>
  </si>
  <si>
    <t>Net cash provided by operating activities</t>
  </si>
  <si>
    <t>Purchases of property and equipment</t>
  </si>
  <si>
    <t>Purchases of marketable securities</t>
  </si>
  <si>
    <t>Maturities and sales of marketable securities</t>
  </si>
  <si>
    <t>Purchases of non‑marketable securities</t>
  </si>
  <si>
    <t>Maturities and sales of non‑marketable securities</t>
  </si>
  <si>
    <t>Acquisitions and purchases of intangible assets</t>
  </si>
  <si>
    <t>Other investing activities</t>
  </si>
  <si>
    <t>Net cash used in investing activities</t>
  </si>
  <si>
    <t>Net payments related to stock‑based award activities</t>
  </si>
  <si>
    <t>Repurchases of stock</t>
  </si>
  <si>
    <t>Dividend payments</t>
  </si>
  <si>
    <t>Proceeds from issuance of debt, net of costs</t>
  </si>
  <si>
    <t>Repayments of debt</t>
  </si>
  <si>
    <t>Proceeds from sale of interest in consolidated entities, net</t>
  </si>
  <si>
    <t>Net cash used in financing activities</t>
  </si>
  <si>
    <t>Effect of exchange rate changes on cash &amp; cash equivalents</t>
  </si>
  <si>
    <t>Net increase (decrease) in cash &amp; cash equivalents</t>
  </si>
  <si>
    <t>Cash &amp; cash equivalents at beginning of period</t>
  </si>
  <si>
    <t>Cash &amp; cash equivalents at end of period</t>
  </si>
  <si>
    <t>Alphabet Inc. DISAGGREGATED REVENUES BY TYPE (unaudited)</t>
  </si>
  <si>
    <t>Google Search &amp; other</t>
  </si>
  <si>
    <t>YouTube ads</t>
  </si>
  <si>
    <t>Google Network</t>
  </si>
  <si>
    <t>Google advertising</t>
  </si>
  <si>
    <t>Google subscriptions, platforms, and devices</t>
  </si>
  <si>
    <t>Google Services total</t>
  </si>
  <si>
    <t>Google Cloud</t>
  </si>
  <si>
    <t>Other Bets</t>
  </si>
  <si>
    <t>Hedging gains (losses)</t>
  </si>
  <si>
    <t>Total revenues</t>
  </si>
  <si>
    <t>Alphabet Inc. SEGMENT INFORMATION (unaudited)</t>
  </si>
  <si>
    <t>Revenues:</t>
  </si>
  <si>
    <t>Google Services</t>
  </si>
  <si>
    <t>Operating income (loss):</t>
  </si>
  <si>
    <t>Alphabet-level activities</t>
  </si>
  <si>
    <t>Total income from operations</t>
  </si>
  <si>
    <t>Supplemental information about segment expenses:</t>
  </si>
  <si>
    <t>Google Services employee compensation expenses</t>
  </si>
  <si>
    <t>Google Services other costs and expenses</t>
  </si>
  <si>
    <t>Total Google Services costs and expenses</t>
  </si>
  <si>
    <t>Google Cloud employee compensation expenses</t>
  </si>
  <si>
    <t>Google Cloud other costs and expenses</t>
  </si>
  <si>
    <t>Total Google Cloud costs and expenses</t>
  </si>
  <si>
    <t>Alphabet Inc. REVENUE BACKLOG DETAILS (unaudited)</t>
  </si>
  <si>
    <t>As of June 30 2025</t>
  </si>
  <si>
    <t>Sep 30 2025 Est.</t>
  </si>
  <si>
    <t>Dec 31 2025 Est.</t>
  </si>
  <si>
    <t>Mar 31 2026 Est.</t>
  </si>
  <si>
    <t>Jun 30 2026 Est.</t>
  </si>
  <si>
    <t>Sep 30 2026 Est.</t>
  </si>
  <si>
    <t>Dec 31 2026 Est.</t>
  </si>
  <si>
    <t>Mar 31 2027 Est.</t>
  </si>
  <si>
    <t>Jun 30 2027 Est.</t>
  </si>
  <si>
    <t xml:space="preserve">    Expected to be recognized within 24 months: 0%</t>
  </si>
  <si>
    <t xml:space="preserve">    Expected to be recognized within 24 months: 55%</t>
  </si>
  <si>
    <t>Total revenue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</si>
</sst>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165" fontId="3" fillId="3" borderId="2" xfId="0" applyNumberFormat="1" applyFont="1" applyFill="1" applyBorder="1"/>
    <xf numFmtId="165" fontId="0" fillId="0" borderId="0" xfId="0" applyNumberFormat="1"/>
    <xf numFmtId="0" fontId="3" fillId="4" borderId="0" xfId="0" applyFont="1" applyFill="1" applyAlignment="1">
      <alignment horizontal="left"/>
    </xf>
    <xf numFmtId="164" fontId="3" fillId="3" borderId="2" xfId="0" applyNumberFormat="1" applyFont="1" applyFill="1" applyBorder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70.6640625" customWidth="1"/>
    <col min="2" max="3" width="22.6640625" customWidth="1"/>
  </cols>
  <sheetData>
    <row r="1" spans="1:3" ht="19" x14ac:dyDescent="0.25">
      <c r="A1" s="10" t="s">
        <v>0</v>
      </c>
      <c r="B1" s="10"/>
      <c r="C1" s="10"/>
    </row>
    <row r="2" spans="1:3" x14ac:dyDescent="0.2">
      <c r="A2" s="11" t="s">
        <v>1</v>
      </c>
      <c r="B2" s="11"/>
      <c r="C2" s="11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 s="2" t="s">
        <v>5</v>
      </c>
      <c r="B4" s="3">
        <v>23466</v>
      </c>
      <c r="C4" s="3">
        <v>21036</v>
      </c>
    </row>
    <row r="5" spans="1:3" x14ac:dyDescent="0.2">
      <c r="A5" s="2" t="s">
        <v>6</v>
      </c>
      <c r="B5" s="3">
        <v>72191</v>
      </c>
      <c r="C5" s="3">
        <v>74112</v>
      </c>
    </row>
    <row r="6" spans="1:3" x14ac:dyDescent="0.2">
      <c r="A6" s="4" t="s">
        <v>7</v>
      </c>
      <c r="B6" s="5">
        <f>SUM(B4:B5)</f>
        <v>95657</v>
      </c>
      <c r="C6" s="5">
        <f>SUM(C4:C5)</f>
        <v>95148</v>
      </c>
    </row>
    <row r="7" spans="1:3" x14ac:dyDescent="0.2">
      <c r="A7" s="2" t="s">
        <v>8</v>
      </c>
      <c r="B7" s="3">
        <v>52340</v>
      </c>
      <c r="C7" s="3">
        <v>55048</v>
      </c>
    </row>
    <row r="8" spans="1:3" x14ac:dyDescent="0.2">
      <c r="A8" s="2" t="s">
        <v>9</v>
      </c>
      <c r="B8" s="3">
        <v>15714</v>
      </c>
      <c r="C8" s="3">
        <v>16020</v>
      </c>
    </row>
    <row r="9" spans="1:3" x14ac:dyDescent="0.2">
      <c r="A9" s="4" t="s">
        <v>10</v>
      </c>
      <c r="B9" s="5">
        <f>SUM(B4,B5,B7,B8)</f>
        <v>163711</v>
      </c>
      <c r="C9" s="5">
        <f>SUM(C4,C5,C7,C8)</f>
        <v>166216</v>
      </c>
    </row>
    <row r="10" spans="1:3" x14ac:dyDescent="0.2">
      <c r="A10" s="2" t="s">
        <v>11</v>
      </c>
      <c r="B10" s="3">
        <v>37982</v>
      </c>
      <c r="C10" s="3">
        <v>52574</v>
      </c>
    </row>
    <row r="11" spans="1:3" x14ac:dyDescent="0.2">
      <c r="A11" s="2" t="s">
        <v>12</v>
      </c>
      <c r="B11" s="3">
        <v>17180</v>
      </c>
      <c r="C11" s="3">
        <v>19289</v>
      </c>
    </row>
    <row r="12" spans="1:3" x14ac:dyDescent="0.2">
      <c r="A12" s="2" t="s">
        <v>13</v>
      </c>
      <c r="B12" s="3">
        <v>171036</v>
      </c>
      <c r="C12" s="3">
        <v>203231</v>
      </c>
    </row>
    <row r="13" spans="1:3" x14ac:dyDescent="0.2">
      <c r="A13" s="2" t="s">
        <v>14</v>
      </c>
      <c r="B13" s="3">
        <v>13588</v>
      </c>
      <c r="C13" s="3">
        <v>14255</v>
      </c>
    </row>
    <row r="14" spans="1:3" x14ac:dyDescent="0.2">
      <c r="A14" s="2" t="s">
        <v>15</v>
      </c>
      <c r="B14" s="3">
        <v>31885</v>
      </c>
      <c r="C14" s="3">
        <v>32335</v>
      </c>
    </row>
    <row r="15" spans="1:3" x14ac:dyDescent="0.2">
      <c r="A15" s="2" t="s">
        <v>16</v>
      </c>
      <c r="B15" s="3">
        <v>14874</v>
      </c>
      <c r="C15" s="3">
        <v>14153</v>
      </c>
    </row>
    <row r="16" spans="1:3" x14ac:dyDescent="0.2">
      <c r="A16" s="4" t="s">
        <v>17</v>
      </c>
      <c r="B16" s="5">
        <f>SUM(B9:B15)</f>
        <v>450256</v>
      </c>
      <c r="C16" s="5">
        <f>SUM(C9:C15)</f>
        <v>502053</v>
      </c>
    </row>
    <row r="17" spans="1:3" x14ac:dyDescent="0.2">
      <c r="A17" s="2" t="s">
        <v>18</v>
      </c>
      <c r="B17" s="3">
        <v>7987</v>
      </c>
      <c r="C17" s="3">
        <v>8347</v>
      </c>
    </row>
    <row r="18" spans="1:3" x14ac:dyDescent="0.2">
      <c r="A18" s="2" t="s">
        <v>19</v>
      </c>
      <c r="B18" s="3">
        <v>15069</v>
      </c>
      <c r="C18" s="3">
        <v>12168</v>
      </c>
    </row>
    <row r="19" spans="1:3" x14ac:dyDescent="0.2">
      <c r="A19" s="2" t="s">
        <v>20</v>
      </c>
      <c r="B19" s="3">
        <v>51228</v>
      </c>
      <c r="C19" s="3">
        <v>52039</v>
      </c>
    </row>
    <row r="20" spans="1:3" x14ac:dyDescent="0.2">
      <c r="A20" s="2" t="s">
        <v>21</v>
      </c>
      <c r="B20" s="3">
        <v>9802</v>
      </c>
      <c r="C20" s="3">
        <v>9787</v>
      </c>
    </row>
    <row r="21" spans="1:3" x14ac:dyDescent="0.2">
      <c r="A21" s="2" t="s">
        <v>22</v>
      </c>
      <c r="B21" s="3">
        <v>5036</v>
      </c>
      <c r="C21" s="3">
        <v>4969</v>
      </c>
    </row>
    <row r="22" spans="1:3" x14ac:dyDescent="0.2">
      <c r="A22" s="4" t="s">
        <v>23</v>
      </c>
      <c r="B22" s="5">
        <f>SUM(B17:B21)</f>
        <v>89122</v>
      </c>
      <c r="C22" s="5">
        <f>SUM(C17:C21)</f>
        <v>87310</v>
      </c>
    </row>
    <row r="23" spans="1:3" x14ac:dyDescent="0.2">
      <c r="A23" s="2" t="s">
        <v>24</v>
      </c>
      <c r="B23" s="3">
        <v>10883</v>
      </c>
      <c r="C23" s="3">
        <v>23607</v>
      </c>
    </row>
    <row r="24" spans="1:3" x14ac:dyDescent="0.2">
      <c r="A24" s="2" t="s">
        <v>25</v>
      </c>
      <c r="B24" s="3">
        <v>8782</v>
      </c>
      <c r="C24" s="3">
        <v>10027</v>
      </c>
    </row>
    <row r="25" spans="1:3" x14ac:dyDescent="0.2">
      <c r="A25" s="2" t="s">
        <v>26</v>
      </c>
      <c r="B25" s="3">
        <v>11691</v>
      </c>
      <c r="C25" s="3">
        <v>11952</v>
      </c>
    </row>
    <row r="26" spans="1:3" x14ac:dyDescent="0.2">
      <c r="A26" s="2" t="s">
        <v>27</v>
      </c>
      <c r="B26" s="3">
        <v>4694</v>
      </c>
      <c r="C26" s="3">
        <v>6241</v>
      </c>
    </row>
    <row r="27" spans="1:3" x14ac:dyDescent="0.2">
      <c r="A27" s="4" t="s">
        <v>28</v>
      </c>
      <c r="B27" s="5">
        <f>SUM(B22,B23,B24,B25,B26)</f>
        <v>125172</v>
      </c>
      <c r="C27" s="5">
        <f>SUM(C22,C23,C24,C25,C26)</f>
        <v>139137</v>
      </c>
    </row>
    <row r="28" spans="1:3" x14ac:dyDescent="0.2">
      <c r="A28" s="2" t="s">
        <v>29</v>
      </c>
      <c r="B28" s="3">
        <v>84800</v>
      </c>
      <c r="C28" s="3">
        <v>89283</v>
      </c>
    </row>
    <row r="29" spans="1:3" x14ac:dyDescent="0.2">
      <c r="A29" s="2" t="s">
        <v>30</v>
      </c>
      <c r="B29" s="3">
        <v>-4800</v>
      </c>
      <c r="C29" s="3">
        <v>-2127</v>
      </c>
    </row>
    <row r="30" spans="1:3" x14ac:dyDescent="0.2">
      <c r="A30" s="2" t="s">
        <v>31</v>
      </c>
      <c r="B30" s="3">
        <v>245084</v>
      </c>
      <c r="C30" s="3">
        <v>275760</v>
      </c>
    </row>
    <row r="31" spans="1:3" x14ac:dyDescent="0.2">
      <c r="A31" s="4" t="s">
        <v>32</v>
      </c>
      <c r="B31" s="5">
        <f>SUM(B28:B30)</f>
        <v>325084</v>
      </c>
      <c r="C31" s="5">
        <f>SUM(C28:C30)</f>
        <v>362916</v>
      </c>
    </row>
    <row r="32" spans="1:3" x14ac:dyDescent="0.2">
      <c r="A32" s="4" t="s">
        <v>33</v>
      </c>
      <c r="B32" s="5">
        <f>B27+B31</f>
        <v>450256</v>
      </c>
      <c r="C32" s="5">
        <f>C27+C31</f>
        <v>502053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70.6640625" customWidth="1"/>
    <col min="2" max="3" width="27" bestFit="1" customWidth="1"/>
    <col min="4" max="5" width="24.5" bestFit="1" customWidth="1"/>
  </cols>
  <sheetData>
    <row r="1" spans="1:5" ht="19" x14ac:dyDescent="0.25">
      <c r="A1" s="10" t="s">
        <v>34</v>
      </c>
      <c r="B1" s="10"/>
      <c r="C1" s="10"/>
      <c r="D1" s="10"/>
      <c r="E1" s="10"/>
    </row>
    <row r="2" spans="1:5" x14ac:dyDescent="0.2">
      <c r="A2" s="11" t="s">
        <v>35</v>
      </c>
      <c r="B2" s="11"/>
      <c r="C2" s="11"/>
      <c r="D2" s="11"/>
      <c r="E2" s="11"/>
    </row>
    <row r="3" spans="1:5" x14ac:dyDescent="0.2">
      <c r="A3" s="1" t="s">
        <v>2</v>
      </c>
      <c r="B3" s="1" t="s">
        <v>36</v>
      </c>
      <c r="C3" s="1" t="s">
        <v>37</v>
      </c>
      <c r="D3" s="1" t="s">
        <v>38</v>
      </c>
      <c r="E3" s="1" t="s">
        <v>39</v>
      </c>
    </row>
    <row r="4" spans="1:5" x14ac:dyDescent="0.2">
      <c r="A4" s="2" t="s">
        <v>40</v>
      </c>
      <c r="B4" s="3">
        <v>84742</v>
      </c>
      <c r="C4" s="3">
        <v>96428</v>
      </c>
      <c r="D4" s="3">
        <v>165281</v>
      </c>
      <c r="E4" s="3">
        <v>186662</v>
      </c>
    </row>
    <row r="5" spans="1:5" x14ac:dyDescent="0.2">
      <c r="A5" s="2" t="s">
        <v>41</v>
      </c>
      <c r="B5" s="3">
        <v>35507</v>
      </c>
      <c r="C5" s="3">
        <v>39039</v>
      </c>
      <c r="D5" s="3">
        <v>69219</v>
      </c>
      <c r="E5" s="3">
        <v>75400</v>
      </c>
    </row>
    <row r="6" spans="1:5" x14ac:dyDescent="0.2">
      <c r="A6" s="2" t="s">
        <v>42</v>
      </c>
      <c r="B6" s="3">
        <v>11860</v>
      </c>
      <c r="C6" s="3">
        <v>13808</v>
      </c>
      <c r="D6" s="3">
        <v>23763</v>
      </c>
      <c r="E6" s="3">
        <v>27364</v>
      </c>
    </row>
    <row r="7" spans="1:5" x14ac:dyDescent="0.2">
      <c r="A7" s="2" t="s">
        <v>43</v>
      </c>
      <c r="B7" s="3">
        <v>6792</v>
      </c>
      <c r="C7" s="3">
        <v>7101</v>
      </c>
      <c r="D7" s="3">
        <v>13218</v>
      </c>
      <c r="E7" s="3">
        <v>13273</v>
      </c>
    </row>
    <row r="8" spans="1:5" x14ac:dyDescent="0.2">
      <c r="A8" s="2" t="s">
        <v>44</v>
      </c>
      <c r="B8" s="3">
        <v>3158</v>
      </c>
      <c r="C8" s="3">
        <v>5209</v>
      </c>
      <c r="D8" s="3">
        <v>6184</v>
      </c>
      <c r="E8" s="3">
        <v>8748</v>
      </c>
    </row>
    <row r="9" spans="1:5" x14ac:dyDescent="0.2">
      <c r="A9" s="4" t="s">
        <v>45</v>
      </c>
      <c r="B9" s="5">
        <f>SUM(B5:B8)</f>
        <v>57317</v>
      </c>
      <c r="C9" s="5">
        <f>SUM(C5:C8)</f>
        <v>65157</v>
      </c>
      <c r="D9" s="5">
        <f>SUM(D5:D8)</f>
        <v>112384</v>
      </c>
      <c r="E9" s="5">
        <f>SUM(E5:E8)</f>
        <v>124785</v>
      </c>
    </row>
    <row r="10" spans="1:5" x14ac:dyDescent="0.2">
      <c r="A10" s="4" t="s">
        <v>46</v>
      </c>
      <c r="B10" s="5">
        <f>B4-B9</f>
        <v>27425</v>
      </c>
      <c r="C10" s="5">
        <f>C4-C9</f>
        <v>31271</v>
      </c>
      <c r="D10" s="5">
        <f>D4-D9</f>
        <v>52897</v>
      </c>
      <c r="E10" s="5">
        <f>E4-E9</f>
        <v>61877</v>
      </c>
    </row>
    <row r="11" spans="1:5" x14ac:dyDescent="0.2">
      <c r="A11" s="2" t="s">
        <v>47</v>
      </c>
      <c r="B11" s="3">
        <v>126</v>
      </c>
      <c r="C11" s="3">
        <v>2662</v>
      </c>
      <c r="D11" s="3">
        <v>2969</v>
      </c>
      <c r="E11" s="3">
        <v>13845</v>
      </c>
    </row>
    <row r="12" spans="1:5" x14ac:dyDescent="0.2">
      <c r="A12" s="4" t="s">
        <v>48</v>
      </c>
      <c r="B12" s="5">
        <f>B10+B11</f>
        <v>27551</v>
      </c>
      <c r="C12" s="5">
        <f>C10+C11</f>
        <v>33933</v>
      </c>
      <c r="D12" s="5">
        <f>D10+D11</f>
        <v>55866</v>
      </c>
      <c r="E12" s="5">
        <f>E10+E11</f>
        <v>75722</v>
      </c>
    </row>
    <row r="13" spans="1:5" x14ac:dyDescent="0.2">
      <c r="A13" s="2" t="s">
        <v>49</v>
      </c>
      <c r="B13" s="3">
        <v>3932</v>
      </c>
      <c r="C13" s="3">
        <v>5737</v>
      </c>
      <c r="D13" s="3">
        <v>8585</v>
      </c>
      <c r="E13" s="3">
        <v>12986</v>
      </c>
    </row>
    <row r="14" spans="1:5" x14ac:dyDescent="0.2">
      <c r="A14" s="4" t="s">
        <v>50</v>
      </c>
      <c r="B14" s="5">
        <f>B12-B13</f>
        <v>23619</v>
      </c>
      <c r="C14" s="5">
        <f>C12-C13</f>
        <v>28196</v>
      </c>
      <c r="D14" s="5">
        <f>D12-D13</f>
        <v>47281</v>
      </c>
      <c r="E14" s="5">
        <f>E12-E13</f>
        <v>62736</v>
      </c>
    </row>
    <row r="15" spans="1:5" x14ac:dyDescent="0.2">
      <c r="A15" s="2" t="s">
        <v>51</v>
      </c>
      <c r="B15" s="6">
        <v>1.91</v>
      </c>
      <c r="C15" s="3">
        <v>2.33</v>
      </c>
      <c r="D15" s="3">
        <v>3.82</v>
      </c>
      <c r="E15" s="3">
        <v>5.16</v>
      </c>
    </row>
    <row r="16" spans="1:5" x14ac:dyDescent="0.2">
      <c r="A16" s="2" t="s">
        <v>52</v>
      </c>
      <c r="B16" s="6">
        <v>1.89</v>
      </c>
      <c r="C16" s="3">
        <v>2.31</v>
      </c>
      <c r="D16" s="3">
        <v>3.78</v>
      </c>
      <c r="E16" s="3">
        <v>5.12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70.6640625" customWidth="1"/>
    <col min="2" max="3" width="24.5" bestFit="1" customWidth="1"/>
  </cols>
  <sheetData>
    <row r="1" spans="1:3" ht="19" x14ac:dyDescent="0.25">
      <c r="A1" s="10" t="s">
        <v>53</v>
      </c>
      <c r="B1" s="10"/>
      <c r="C1" s="10"/>
    </row>
    <row r="2" spans="1:3" x14ac:dyDescent="0.2">
      <c r="A2" s="11" t="s">
        <v>54</v>
      </c>
      <c r="B2" s="11"/>
      <c r="C2" s="11"/>
    </row>
    <row r="3" spans="1:3" x14ac:dyDescent="0.2">
      <c r="A3" s="1" t="s">
        <v>2</v>
      </c>
      <c r="B3" s="1" t="s">
        <v>38</v>
      </c>
      <c r="C3" s="1" t="s">
        <v>39</v>
      </c>
    </row>
    <row r="4" spans="1:3" x14ac:dyDescent="0.2">
      <c r="A4" s="2" t="s">
        <v>50</v>
      </c>
      <c r="B4" s="3">
        <v>47281</v>
      </c>
      <c r="C4" s="3">
        <v>62736</v>
      </c>
    </row>
    <row r="5" spans="1:3" x14ac:dyDescent="0.2">
      <c r="A5" s="2" t="s">
        <v>55</v>
      </c>
      <c r="B5" s="3">
        <v>7121</v>
      </c>
      <c r="C5" s="3">
        <v>9485</v>
      </c>
    </row>
    <row r="6" spans="1:3" x14ac:dyDescent="0.2">
      <c r="A6" s="2" t="s">
        <v>56</v>
      </c>
      <c r="B6" s="3">
        <v>11129</v>
      </c>
      <c r="C6" s="3">
        <v>11514</v>
      </c>
    </row>
    <row r="7" spans="1:3" x14ac:dyDescent="0.2">
      <c r="A7" s="2" t="s">
        <v>12</v>
      </c>
      <c r="B7" s="3">
        <v>-2738</v>
      </c>
      <c r="C7" s="3">
        <v>-1596</v>
      </c>
    </row>
    <row r="8" spans="1:3" x14ac:dyDescent="0.2">
      <c r="A8" s="2" t="s">
        <v>57</v>
      </c>
      <c r="B8" s="3">
        <v>-757</v>
      </c>
      <c r="C8" s="3">
        <v>-11411</v>
      </c>
    </row>
    <row r="9" spans="1:3" x14ac:dyDescent="0.2">
      <c r="A9" s="2" t="s">
        <v>58</v>
      </c>
      <c r="B9" s="3">
        <v>1185</v>
      </c>
      <c r="C9" s="3">
        <v>1041</v>
      </c>
    </row>
    <row r="10" spans="1:3" x14ac:dyDescent="0.2">
      <c r="A10" s="2" t="s">
        <v>8</v>
      </c>
      <c r="B10" s="3">
        <v>110</v>
      </c>
      <c r="C10" s="3">
        <v>-1201</v>
      </c>
    </row>
    <row r="11" spans="1:3" x14ac:dyDescent="0.2">
      <c r="A11" s="2" t="s">
        <v>59</v>
      </c>
      <c r="B11" s="3">
        <v>-889</v>
      </c>
      <c r="C11" s="3">
        <v>-2434</v>
      </c>
    </row>
    <row r="12" spans="1:3" x14ac:dyDescent="0.2">
      <c r="A12" s="2" t="s">
        <v>60</v>
      </c>
      <c r="B12" s="3">
        <v>-1532</v>
      </c>
      <c r="C12" s="3">
        <v>-2767</v>
      </c>
    </row>
    <row r="13" spans="1:3" x14ac:dyDescent="0.2">
      <c r="A13" s="2" t="s">
        <v>18</v>
      </c>
      <c r="B13" s="3">
        <v>-563</v>
      </c>
      <c r="C13" s="3">
        <v>-327</v>
      </c>
    </row>
    <row r="14" spans="1:3" x14ac:dyDescent="0.2">
      <c r="A14" s="2" t="s">
        <v>61</v>
      </c>
      <c r="B14" s="3">
        <v>-5176</v>
      </c>
      <c r="C14" s="3">
        <v>-1560</v>
      </c>
    </row>
    <row r="15" spans="1:3" x14ac:dyDescent="0.2">
      <c r="A15" s="2" t="s">
        <v>21</v>
      </c>
      <c r="B15" s="3">
        <v>97</v>
      </c>
      <c r="C15" s="3">
        <v>-219</v>
      </c>
    </row>
    <row r="16" spans="1:3" x14ac:dyDescent="0.2">
      <c r="A16" s="2" t="s">
        <v>22</v>
      </c>
      <c r="B16" s="3">
        <v>220</v>
      </c>
      <c r="C16" s="3">
        <v>636</v>
      </c>
    </row>
    <row r="17" spans="1:3" x14ac:dyDescent="0.2">
      <c r="A17" s="4" t="s">
        <v>62</v>
      </c>
      <c r="B17" s="5">
        <f>SUM(B4:B16)</f>
        <v>55488</v>
      </c>
      <c r="C17" s="5">
        <f>SUM(C4:C16)</f>
        <v>63897</v>
      </c>
    </row>
    <row r="18" spans="1:3" x14ac:dyDescent="0.2">
      <c r="A18" s="2" t="s">
        <v>63</v>
      </c>
      <c r="B18" s="3">
        <v>-25198</v>
      </c>
      <c r="C18" s="3">
        <v>-39643</v>
      </c>
    </row>
    <row r="19" spans="1:3" x14ac:dyDescent="0.2">
      <c r="A19" s="2" t="s">
        <v>64</v>
      </c>
      <c r="B19" s="3">
        <v>-43011</v>
      </c>
      <c r="C19" s="3">
        <v>-39870</v>
      </c>
    </row>
    <row r="20" spans="1:3" x14ac:dyDescent="0.2">
      <c r="A20" s="2" t="s">
        <v>65</v>
      </c>
      <c r="B20" s="3">
        <v>58577</v>
      </c>
      <c r="C20" s="3">
        <v>40930</v>
      </c>
    </row>
    <row r="21" spans="1:3" x14ac:dyDescent="0.2">
      <c r="A21" s="2" t="s">
        <v>66</v>
      </c>
      <c r="B21" s="3">
        <v>-2199</v>
      </c>
      <c r="C21" s="3">
        <v>-2312</v>
      </c>
    </row>
    <row r="22" spans="1:3" x14ac:dyDescent="0.2">
      <c r="A22" s="2" t="s">
        <v>67</v>
      </c>
      <c r="B22" s="3">
        <v>605</v>
      </c>
      <c r="C22" s="3">
        <v>873</v>
      </c>
    </row>
    <row r="23" spans="1:3" x14ac:dyDescent="0.2">
      <c r="A23" s="2" t="s">
        <v>68</v>
      </c>
      <c r="B23" s="3">
        <v>-87</v>
      </c>
      <c r="C23" s="3">
        <v>-353</v>
      </c>
    </row>
    <row r="24" spans="1:3" x14ac:dyDescent="0.2">
      <c r="A24" s="2" t="s">
        <v>69</v>
      </c>
      <c r="B24" s="3">
        <v>-32</v>
      </c>
      <c r="C24" s="3">
        <v>-363</v>
      </c>
    </row>
    <row r="25" spans="1:3" x14ac:dyDescent="0.2">
      <c r="A25" s="4" t="s">
        <v>70</v>
      </c>
      <c r="B25" s="5">
        <f>SUM(B18:B24)</f>
        <v>-11345</v>
      </c>
      <c r="C25" s="5">
        <f>SUM(C18:C24)</f>
        <v>-40738</v>
      </c>
    </row>
    <row r="26" spans="1:3" x14ac:dyDescent="0.2">
      <c r="A26" s="2" t="s">
        <v>71</v>
      </c>
      <c r="B26" s="3">
        <v>-6138</v>
      </c>
      <c r="C26" s="3">
        <v>-5731</v>
      </c>
    </row>
    <row r="27" spans="1:3" x14ac:dyDescent="0.2">
      <c r="A27" s="2" t="s">
        <v>72</v>
      </c>
      <c r="B27" s="3">
        <v>-31380</v>
      </c>
      <c r="C27" s="3">
        <v>-28706</v>
      </c>
    </row>
    <row r="28" spans="1:3" x14ac:dyDescent="0.2">
      <c r="A28" s="2" t="s">
        <v>73</v>
      </c>
      <c r="B28" s="3">
        <v>-2466</v>
      </c>
      <c r="C28" s="3">
        <v>-4977</v>
      </c>
    </row>
    <row r="29" spans="1:3" x14ac:dyDescent="0.2">
      <c r="A29" s="2" t="s">
        <v>74</v>
      </c>
      <c r="B29" s="3">
        <v>4875</v>
      </c>
      <c r="C29" s="3">
        <v>31378</v>
      </c>
    </row>
    <row r="30" spans="1:3" x14ac:dyDescent="0.2">
      <c r="A30" s="2" t="s">
        <v>75</v>
      </c>
      <c r="B30" s="3">
        <v>-5502</v>
      </c>
      <c r="C30" s="3">
        <v>-18397</v>
      </c>
    </row>
    <row r="31" spans="1:3" x14ac:dyDescent="0.2">
      <c r="A31" s="2" t="s">
        <v>76</v>
      </c>
      <c r="B31" s="3">
        <v>8</v>
      </c>
      <c r="C31" s="3">
        <v>400</v>
      </c>
    </row>
    <row r="32" spans="1:3" x14ac:dyDescent="0.2">
      <c r="A32" s="4" t="s">
        <v>77</v>
      </c>
      <c r="B32" s="5">
        <f>SUM(B26:B31)</f>
        <v>-40603</v>
      </c>
      <c r="C32" s="5">
        <f>SUM(C26:C31)</f>
        <v>-26033</v>
      </c>
    </row>
    <row r="33" spans="1:3" x14ac:dyDescent="0.2">
      <c r="A33" s="2" t="s">
        <v>78</v>
      </c>
      <c r="B33" s="3">
        <v>-363</v>
      </c>
      <c r="C33" s="3">
        <v>444</v>
      </c>
    </row>
    <row r="34" spans="1:3" x14ac:dyDescent="0.2">
      <c r="A34" s="4" t="s">
        <v>79</v>
      </c>
      <c r="B34" s="5">
        <f>B17+B25+B32+B33</f>
        <v>3177</v>
      </c>
      <c r="C34" s="5">
        <f>C17+C25+C32+C33</f>
        <v>-2430</v>
      </c>
    </row>
    <row r="35" spans="1:3" x14ac:dyDescent="0.2">
      <c r="A35" s="2" t="s">
        <v>80</v>
      </c>
      <c r="B35" s="3">
        <v>24048</v>
      </c>
      <c r="C35" s="3">
        <v>23466</v>
      </c>
    </row>
    <row r="36" spans="1:3" x14ac:dyDescent="0.2">
      <c r="A36" s="4" t="s">
        <v>81</v>
      </c>
      <c r="B36" s="5">
        <f>B35+B34</f>
        <v>27225</v>
      </c>
      <c r="C36" s="5">
        <f>C35+C34</f>
        <v>21036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35.33203125" bestFit="1" customWidth="1"/>
    <col min="2" max="2" width="27" bestFit="1" customWidth="1"/>
    <col min="3" max="5" width="22.6640625" customWidth="1"/>
  </cols>
  <sheetData>
    <row r="1" spans="1:5" ht="19" x14ac:dyDescent="0.25">
      <c r="A1" s="10" t="s">
        <v>82</v>
      </c>
      <c r="B1" s="10"/>
      <c r="C1" s="10"/>
      <c r="D1" s="10"/>
      <c r="E1" s="10"/>
    </row>
    <row r="2" spans="1:5" x14ac:dyDescent="0.2">
      <c r="A2" s="11" t="s">
        <v>35</v>
      </c>
      <c r="B2" s="11"/>
      <c r="C2" s="11"/>
      <c r="D2" s="11"/>
      <c r="E2" s="11"/>
    </row>
    <row r="3" spans="1:5" x14ac:dyDescent="0.2">
      <c r="A3" s="1" t="s">
        <v>2</v>
      </c>
      <c r="B3" s="1" t="s">
        <v>36</v>
      </c>
      <c r="C3" s="1" t="s">
        <v>37</v>
      </c>
      <c r="D3" s="1" t="s">
        <v>38</v>
      </c>
      <c r="E3" s="1" t="s">
        <v>39</v>
      </c>
    </row>
    <row r="4" spans="1:5" x14ac:dyDescent="0.2">
      <c r="A4" s="2" t="s">
        <v>83</v>
      </c>
      <c r="B4" s="3">
        <v>48509</v>
      </c>
      <c r="C4" s="3">
        <v>54190</v>
      </c>
      <c r="D4" s="3">
        <v>94665</v>
      </c>
      <c r="E4" s="3">
        <v>104892</v>
      </c>
    </row>
    <row r="5" spans="1:5" x14ac:dyDescent="0.2">
      <c r="A5" s="2" t="s">
        <v>84</v>
      </c>
      <c r="B5" s="3">
        <v>8663</v>
      </c>
      <c r="C5" s="3">
        <v>9796</v>
      </c>
      <c r="D5" s="3">
        <v>16753</v>
      </c>
      <c r="E5" s="3">
        <v>18723</v>
      </c>
    </row>
    <row r="6" spans="1:5" x14ac:dyDescent="0.2">
      <c r="A6" s="2" t="s">
        <v>85</v>
      </c>
      <c r="B6" s="3">
        <v>7444</v>
      </c>
      <c r="C6" s="3">
        <v>7354</v>
      </c>
      <c r="D6" s="3">
        <v>14857</v>
      </c>
      <c r="E6" s="3">
        <v>14610</v>
      </c>
    </row>
    <row r="7" spans="1:5" x14ac:dyDescent="0.2">
      <c r="A7" s="4" t="s">
        <v>86</v>
      </c>
      <c r="B7" s="5">
        <f>SUM(B4:B6)</f>
        <v>64616</v>
      </c>
      <c r="C7" s="5">
        <f>SUM(C4:C6)</f>
        <v>71340</v>
      </c>
      <c r="D7" s="5">
        <f>SUM(D4:D6)</f>
        <v>126275</v>
      </c>
      <c r="E7" s="5">
        <f>SUM(E4:E6)</f>
        <v>138225</v>
      </c>
    </row>
    <row r="8" spans="1:5" x14ac:dyDescent="0.2">
      <c r="A8" s="2" t="s">
        <v>87</v>
      </c>
      <c r="B8" s="3">
        <v>9312</v>
      </c>
      <c r="C8" s="3">
        <v>11203</v>
      </c>
      <c r="D8" s="3">
        <v>18051</v>
      </c>
      <c r="E8" s="3">
        <v>21582</v>
      </c>
    </row>
    <row r="9" spans="1:5" x14ac:dyDescent="0.2">
      <c r="A9" s="4" t="s">
        <v>88</v>
      </c>
      <c r="B9" s="5">
        <f>B7+B8</f>
        <v>73928</v>
      </c>
      <c r="C9" s="5">
        <f>C7+C8</f>
        <v>82543</v>
      </c>
      <c r="D9" s="5">
        <f>D7+D8</f>
        <v>144326</v>
      </c>
      <c r="E9" s="5">
        <f>E7+E8</f>
        <v>159807</v>
      </c>
    </row>
    <row r="10" spans="1:5" x14ac:dyDescent="0.2">
      <c r="A10" s="2" t="s">
        <v>89</v>
      </c>
      <c r="B10" s="3">
        <v>10347</v>
      </c>
      <c r="C10" s="3">
        <v>13624</v>
      </c>
      <c r="D10" s="3">
        <v>19921</v>
      </c>
      <c r="E10" s="3">
        <v>25884</v>
      </c>
    </row>
    <row r="11" spans="1:5" x14ac:dyDescent="0.2">
      <c r="A11" s="2" t="s">
        <v>90</v>
      </c>
      <c r="B11" s="3">
        <v>365</v>
      </c>
      <c r="C11" s="3">
        <v>373</v>
      </c>
      <c r="D11" s="3">
        <v>860</v>
      </c>
      <c r="E11" s="3">
        <v>823</v>
      </c>
    </row>
    <row r="12" spans="1:5" x14ac:dyDescent="0.2">
      <c r="A12" s="2" t="s">
        <v>91</v>
      </c>
      <c r="B12" s="3">
        <v>102</v>
      </c>
      <c r="C12" s="3">
        <v>-112</v>
      </c>
      <c r="D12" s="3">
        <v>174</v>
      </c>
      <c r="E12" s="3">
        <v>148</v>
      </c>
    </row>
    <row r="13" spans="1:5" x14ac:dyDescent="0.2">
      <c r="A13" s="4" t="s">
        <v>92</v>
      </c>
      <c r="B13" s="5">
        <f>SUM(B9,B10,B11,B12)</f>
        <v>84742</v>
      </c>
      <c r="C13" s="5">
        <f>SUM(C9,C10,C11,C12)</f>
        <v>96428</v>
      </c>
      <c r="D13" s="5">
        <f>SUM(D9,D10,D11,D12)</f>
        <v>165281</v>
      </c>
      <c r="E13" s="5">
        <f>SUM(E9,E10,E11,E12)</f>
        <v>186662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70.6640625" customWidth="1"/>
    <col min="2" max="5" width="24.6640625" customWidth="1"/>
  </cols>
  <sheetData>
    <row r="1" spans="1:5" ht="19" x14ac:dyDescent="0.25">
      <c r="A1" s="10" t="s">
        <v>93</v>
      </c>
      <c r="B1" s="10"/>
      <c r="C1" s="10"/>
      <c r="D1" s="10"/>
      <c r="E1" s="10"/>
    </row>
    <row r="2" spans="1:5" x14ac:dyDescent="0.2">
      <c r="A2" s="11" t="s">
        <v>35</v>
      </c>
      <c r="B2" s="11"/>
      <c r="C2" s="11"/>
      <c r="D2" s="11"/>
      <c r="E2" s="11"/>
    </row>
    <row r="3" spans="1:5" x14ac:dyDescent="0.2">
      <c r="A3" s="1" t="s">
        <v>2</v>
      </c>
      <c r="B3" s="1" t="s">
        <v>36</v>
      </c>
      <c r="C3" s="1" t="s">
        <v>37</v>
      </c>
      <c r="D3" s="1" t="s">
        <v>38</v>
      </c>
      <c r="E3" s="1" t="s">
        <v>39</v>
      </c>
    </row>
    <row r="4" spans="1:5" x14ac:dyDescent="0.2">
      <c r="A4" s="7" t="s">
        <v>94</v>
      </c>
    </row>
    <row r="5" spans="1:5" x14ac:dyDescent="0.2">
      <c r="A5" s="2" t="s">
        <v>95</v>
      </c>
      <c r="B5" s="3">
        <v>73928</v>
      </c>
      <c r="C5" s="3">
        <v>82543</v>
      </c>
      <c r="D5" s="3">
        <v>144326</v>
      </c>
      <c r="E5" s="3">
        <v>159807</v>
      </c>
    </row>
    <row r="6" spans="1:5" x14ac:dyDescent="0.2">
      <c r="A6" s="2" t="s">
        <v>89</v>
      </c>
      <c r="B6" s="3">
        <v>10347</v>
      </c>
      <c r="C6" s="3">
        <v>13624</v>
      </c>
      <c r="D6" s="3">
        <v>19921</v>
      </c>
      <c r="E6" s="3">
        <v>25884</v>
      </c>
    </row>
    <row r="7" spans="1:5" x14ac:dyDescent="0.2">
      <c r="A7" s="2" t="s">
        <v>90</v>
      </c>
      <c r="B7" s="3">
        <v>365</v>
      </c>
      <c r="C7" s="3">
        <v>373</v>
      </c>
      <c r="D7" s="3">
        <v>860</v>
      </c>
      <c r="E7" s="3">
        <v>823</v>
      </c>
    </row>
    <row r="8" spans="1:5" x14ac:dyDescent="0.2">
      <c r="A8" s="2" t="s">
        <v>91</v>
      </c>
      <c r="B8" s="3">
        <v>102</v>
      </c>
      <c r="C8" s="3">
        <v>-112</v>
      </c>
      <c r="D8" s="3">
        <v>174</v>
      </c>
      <c r="E8" s="3">
        <v>148</v>
      </c>
    </row>
    <row r="9" spans="1:5" x14ac:dyDescent="0.2">
      <c r="A9" s="4" t="s">
        <v>92</v>
      </c>
      <c r="B9" s="8">
        <f>SUM(B5:B8)</f>
        <v>84742</v>
      </c>
      <c r="C9" s="8">
        <f>SUM(C5:C8)</f>
        <v>96428</v>
      </c>
      <c r="D9" s="8">
        <f>SUM(D5:D8)</f>
        <v>165281</v>
      </c>
      <c r="E9" s="8">
        <f>SUM(E5:E8)</f>
        <v>186662</v>
      </c>
    </row>
    <row r="10" spans="1:5" x14ac:dyDescent="0.2">
      <c r="A10" s="7" t="s">
        <v>96</v>
      </c>
    </row>
    <row r="11" spans="1:5" x14ac:dyDescent="0.2">
      <c r="A11" s="2" t="s">
        <v>95</v>
      </c>
      <c r="B11" s="3">
        <v>29674</v>
      </c>
      <c r="C11" s="3">
        <v>33063</v>
      </c>
      <c r="D11" s="3">
        <v>57571</v>
      </c>
      <c r="E11" s="3">
        <v>65745</v>
      </c>
    </row>
    <row r="12" spans="1:5" x14ac:dyDescent="0.2">
      <c r="A12" s="2" t="s">
        <v>89</v>
      </c>
      <c r="B12" s="3">
        <v>1172</v>
      </c>
      <c r="C12" s="3">
        <v>2826</v>
      </c>
      <c r="D12" s="3">
        <v>2072</v>
      </c>
      <c r="E12" s="3">
        <v>5003</v>
      </c>
    </row>
    <row r="13" spans="1:5" x14ac:dyDescent="0.2">
      <c r="A13" s="2" t="s">
        <v>90</v>
      </c>
      <c r="B13" s="3">
        <v>-1134</v>
      </c>
      <c r="C13" s="3">
        <v>-1246</v>
      </c>
      <c r="D13" s="3">
        <v>-2154</v>
      </c>
      <c r="E13" s="3">
        <v>-2472</v>
      </c>
    </row>
    <row r="14" spans="1:5" x14ac:dyDescent="0.2">
      <c r="A14" s="2" t="s">
        <v>97</v>
      </c>
      <c r="B14" s="3">
        <v>-2287</v>
      </c>
      <c r="C14" s="3">
        <v>-3372</v>
      </c>
      <c r="D14" s="3">
        <v>-4592</v>
      </c>
      <c r="E14" s="3">
        <v>-6399</v>
      </c>
    </row>
    <row r="15" spans="1:5" x14ac:dyDescent="0.2">
      <c r="A15" s="4" t="s">
        <v>98</v>
      </c>
      <c r="B15" s="8">
        <f>SUM(B11:B14)</f>
        <v>27425</v>
      </c>
      <c r="C15" s="8">
        <f>SUM(C11:C14)</f>
        <v>31271</v>
      </c>
      <c r="D15" s="8">
        <f>SUM(D11:D14)</f>
        <v>52897</v>
      </c>
      <c r="E15" s="8">
        <f>SUM(E11:E14)</f>
        <v>61877</v>
      </c>
    </row>
    <row r="16" spans="1:5" x14ac:dyDescent="0.2">
      <c r="A16" s="7" t="s">
        <v>99</v>
      </c>
    </row>
    <row r="17" spans="1:5" x14ac:dyDescent="0.2">
      <c r="A17" s="2" t="s">
        <v>100</v>
      </c>
      <c r="B17" s="3">
        <v>11240</v>
      </c>
      <c r="C17" s="3">
        <v>11306</v>
      </c>
      <c r="D17" s="3">
        <v>22751</v>
      </c>
      <c r="E17" s="3">
        <v>22643</v>
      </c>
    </row>
    <row r="18" spans="1:5" x14ac:dyDescent="0.2">
      <c r="A18" s="2" t="s">
        <v>101</v>
      </c>
      <c r="B18" s="3">
        <v>33014</v>
      </c>
      <c r="C18" s="3">
        <v>38174</v>
      </c>
      <c r="D18" s="3">
        <v>64004</v>
      </c>
      <c r="E18" s="3">
        <v>71419</v>
      </c>
    </row>
    <row r="19" spans="1:5" x14ac:dyDescent="0.2">
      <c r="A19" s="4" t="s">
        <v>102</v>
      </c>
      <c r="B19" s="8">
        <f>SUM(B17:B18)</f>
        <v>44254</v>
      </c>
      <c r="C19" s="8">
        <f>SUM(C17:C18)</f>
        <v>49480</v>
      </c>
      <c r="D19" s="8">
        <f>SUM(D17:D18)</f>
        <v>86755</v>
      </c>
      <c r="E19" s="8">
        <f>SUM(E17:E18)</f>
        <v>94062</v>
      </c>
    </row>
    <row r="20" spans="1:5" x14ac:dyDescent="0.2">
      <c r="A20" s="2" t="s">
        <v>103</v>
      </c>
      <c r="B20" s="3">
        <v>5175</v>
      </c>
      <c r="C20" s="3">
        <v>5517</v>
      </c>
      <c r="D20" s="3">
        <v>10332</v>
      </c>
      <c r="E20" s="3">
        <v>10929</v>
      </c>
    </row>
    <row r="21" spans="1:5" x14ac:dyDescent="0.2">
      <c r="A21" s="2" t="s">
        <v>104</v>
      </c>
      <c r="B21" s="3">
        <v>4000</v>
      </c>
      <c r="C21" s="3">
        <v>5281</v>
      </c>
      <c r="D21" s="3">
        <v>7517</v>
      </c>
      <c r="E21" s="3">
        <v>9952</v>
      </c>
    </row>
    <row r="22" spans="1:5" x14ac:dyDescent="0.2">
      <c r="A22" s="4" t="s">
        <v>105</v>
      </c>
      <c r="B22" s="8">
        <f>SUM(B20:B21)</f>
        <v>9175</v>
      </c>
      <c r="C22" s="8">
        <f>SUM(C20:C21)</f>
        <v>10798</v>
      </c>
      <c r="D22" s="8">
        <f>SUM(D20:D21)</f>
        <v>17849</v>
      </c>
      <c r="E22" s="8">
        <f>SUM(E20:E21)</f>
        <v>20881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41.83203125" bestFit="1" customWidth="1"/>
    <col min="2" max="10" width="18.6640625" customWidth="1"/>
  </cols>
  <sheetData>
    <row r="1" spans="1:10" ht="19" x14ac:dyDescent="0.25">
      <c r="A1" s="10" t="s">
        <v>106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11" t="s">
        <v>107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">
      <c r="A3" s="1" t="s">
        <v>2</v>
      </c>
      <c r="B3" s="1" t="s">
        <v>4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</row>
    <row r="4" spans="1:10" x14ac:dyDescent="0.2">
      <c r="A4" s="2" t="s">
        <v>95</v>
      </c>
      <c r="B4" s="6">
        <v>0</v>
      </c>
      <c r="C4" s="6">
        <f>$B4 - C5</f>
        <v>0</v>
      </c>
      <c r="D4" s="6">
        <f t="shared" ref="D4:J4" si="0">C4 - D5</f>
        <v>0</v>
      </c>
      <c r="E4" s="6">
        <f t="shared" si="0"/>
        <v>0</v>
      </c>
      <c r="F4" s="6">
        <f t="shared" si="0"/>
        <v>0</v>
      </c>
      <c r="G4" s="6">
        <f t="shared" si="0"/>
        <v>0</v>
      </c>
      <c r="H4" s="6">
        <f t="shared" si="0"/>
        <v>0</v>
      </c>
      <c r="I4" s="6">
        <f t="shared" si="0"/>
        <v>0</v>
      </c>
      <c r="J4" s="6">
        <f t="shared" si="0"/>
        <v>0</v>
      </c>
    </row>
    <row r="5" spans="1:10" x14ac:dyDescent="0.2">
      <c r="A5" s="9" t="s">
        <v>116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">
      <c r="A6" s="2" t="s">
        <v>89</v>
      </c>
      <c r="B6" s="6">
        <v>108.2</v>
      </c>
      <c r="C6" s="6">
        <f>$B6 - C7</f>
        <v>100.76</v>
      </c>
      <c r="D6" s="6">
        <f t="shared" ref="D6:J6" si="1">C6 - D7</f>
        <v>93.320000000000007</v>
      </c>
      <c r="E6" s="6">
        <f t="shared" si="1"/>
        <v>85.88000000000001</v>
      </c>
      <c r="F6" s="6">
        <f t="shared" si="1"/>
        <v>78.440000000000012</v>
      </c>
      <c r="G6" s="6">
        <f t="shared" si="1"/>
        <v>71.000000000000014</v>
      </c>
      <c r="H6" s="6">
        <f t="shared" si="1"/>
        <v>63.560000000000016</v>
      </c>
      <c r="I6" s="6">
        <f t="shared" si="1"/>
        <v>56.120000000000019</v>
      </c>
      <c r="J6" s="6">
        <f t="shared" si="1"/>
        <v>48.680000000000021</v>
      </c>
    </row>
    <row r="7" spans="1:10" x14ac:dyDescent="0.2">
      <c r="A7" s="9" t="s">
        <v>117</v>
      </c>
      <c r="C7" s="6">
        <v>7.44</v>
      </c>
      <c r="D7" s="6">
        <v>7.44</v>
      </c>
      <c r="E7" s="6">
        <v>7.44</v>
      </c>
      <c r="F7" s="6">
        <v>7.44</v>
      </c>
      <c r="G7" s="6">
        <v>7.44</v>
      </c>
      <c r="H7" s="6">
        <v>7.44</v>
      </c>
      <c r="I7" s="6">
        <v>7.44</v>
      </c>
      <c r="J7" s="6">
        <v>7.44</v>
      </c>
    </row>
    <row r="8" spans="1:10" x14ac:dyDescent="0.2">
      <c r="A8" s="2" t="s">
        <v>90</v>
      </c>
      <c r="B8" s="6">
        <v>0</v>
      </c>
      <c r="C8" s="6">
        <f>$B8 - C9</f>
        <v>0</v>
      </c>
      <c r="D8" s="6">
        <f t="shared" ref="D8:J8" si="2">C8 - D9</f>
        <v>0</v>
      </c>
      <c r="E8" s="6">
        <f t="shared" si="2"/>
        <v>0</v>
      </c>
      <c r="F8" s="6">
        <f t="shared" si="2"/>
        <v>0</v>
      </c>
      <c r="G8" s="6">
        <f t="shared" si="2"/>
        <v>0</v>
      </c>
      <c r="H8" s="6">
        <f t="shared" si="2"/>
        <v>0</v>
      </c>
      <c r="I8" s="6">
        <f t="shared" si="2"/>
        <v>0</v>
      </c>
      <c r="J8" s="6">
        <f t="shared" si="2"/>
        <v>0</v>
      </c>
    </row>
    <row r="9" spans="1:10" x14ac:dyDescent="0.2">
      <c r="A9" s="9" t="s">
        <v>116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">
      <c r="A10" s="4" t="s">
        <v>118</v>
      </c>
      <c r="B10" s="5">
        <f t="shared" ref="B10:J10" si="3">SUM(B4,B6,B8)</f>
        <v>108.2</v>
      </c>
      <c r="C10" s="5">
        <f t="shared" si="3"/>
        <v>100.76</v>
      </c>
      <c r="D10" s="5">
        <f t="shared" si="3"/>
        <v>93.320000000000007</v>
      </c>
      <c r="E10" s="5">
        <f t="shared" si="3"/>
        <v>85.88000000000001</v>
      </c>
      <c r="F10" s="5">
        <f t="shared" si="3"/>
        <v>78.440000000000012</v>
      </c>
      <c r="G10" s="5">
        <f t="shared" si="3"/>
        <v>71.000000000000014</v>
      </c>
      <c r="H10" s="5">
        <f t="shared" si="3"/>
        <v>63.560000000000016</v>
      </c>
      <c r="I10" s="5">
        <f t="shared" si="3"/>
        <v>56.120000000000019</v>
      </c>
      <c r="J10" s="5">
        <f t="shared" si="3"/>
        <v>48.680000000000021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Sheet</vt:lpstr>
      <vt:lpstr>Income Statement</vt:lpstr>
      <vt:lpstr>Cash Flows</vt:lpstr>
      <vt:lpstr>Disaggregated Revenue</vt:lpstr>
      <vt:lpstr>Segment Info</vt:lpstr>
      <vt:lpstr>Revenue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eee</cp:lastModifiedBy>
  <dcterms:created xsi:type="dcterms:W3CDTF">2025-07-26T17:41:01Z</dcterms:created>
  <dcterms:modified xsi:type="dcterms:W3CDTF">2025-07-26T17:43:19Z</dcterms:modified>
</cp:coreProperties>
</file>