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yifanliu/Desktop/28条指令CPU任务/"/>
    </mc:Choice>
  </mc:AlternateContent>
  <xr:revisionPtr revIDLastSave="0" documentId="12_ncr:500000_{F2FA081D-7091-8743-8368-9F3BE8F6092D}" xr6:coauthVersionLast="31" xr6:coauthVersionMax="31" xr10:uidLastSave="{00000000-0000-0000-0000-000000000000}"/>
  <bookViews>
    <workbookView xWindow="0" yWindow="0" windowWidth="33600" windowHeight="210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控制信号表达式生成!$A$1:$AK$36</definedName>
    <definedName name="_xlnm._FilterDatabase" localSheetId="0" hidden="1">真值表!$A$1:$AI$25</definedName>
  </definedNames>
  <calcPr calcId="162913"/>
</workbook>
</file>

<file path=xl/calcChain.xml><?xml version="1.0" encoding="utf-8"?>
<calcChain xmlns="http://schemas.openxmlformats.org/spreadsheetml/2006/main">
  <c r="AK36" i="2" l="1"/>
  <c r="AK35" i="2"/>
  <c r="AK34" i="2"/>
  <c r="AK33" i="2"/>
  <c r="AK32" i="2"/>
  <c r="AK31" i="2"/>
  <c r="AK30" i="2"/>
  <c r="AK28" i="2"/>
  <c r="AK24" i="2"/>
  <c r="AK23" i="2"/>
  <c r="AK22" i="2"/>
  <c r="AK21" i="2"/>
  <c r="AK20" i="2"/>
  <c r="AK19" i="2"/>
  <c r="AK16" i="2"/>
  <c r="AK15" i="2"/>
  <c r="AK1" i="2"/>
  <c r="R26" i="1" l="1"/>
  <c r="S26" i="1"/>
  <c r="T26" i="1"/>
  <c r="U26" i="1"/>
  <c r="E26" i="1"/>
  <c r="F26" i="1"/>
  <c r="G26" i="1"/>
  <c r="H26" i="1"/>
  <c r="I26" i="1"/>
  <c r="J26" i="1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P36" i="2" s="1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P35" i="2" s="1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P34" i="2" s="1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P33" i="2" s="1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P32" i="2" s="1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P31" i="2" s="1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P30" i="2" s="1"/>
  <c r="C30" i="2"/>
  <c r="B30" i="2"/>
  <c r="A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U25" i="1"/>
  <c r="T25" i="2" s="1"/>
  <c r="T25" i="1"/>
  <c r="S25" i="2" s="1"/>
  <c r="S25" i="1"/>
  <c r="R25" i="2" s="1"/>
  <c r="R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U24" i="1"/>
  <c r="T24" i="2" s="1"/>
  <c r="T24" i="1"/>
  <c r="S24" i="2" s="1"/>
  <c r="S24" i="1"/>
  <c r="R24" i="2" s="1"/>
  <c r="R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U23" i="1"/>
  <c r="T23" i="2" s="1"/>
  <c r="T23" i="1"/>
  <c r="S23" i="2" s="1"/>
  <c r="S23" i="1"/>
  <c r="R23" i="2" s="1"/>
  <c r="R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U22" i="1"/>
  <c r="T22" i="2" s="1"/>
  <c r="T22" i="1"/>
  <c r="S22" i="2" s="1"/>
  <c r="S22" i="1"/>
  <c r="R22" i="2" s="1"/>
  <c r="R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U21" i="1"/>
  <c r="T21" i="2" s="1"/>
  <c r="T21" i="1"/>
  <c r="S21" i="2" s="1"/>
  <c r="S21" i="1"/>
  <c r="R21" i="2" s="1"/>
  <c r="R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U20" i="1"/>
  <c r="T20" i="2" s="1"/>
  <c r="T20" i="1"/>
  <c r="S20" i="2" s="1"/>
  <c r="S20" i="1"/>
  <c r="R20" i="2" s="1"/>
  <c r="R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U19" i="1"/>
  <c r="T19" i="2" s="1"/>
  <c r="T19" i="1"/>
  <c r="S19" i="2" s="1"/>
  <c r="S19" i="1"/>
  <c r="R19" i="2" s="1"/>
  <c r="R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U18" i="1"/>
  <c r="T18" i="2" s="1"/>
  <c r="T18" i="1"/>
  <c r="S18" i="2" s="1"/>
  <c r="S18" i="1"/>
  <c r="R18" i="2" s="1"/>
  <c r="R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U17" i="1"/>
  <c r="T17" i="2" s="1"/>
  <c r="T17" i="1"/>
  <c r="S17" i="2" s="1"/>
  <c r="S17" i="1"/>
  <c r="R17" i="2" s="1"/>
  <c r="R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U16" i="1"/>
  <c r="T16" i="2" s="1"/>
  <c r="T16" i="1"/>
  <c r="S16" i="2" s="1"/>
  <c r="S16" i="1"/>
  <c r="R16" i="2" s="1"/>
  <c r="R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U15" i="1"/>
  <c r="T15" i="2" s="1"/>
  <c r="T15" i="1"/>
  <c r="S15" i="2" s="1"/>
  <c r="S15" i="1"/>
  <c r="R15" i="2" s="1"/>
  <c r="R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U14" i="1"/>
  <c r="T14" i="2" s="1"/>
  <c r="T14" i="1"/>
  <c r="S14" i="2" s="1"/>
  <c r="S14" i="1"/>
  <c r="R14" i="2" s="1"/>
  <c r="R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U13" i="1"/>
  <c r="T13" i="2" s="1"/>
  <c r="T13" i="1"/>
  <c r="S13" i="2" s="1"/>
  <c r="S13" i="1"/>
  <c r="R13" i="2" s="1"/>
  <c r="R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U12" i="1"/>
  <c r="T12" i="2" s="1"/>
  <c r="T12" i="1"/>
  <c r="S12" i="2" s="1"/>
  <c r="S12" i="1"/>
  <c r="R12" i="2" s="1"/>
  <c r="R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U11" i="1"/>
  <c r="T11" i="2" s="1"/>
  <c r="T11" i="1"/>
  <c r="S11" i="2" s="1"/>
  <c r="S11" i="1"/>
  <c r="R11" i="2" s="1"/>
  <c r="R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U10" i="1"/>
  <c r="T10" i="2" s="1"/>
  <c r="T10" i="1"/>
  <c r="S10" i="2" s="1"/>
  <c r="S10" i="1"/>
  <c r="R10" i="2" s="1"/>
  <c r="R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U9" i="1"/>
  <c r="T9" i="2" s="1"/>
  <c r="T9" i="1"/>
  <c r="S9" i="2" s="1"/>
  <c r="S9" i="1"/>
  <c r="R9" i="2" s="1"/>
  <c r="R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U8" i="1"/>
  <c r="T8" i="2" s="1"/>
  <c r="T8" i="1"/>
  <c r="S8" i="2" s="1"/>
  <c r="S8" i="1"/>
  <c r="R8" i="2" s="1"/>
  <c r="R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U7" i="1"/>
  <c r="T7" i="2" s="1"/>
  <c r="T7" i="1"/>
  <c r="S7" i="2" s="1"/>
  <c r="S7" i="1"/>
  <c r="R7" i="2" s="1"/>
  <c r="R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U6" i="1"/>
  <c r="T6" i="2" s="1"/>
  <c r="T6" i="1"/>
  <c r="S6" i="2" s="1"/>
  <c r="S6" i="1"/>
  <c r="R6" i="2" s="1"/>
  <c r="R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U5" i="1"/>
  <c r="T5" i="2" s="1"/>
  <c r="T5" i="1"/>
  <c r="S5" i="2" s="1"/>
  <c r="S5" i="1"/>
  <c r="R5" i="2" s="1"/>
  <c r="R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U4" i="1"/>
  <c r="T4" i="2" s="1"/>
  <c r="T4" i="1"/>
  <c r="S4" i="2" s="1"/>
  <c r="S4" i="1"/>
  <c r="R4" i="2" s="1"/>
  <c r="R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U3" i="1"/>
  <c r="T3" i="2" s="1"/>
  <c r="T3" i="1"/>
  <c r="S3" i="2" s="1"/>
  <c r="S3" i="1"/>
  <c r="R3" i="2" s="1"/>
  <c r="R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U2" i="1"/>
  <c r="T2" i="2" s="1"/>
  <c r="T2" i="1"/>
  <c r="S2" i="2" s="1"/>
  <c r="S2" i="1"/>
  <c r="R2" i="2" s="1"/>
  <c r="R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29" i="2" l="1"/>
  <c r="P28" i="2"/>
  <c r="P26" i="2"/>
  <c r="P27" i="2"/>
  <c r="P5" i="2"/>
  <c r="P6" i="2"/>
  <c r="P2" i="2"/>
  <c r="P3" i="2"/>
  <c r="P4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</calcChain>
</file>

<file path=xl/sharedStrings.xml><?xml version="1.0" encoding="utf-8"?>
<sst xmlns="http://schemas.openxmlformats.org/spreadsheetml/2006/main" count="168" uniqueCount="119">
  <si>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</si>
  <si>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</si>
  <si>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</si>
  <si>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</si>
  <si>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</si>
  <si>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</si>
  <si>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</si>
  <si>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</si>
  <si>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</si>
  <si>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</si>
  <si>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</si>
  <si>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</si>
  <si>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</si>
  <si>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</si>
  <si>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</si>
  <si>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</si>
  <si>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</si>
  <si>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</si>
  <si>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</si>
  <si>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</si>
  <si>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</si>
  <si>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</si>
  <si>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</si>
  <si>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</si>
  <si>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</si>
  <si>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</si>
  <si>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</si>
  <si>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</si>
  <si>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</si>
  <si>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</si>
  <si>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</si>
  <si>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</si>
  <si>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</si>
  <si>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</si>
  <si>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</si>
  <si>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</si>
  <si>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</si>
  <si>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</si>
  <si>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</si>
  <si>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</si>
  <si>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</si>
  <si>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</si>
  <si>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</si>
  <si>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</si>
  <si>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</si>
  <si>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</si>
  <si>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</si>
  <si>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</si>
  <si>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</si>
  <si>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</si>
  <si>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</si>
  <si>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</si>
  <si>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</si>
  <si>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</si>
  <si>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</si>
  <si>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</si>
  <si>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</si>
  <si>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</si>
  <si>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</si>
  <si>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</si>
  <si>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</si>
  <si>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</si>
  <si>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</si>
  <si>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</si>
  <si>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</si>
  <si>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</si>
  <si>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</si>
  <si>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</si>
  <si>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</si>
  <si>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</si>
  <si>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</si>
  <si>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</si>
  <si>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</si>
  <si>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</si>
  <si>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</si>
  <si>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</si>
  <si>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</si>
  <si>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</si>
  <si>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</si>
  <si>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</si>
  <si>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</si>
  <si>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</si>
  <si>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</si>
  <si>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</si>
  <si>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</si>
  <si>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</si>
  <si>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</si>
  <si>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</si>
  <si>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</si>
  <si>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</si>
  <si>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</si>
  <si>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</si>
  <si>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</si>
  <si>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</si>
  <si>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</si>
  <si>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</si>
  <si>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</si>
  <si>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</si>
  <si>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</si>
  <si>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</si>
  <si>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</si>
  <si>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</si>
  <si>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</si>
  <si>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</si>
  <si>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</si>
  <si>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</si>
  <si>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</si>
  <si>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</si>
  <si>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</si>
  <si>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</si>
  <si>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</si>
  <si>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</si>
  <si>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</si>
  <si>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</si>
  <si>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SLLV</t>
    <phoneticPr fontId="29" type="noConversion"/>
  </si>
  <si>
    <t>XOR</t>
    <phoneticPr fontId="29" type="noConversion"/>
  </si>
  <si>
    <t>SB</t>
    <phoneticPr fontId="29" type="noConversion"/>
  </si>
  <si>
    <t>BLTZ</t>
    <phoneticPr fontId="29" type="noConversion"/>
  </si>
  <si>
    <t>X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</si>
</sst>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4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/>
    </xf>
    <xf numFmtId="0" fontId="30" fillId="7" borderId="11" xfId="0" applyFont="1" applyFill="1" applyBorder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1"/>
  <sheetViews>
    <sheetView topLeftCell="Y1" zoomScale="142" workbookViewId="0">
      <selection activeCell="K9" sqref="K9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43" customWidth="1"/>
    <col min="4" max="4" width="10.6640625" style="43" customWidth="1"/>
    <col min="5" max="16" width="4.6640625" style="43" customWidth="1"/>
    <col min="17" max="17" width="8.83203125" style="43" customWidth="1"/>
    <col min="18" max="21" width="3.6640625" style="43" customWidth="1"/>
    <col min="22" max="22" width="10.1640625" style="43" customWidth="1"/>
    <col min="23" max="23" width="9.1640625" style="43" customWidth="1"/>
    <col min="24" max="24" width="10.6640625" style="43" customWidth="1"/>
    <col min="25" max="25" width="9.5" style="43" customWidth="1"/>
    <col min="26" max="27" width="9.1640625" style="43" customWidth="1"/>
    <col min="28" max="31" width="9" style="43" customWidth="1"/>
    <col min="32" max="33" width="9" style="44" customWidth="1"/>
    <col min="34" max="37" width="9" style="45" customWidth="1"/>
  </cols>
  <sheetData>
    <row r="1" spans="1:38" s="17" customFormat="1" ht="26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114</v>
      </c>
      <c r="AI1" s="65" t="s">
        <v>116</v>
      </c>
      <c r="AJ1" s="65" t="s">
        <v>117</v>
      </c>
      <c r="AK1" s="65" t="s">
        <v>33</v>
      </c>
      <c r="AL1" s="17" t="s">
        <v>34</v>
      </c>
    </row>
    <row r="2" spans="1:38">
      <c r="A2" s="47">
        <v>1</v>
      </c>
      <c r="B2" s="23" t="s">
        <v>35</v>
      </c>
      <c r="C2" s="24">
        <v>0</v>
      </c>
      <c r="D2" s="25">
        <v>0</v>
      </c>
      <c r="E2" s="24">
        <f t="shared" ref="E2:E26" si="0">IF(MOD($C2,64)/32&gt;=1,1,0)</f>
        <v>0</v>
      </c>
      <c r="F2" s="24">
        <f t="shared" ref="F2:F26" si="1">IF(MOD($C2,32)/16&gt;=1,1,0)</f>
        <v>0</v>
      </c>
      <c r="G2" s="24">
        <f t="shared" ref="G2:G26" si="2">IF(MOD($C2,16)/8&gt;=1,1,0)</f>
        <v>0</v>
      </c>
      <c r="H2" s="24">
        <f t="shared" ref="H2:H26" si="3">IF(MOD($C2,8)/4&gt;=1,1,0)</f>
        <v>0</v>
      </c>
      <c r="I2" s="24">
        <f t="shared" ref="I2:I26" si="4">IF(MOD($C2,4)/2&gt;=1,1,0)</f>
        <v>0</v>
      </c>
      <c r="J2" s="24">
        <f t="shared" ref="J2:J26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23">
        <v>0</v>
      </c>
      <c r="R2" s="23">
        <f t="shared" ref="R2:R26" si="12">IF(ISNUMBER($Q2),IF(MOD($Q2,16)/8&gt;=1,1,0),"X")</f>
        <v>0</v>
      </c>
      <c r="S2" s="23">
        <f t="shared" ref="S2:S26" si="13">IF(ISNUMBER($Q2),IF(MOD($Q2,8)/4&gt;=1,1,0),"X")</f>
        <v>0</v>
      </c>
      <c r="T2" s="23">
        <f t="shared" ref="T2:T26" si="14">IF(ISNUMBER($Q2),IF(MOD($Q2,4)/2&gt;=1,1,0),"X")</f>
        <v>0</v>
      </c>
      <c r="U2" s="23">
        <f t="shared" ref="U2:U26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8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8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8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8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8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8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8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8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8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8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8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46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</row>
    <row r="14" spans="1:38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46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>
        <v>1</v>
      </c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8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46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8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46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</row>
    <row r="17" spans="1:37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46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</row>
    <row r="18" spans="1:37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46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</row>
    <row r="19" spans="1:37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>
      <c r="A26" s="48">
        <v>25</v>
      </c>
      <c r="B26" s="66" t="s">
        <v>114</v>
      </c>
      <c r="C26" s="23">
        <v>0</v>
      </c>
      <c r="D26" s="23">
        <v>4</v>
      </c>
      <c r="E26" s="23">
        <f t="shared" si="0"/>
        <v>0</v>
      </c>
      <c r="F26" s="23">
        <f t="shared" si="1"/>
        <v>0</v>
      </c>
      <c r="G26" s="23">
        <f t="shared" si="2"/>
        <v>0</v>
      </c>
      <c r="H26" s="23">
        <f t="shared" si="3"/>
        <v>0</v>
      </c>
      <c r="I26" s="23">
        <f t="shared" si="4"/>
        <v>0</v>
      </c>
      <c r="J26" s="23">
        <f t="shared" si="5"/>
        <v>0</v>
      </c>
      <c r="K26" s="23">
        <v>0</v>
      </c>
      <c r="L26" s="23">
        <v>0</v>
      </c>
      <c r="M26" s="23">
        <v>0</v>
      </c>
      <c r="N26" s="23">
        <v>1</v>
      </c>
      <c r="O26" s="23">
        <v>0</v>
      </c>
      <c r="P26" s="56">
        <v>0</v>
      </c>
      <c r="Q26" s="61">
        <v>0</v>
      </c>
      <c r="R26" s="62">
        <f t="shared" si="12"/>
        <v>0</v>
      </c>
      <c r="S26" s="62">
        <f t="shared" si="13"/>
        <v>0</v>
      </c>
      <c r="T26" s="62">
        <f t="shared" si="14"/>
        <v>0</v>
      </c>
      <c r="U26" s="62">
        <f t="shared" si="15"/>
        <v>0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>
        <v>1</v>
      </c>
      <c r="AI26" s="24"/>
      <c r="AJ26" s="24"/>
      <c r="AK26" s="24"/>
    </row>
    <row r="27" spans="1:37">
      <c r="A27" s="50">
        <v>26</v>
      </c>
      <c r="B27" s="67" t="s">
        <v>115</v>
      </c>
      <c r="C27" s="27">
        <v>0</v>
      </c>
      <c r="D27" s="27">
        <v>38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1</v>
      </c>
      <c r="L27" s="27">
        <v>0</v>
      </c>
      <c r="M27" s="27">
        <v>0</v>
      </c>
      <c r="N27" s="27">
        <v>1</v>
      </c>
      <c r="O27" s="27">
        <v>1</v>
      </c>
      <c r="P27" s="57">
        <v>0</v>
      </c>
      <c r="Q27" s="63">
        <v>9</v>
      </c>
      <c r="R27" s="64">
        <v>1</v>
      </c>
      <c r="S27" s="64">
        <v>0</v>
      </c>
      <c r="T27" s="64">
        <v>0</v>
      </c>
      <c r="U27" s="64"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28"/>
      <c r="AI27" s="28"/>
      <c r="AJ27" s="28"/>
      <c r="AK27" s="28"/>
    </row>
    <row r="28" spans="1:37">
      <c r="A28" s="48">
        <v>27</v>
      </c>
      <c r="B28" s="66" t="s">
        <v>116</v>
      </c>
      <c r="C28" s="23">
        <v>40</v>
      </c>
      <c r="D28" s="23" t="s">
        <v>118</v>
      </c>
      <c r="E28" s="23">
        <v>1</v>
      </c>
      <c r="F28" s="23">
        <v>0</v>
      </c>
      <c r="G28" s="23">
        <v>1</v>
      </c>
      <c r="H28" s="23">
        <v>0</v>
      </c>
      <c r="I28" s="23">
        <v>0</v>
      </c>
      <c r="J28" s="23">
        <v>0</v>
      </c>
      <c r="K28" s="23" t="s">
        <v>118</v>
      </c>
      <c r="L28" s="23" t="s">
        <v>118</v>
      </c>
      <c r="M28" s="23" t="s">
        <v>118</v>
      </c>
      <c r="N28" s="23" t="s">
        <v>118</v>
      </c>
      <c r="O28" s="23" t="s">
        <v>118</v>
      </c>
      <c r="P28" s="56" t="s">
        <v>118</v>
      </c>
      <c r="Q28" s="61">
        <v>5</v>
      </c>
      <c r="R28" s="62">
        <v>0</v>
      </c>
      <c r="S28" s="62">
        <v>1</v>
      </c>
      <c r="T28" s="62">
        <v>0</v>
      </c>
      <c r="U28" s="62"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/>
      <c r="AI28" s="24">
        <v>1</v>
      </c>
      <c r="AJ28" s="24"/>
      <c r="AK28" s="24"/>
    </row>
    <row r="29" spans="1:37">
      <c r="A29" s="50">
        <v>28</v>
      </c>
      <c r="B29" s="67" t="s">
        <v>117</v>
      </c>
      <c r="C29" s="27">
        <v>1</v>
      </c>
      <c r="D29" s="27" t="s">
        <v>118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1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57" t="s">
        <v>118</v>
      </c>
      <c r="Q29" s="63">
        <v>11</v>
      </c>
      <c r="R29" s="64">
        <v>1</v>
      </c>
      <c r="S29" s="64">
        <v>0</v>
      </c>
      <c r="T29" s="64">
        <v>1</v>
      </c>
      <c r="U29" s="64"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/>
    </row>
    <row r="30" spans="1:37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3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3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3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3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3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3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3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3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3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3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3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3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3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3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3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3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1048576" name="区域1" securityDescriptor=""/>
  </protectedRanges>
  <phoneticPr fontId="29" type="noConversion"/>
  <conditionalFormatting sqref="AJ1">
    <cfRule type="cellIs" priority="2" operator="notEqual">
      <formula>0</formula>
    </cfRule>
  </conditionalFormatting>
  <conditionalFormatting sqref="AK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">
    <cfRule type="cellIs" dxfId="12" priority="9" operator="equal">
      <formula>1</formula>
    </cfRule>
  </conditionalFormatting>
  <conditionalFormatting sqref="AH2:AI25">
    <cfRule type="cellIs" dxfId="11" priority="6" operator="equal">
      <formula>1</formula>
    </cfRule>
  </conditionalFormatting>
  <conditionalFormatting sqref="AJ2:AK25">
    <cfRule type="cellIs" dxfId="10" priority="3" operator="equal">
      <formula>1</formula>
    </cfRule>
  </conditionalFormatting>
  <conditionalFormatting sqref="V26:AG61">
    <cfRule type="cellIs" dxfId="9" priority="10" operator="equal">
      <formula>1</formula>
    </cfRule>
  </conditionalFormatting>
  <conditionalFormatting sqref="AH26:AI61">
    <cfRule type="cellIs" dxfId="8" priority="7" operator="equal">
      <formula>1</formula>
    </cfRule>
  </conditionalFormatting>
  <conditionalFormatting sqref="AJ26:AK61">
    <cfRule type="cellIs" dxfId="7" priority="4" operator="equal">
      <formula>1</formula>
    </cfRule>
  </conditionalFormatting>
  <conditionalFormatting sqref="AJ62:AK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1:AG1048576 AH1:AK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K81"/>
  <sheetViews>
    <sheetView tabSelected="1" workbookViewId="0">
      <selection activeCell="AN38" sqref="AN38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10.664062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47.6640625" style="18" customWidth="1"/>
    <col min="17" max="20" width="4.6640625" style="18" customWidth="1"/>
    <col min="21" max="23" width="9" customWidth="1"/>
    <col min="33" max="37" width="9" style="19"/>
  </cols>
  <sheetData>
    <row r="1" spans="1:37" s="17" customFormat="1" ht="26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55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SLLV</v>
      </c>
      <c r="AH1" s="40" t="str">
        <f>真值表!AI1</f>
        <v>SB</v>
      </c>
      <c r="AI1" s="40" t="str">
        <f>真值表!AJ1</f>
        <v>BLTZ</v>
      </c>
      <c r="AJ1" s="40" t="str">
        <f>真值表!AK1</f>
        <v>XXX</v>
      </c>
      <c r="AK1" s="40" t="str">
        <f>真值表!AL1</f>
        <v>可增加列，自定义控制信号</v>
      </c>
    </row>
    <row r="2" spans="1:37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v>0</v>
      </c>
      <c r="AK2" s="41">
        <v>1</v>
      </c>
    </row>
    <row r="3" spans="1:37" ht="17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v>0</v>
      </c>
      <c r="AK3" s="42">
        <v>1</v>
      </c>
    </row>
    <row r="4" spans="1:37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v>0</v>
      </c>
      <c r="AK4" s="41">
        <v>1</v>
      </c>
    </row>
    <row r="5" spans="1:37" ht="17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v>1</v>
      </c>
      <c r="AK5" s="42">
        <v>1</v>
      </c>
    </row>
    <row r="6" spans="1:37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v>1</v>
      </c>
      <c r="AK6" s="41">
        <v>1</v>
      </c>
    </row>
    <row r="7" spans="1:37" ht="17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v>1</v>
      </c>
      <c r="AK7" s="42">
        <v>1</v>
      </c>
    </row>
    <row r="8" spans="1:37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v>1</v>
      </c>
      <c r="AK8" s="41">
        <v>1</v>
      </c>
    </row>
    <row r="9" spans="1:37" ht="17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v>1</v>
      </c>
      <c r="AK9" s="42">
        <v>1</v>
      </c>
    </row>
    <row r="10" spans="1:37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v>1</v>
      </c>
      <c r="AK10" s="41">
        <v>1</v>
      </c>
    </row>
    <row r="11" spans="1:37" ht="17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v>1</v>
      </c>
      <c r="AK11" s="42">
        <v>1</v>
      </c>
    </row>
    <row r="12" spans="1:37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v>1</v>
      </c>
      <c r="AK12" s="41">
        <v>1</v>
      </c>
    </row>
    <row r="13" spans="1:37" ht="17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v>1</v>
      </c>
      <c r="AK13" s="42">
        <v>0</v>
      </c>
    </row>
    <row r="14" spans="1:37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1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v>1</v>
      </c>
      <c r="AK14" s="41">
        <v>1</v>
      </c>
    </row>
    <row r="15" spans="1:37" ht="17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  <c r="AK15" s="42">
        <f>真值表!AL15</f>
        <v>0</v>
      </c>
    </row>
    <row r="16" spans="1:37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  <c r="AK16" s="41">
        <f>真值表!AL16</f>
        <v>0</v>
      </c>
    </row>
    <row r="17" spans="1:37" ht="17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v>1</v>
      </c>
      <c r="AK17" s="42">
        <v>1</v>
      </c>
    </row>
    <row r="18" spans="1:37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v>1</v>
      </c>
      <c r="AK18" s="41">
        <v>1</v>
      </c>
    </row>
    <row r="19" spans="1:37" ht="17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v>1</v>
      </c>
      <c r="AK19" s="42">
        <f>真值表!AL19</f>
        <v>0</v>
      </c>
    </row>
    <row r="20" spans="1:37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v>1</v>
      </c>
      <c r="AK20" s="41">
        <f>真值表!AL20</f>
        <v>0</v>
      </c>
    </row>
    <row r="21" spans="1:37" ht="17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v>1</v>
      </c>
      <c r="AK21" s="42">
        <f>真值表!AL21</f>
        <v>0</v>
      </c>
    </row>
    <row r="22" spans="1:37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v>1</v>
      </c>
      <c r="AK22" s="41">
        <f>真值表!AL22</f>
        <v>0</v>
      </c>
    </row>
    <row r="23" spans="1:37" ht="17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v>1</v>
      </c>
      <c r="AK23" s="42">
        <f>真值表!AL23</f>
        <v>0</v>
      </c>
    </row>
    <row r="24" spans="1:37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v>1</v>
      </c>
      <c r="AK24" s="41">
        <f>真值表!AL24</f>
        <v>0</v>
      </c>
    </row>
    <row r="25" spans="1:37" ht="17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v>1</v>
      </c>
      <c r="AK25" s="42">
        <v>1</v>
      </c>
    </row>
    <row r="26" spans="1:37" ht="17">
      <c r="A26" s="23" t="str">
        <f>真值表!B26</f>
        <v>SLLV</v>
      </c>
      <c r="B26" s="24">
        <f>真值表!C26</f>
        <v>0</v>
      </c>
      <c r="C26" s="25">
        <f>真值表!D27</f>
        <v>38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~F1 </v>
      </c>
      <c r="O26" s="32" t="str">
        <f>IF(真值表!P26=1," "&amp;真值表!P$1&amp;" ",IF(真值表!P26=0,"~"&amp;真值表!P$1&amp;" ",""))</f>
        <v xml:space="preserve">~F0 </v>
      </c>
      <c r="P26" s="33" t="str">
        <f t="shared" si="0"/>
        <v>~OP5 ~OP4 ~OP3 ~OP2 ~OP1 ~OP0 ~F5 ~F4 ~F3  F2 ~F1 ~F0 +</v>
      </c>
      <c r="Q26" s="38">
        <f>真值表!R26</f>
        <v>0</v>
      </c>
      <c r="R26" s="38">
        <f>真值表!S26</f>
        <v>0</v>
      </c>
      <c r="S26" s="38">
        <f>真值表!T26</f>
        <v>0</v>
      </c>
      <c r="T26" s="38">
        <f>真值表!U26</f>
        <v>0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1</v>
      </c>
      <c r="AH26" s="41">
        <f>真值表!AI26</f>
        <v>0</v>
      </c>
      <c r="AI26" s="41">
        <f>真值表!AJ26</f>
        <v>0</v>
      </c>
      <c r="AJ26" s="41">
        <v>1</v>
      </c>
      <c r="AK26" s="41">
        <v>1</v>
      </c>
    </row>
    <row r="27" spans="1:37" ht="17">
      <c r="A27" s="27" t="str">
        <f>真值表!B27</f>
        <v>XOR</v>
      </c>
      <c r="B27" s="28">
        <f>真值表!C27</f>
        <v>0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~OP3 </v>
      </c>
      <c r="G27" s="30" t="str">
        <f>IF(真值表!H27=1," "&amp;真值表!H$1&amp;" ",IF(真值表!H27=0,"~"&amp;真值表!H$1&amp;" ",""))</f>
        <v xml:space="preserve">~OP2 </v>
      </c>
      <c r="H27" s="30" t="str">
        <f>IF(真值表!I27=1," "&amp;真值表!I$1&amp;" ",IF(真值表!I27=0,"~"&amp;真值表!I$1&amp;" ",""))</f>
        <v xml:space="preserve">~OP1 </v>
      </c>
      <c r="I27" s="30" t="str">
        <f>IF(真值表!J27=1," "&amp;真值表!J$1&amp;" ",IF(真值表!J27=0,"~"&amp;真值表!J$1&amp;" ",""))</f>
        <v xml:space="preserve">~OP0 </v>
      </c>
      <c r="J27" s="34" t="str">
        <f>IF(真值表!K27=1," "&amp;真值表!K$1&amp;" ",IF(真值表!K27=0,"~"&amp;真值表!K$1&amp;" ",""))</f>
        <v xml:space="preserve"> F5 </v>
      </c>
      <c r="K27" s="34" t="str">
        <f>IF(真值表!L27=1," "&amp;真值表!L$1&amp;" ",IF(真值表!L27=0,"~"&amp;真值表!L$1&amp;" ",""))</f>
        <v xml:space="preserve">~F4 </v>
      </c>
      <c r="L27" s="34" t="str">
        <f>IF(真值表!M27=1," "&amp;真值表!M$1&amp;" ",IF(真值表!M27=0,"~"&amp;真值表!M$1&amp;" ",""))</f>
        <v xml:space="preserve">~F3 </v>
      </c>
      <c r="M27" s="34" t="str">
        <f>IF(真值表!N27=1," "&amp;真值表!N$1&amp;" ",IF(真值表!N27=0,"~"&amp;真值表!N$1&amp;" ",""))</f>
        <v xml:space="preserve"> F2 </v>
      </c>
      <c r="N27" s="34" t="str">
        <f>IF(真值表!O27=1," "&amp;真值表!O$1&amp;" ",IF(真值表!O27=0,"~"&amp;真值表!O$1&amp;" ",""))</f>
        <v xml:space="preserve"> F1 </v>
      </c>
      <c r="O27" s="34" t="str">
        <f>IF(真值表!P27=1," "&amp;真值表!P$1&amp;" ",IF(真值表!P27=0,"~"&amp;真值表!P$1&amp;" ",""))</f>
        <v xml:space="preserve">~F0 </v>
      </c>
      <c r="P27" s="35" t="str">
        <f t="shared" si="0"/>
        <v>~OP5 ~OP4 ~OP3 ~OP2 ~OP1 ~OP0  F5 ~F4 ~F3  F2  F1 ~F0 +</v>
      </c>
      <c r="Q27" s="39">
        <f>真值表!R27</f>
        <v>1</v>
      </c>
      <c r="R27" s="39">
        <f>真值表!S27</f>
        <v>0</v>
      </c>
      <c r="S27" s="39">
        <f>真值表!T27</f>
        <v>0</v>
      </c>
      <c r="T27" s="39">
        <f>真值表!U27</f>
        <v>1</v>
      </c>
      <c r="U27" s="39">
        <f>真值表!V27</f>
        <v>0</v>
      </c>
      <c r="V27" s="39">
        <f>真值表!W27</f>
        <v>0</v>
      </c>
      <c r="W27" s="39">
        <f>真值表!X27</f>
        <v>0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1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0</v>
      </c>
      <c r="AJ27" s="42">
        <v>1</v>
      </c>
      <c r="AK27" s="42">
        <v>1</v>
      </c>
    </row>
    <row r="28" spans="1:37" ht="17">
      <c r="A28" s="23" t="str">
        <f>真值表!B28</f>
        <v>SB</v>
      </c>
      <c r="B28" s="24">
        <f>真值表!C28</f>
        <v>40</v>
      </c>
      <c r="C28" s="25" t="str">
        <f>真值表!D29</f>
        <v>X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 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~OP0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 OP3 ~OP2 ~OP1 ~OP0 +</v>
      </c>
      <c r="Q28" s="38">
        <f>真值表!R28</f>
        <v>0</v>
      </c>
      <c r="R28" s="38">
        <f>真值表!S28</f>
        <v>1</v>
      </c>
      <c r="S28" s="38">
        <f>真值表!T28</f>
        <v>0</v>
      </c>
      <c r="T28" s="38">
        <f>真值表!U28</f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真值表!Z28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1</v>
      </c>
      <c r="AI28" s="41">
        <f>真值表!AJ28</f>
        <v>0</v>
      </c>
      <c r="AJ28" s="41">
        <v>1</v>
      </c>
      <c r="AK28" s="41">
        <f>真值表!AL28</f>
        <v>0</v>
      </c>
    </row>
    <row r="29" spans="1:37" ht="17">
      <c r="A29" s="27" t="str">
        <f>真值表!B29</f>
        <v>BLTZ</v>
      </c>
      <c r="B29" s="28">
        <f>真值表!C29</f>
        <v>1</v>
      </c>
      <c r="C29" s="29">
        <f>真值表!D30</f>
        <v>0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~OP2 </v>
      </c>
      <c r="H29" s="30" t="str">
        <f>IF(真值表!I29=1," "&amp;真值表!I$1&amp;" ",IF(真值表!I29=0,"~"&amp;真值表!I$1&amp;" ",""))</f>
        <v xml:space="preserve">~OP1 </v>
      </c>
      <c r="I29" s="30" t="str">
        <f>IF(真值表!J29=1," "&amp;真值表!J$1&amp;" ",IF(真值表!J29=0,"~"&amp;真值表!J$1&amp;" ",""))</f>
        <v xml:space="preserve"> 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~OP2 ~OP1  OP0 +</v>
      </c>
      <c r="Q29" s="39">
        <f>真值表!R29</f>
        <v>1</v>
      </c>
      <c r="R29" s="39">
        <f>真值表!S29</f>
        <v>0</v>
      </c>
      <c r="S29" s="39">
        <f>真值表!T29</f>
        <v>1</v>
      </c>
      <c r="T29" s="39">
        <f>真值表!U29</f>
        <v>1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0</v>
      </c>
      <c r="AI29" s="42">
        <f>真值表!AJ29</f>
        <v>1</v>
      </c>
      <c r="AJ29" s="42">
        <v>1</v>
      </c>
      <c r="AK29" s="42">
        <v>1</v>
      </c>
    </row>
    <row r="30" spans="1:37" ht="17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 ",IF(真值表!E30=0,"~"&amp;真值表!E$1&amp;" ",""))</f>
        <v xml:space="preserve">~OP5 </v>
      </c>
      <c r="E30" s="26" t="str">
        <f>IF(真值表!F30=1," "&amp;真值表!F$1&amp;" ",IF(真值表!F30=0,"~"&amp;真值表!F$1&amp;" ",""))</f>
        <v xml:space="preserve">~OP4 </v>
      </c>
      <c r="F30" s="26" t="str">
        <f>IF(真值表!G30=1," "&amp;真值表!G$1&amp;" ",IF(真值表!G30=0,"~"&amp;真值表!G$1&amp;" ",""))</f>
        <v xml:space="preserve">~OP3 </v>
      </c>
      <c r="G30" s="26" t="str">
        <f>IF(真值表!H30=1," "&amp;真值表!H$1&amp;" ",IF(真值表!H30=0,"~"&amp;真值表!H$1&amp;" ",""))</f>
        <v xml:space="preserve">~OP2 </v>
      </c>
      <c r="H30" s="26" t="str">
        <f>IF(真值表!I30=1," "&amp;真值表!I$1&amp;" ",IF(真值表!I30=0,"~"&amp;真值表!I$1&amp;" ",""))</f>
        <v xml:space="preserve">~OP1 </v>
      </c>
      <c r="I30" s="26" t="str">
        <f>IF(真值表!J30=1," "&amp;真值表!J$1&amp;" ",IF(真值表!J30=0,"~"&amp;真值表!J$1&amp;" ",""))</f>
        <v xml:space="preserve">~OP0 </v>
      </c>
      <c r="J30" s="32" t="str">
        <f>IF(真值表!K30=1," "&amp;真值表!K$1&amp;" ",IF(真值表!K30=0,"~"&amp;真值表!K$1&amp;" ",""))</f>
        <v xml:space="preserve">~F5 </v>
      </c>
      <c r="K30" s="32" t="str">
        <f>IF(真值表!L30=1," "&amp;真值表!L$1&amp;" ",IF(真值表!L30=0,"~"&amp;真值表!L$1&amp;" ",""))</f>
        <v xml:space="preserve">~F4 </v>
      </c>
      <c r="L30" s="32" t="str">
        <f>IF(真值表!M30=1," "&amp;真值表!M$1&amp;" ",IF(真值表!M30=0,"~"&amp;真值表!M$1&amp;" ",""))</f>
        <v xml:space="preserve">~F3 </v>
      </c>
      <c r="M30" s="32" t="str">
        <f>IF(真值表!N30=1," "&amp;真值表!N$1&amp;" ",IF(真值表!N30=0,"~"&amp;真值表!N$1&amp;" ",""))</f>
        <v xml:space="preserve">~F2 </v>
      </c>
      <c r="N30" s="32" t="str">
        <f>IF(真值表!O30=1," "&amp;真值表!O$1&amp;" ",IF(真值表!O30=0,"~"&amp;真值表!O$1&amp;" ",""))</f>
        <v xml:space="preserve">~F1 </v>
      </c>
      <c r="O30" s="32" t="str">
        <f>IF(真值表!P30=1," "&amp;真值表!P$1&amp;" ",IF(真值表!P30=0,"~"&amp;真值表!P$1&amp;" ",""))</f>
        <v xml:space="preserve">~F0 </v>
      </c>
      <c r="P30" s="33" t="str">
        <f t="shared" si="0"/>
        <v>~OP5 ~OP4 ~OP3 ~OP2 ~OP1 ~OP0 ~F5 ~F4 ~F3 ~F2 ~F1 ~F0 +</v>
      </c>
      <c r="Q30" s="38">
        <f>真值表!R30</f>
        <v>0</v>
      </c>
      <c r="R30" s="38">
        <f>真值表!S30</f>
        <v>0</v>
      </c>
      <c r="S30" s="38">
        <f>真值表!T30</f>
        <v>0</v>
      </c>
      <c r="T30" s="38">
        <f>真值表!U30</f>
        <v>0</v>
      </c>
      <c r="U30" s="38">
        <f>真值表!V30</f>
        <v>0</v>
      </c>
      <c r="V30" s="38">
        <f>真值表!W30</f>
        <v>0</v>
      </c>
      <c r="W30" s="38">
        <f>真值表!X30</f>
        <v>0</v>
      </c>
      <c r="X30" s="38">
        <f>真值表!Y30</f>
        <v>0</v>
      </c>
      <c r="Y30" s="38">
        <f>真值表!Z30</f>
        <v>0</v>
      </c>
      <c r="Z30" s="38">
        <f>真值表!AA30</f>
        <v>0</v>
      </c>
      <c r="AA30" s="38">
        <f>真值表!AB30</f>
        <v>0</v>
      </c>
      <c r="AB30" s="38">
        <f>真值表!AC30</f>
        <v>0</v>
      </c>
      <c r="AC30" s="38">
        <f>真值表!AD30</f>
        <v>0</v>
      </c>
      <c r="AD30" s="38">
        <f>真值表!AE30</f>
        <v>0</v>
      </c>
      <c r="AE30" s="38">
        <f>真值表!AF30</f>
        <v>0</v>
      </c>
      <c r="AF30" s="38">
        <f>真值表!AG30</f>
        <v>0</v>
      </c>
      <c r="AG30" s="41">
        <f>真值表!AH30</f>
        <v>0</v>
      </c>
      <c r="AH30" s="41">
        <f>真值表!AI30</f>
        <v>0</v>
      </c>
      <c r="AI30" s="41">
        <f>真值表!AJ30</f>
        <v>0</v>
      </c>
      <c r="AJ30" s="41">
        <f>真值表!AK30</f>
        <v>0</v>
      </c>
      <c r="AK30" s="41">
        <f>真值表!AL30</f>
        <v>0</v>
      </c>
    </row>
    <row r="31" spans="1:37" ht="17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 ",IF(真值表!E31=0,"~"&amp;真值表!E$1&amp;" ",""))</f>
        <v xml:space="preserve">~OP5 </v>
      </c>
      <c r="E31" s="30" t="str">
        <f>IF(真值表!F31=1," "&amp;真值表!F$1&amp;" ",IF(真值表!F31=0,"~"&amp;真值表!F$1&amp;" ",""))</f>
        <v xml:space="preserve">~OP4 </v>
      </c>
      <c r="F31" s="30" t="str">
        <f>IF(真值表!G31=1," "&amp;真值表!G$1&amp;" ",IF(真值表!G31=0,"~"&amp;真值表!G$1&amp;" ",""))</f>
        <v xml:space="preserve">~OP3 </v>
      </c>
      <c r="G31" s="30" t="str">
        <f>IF(真值表!H31=1," "&amp;真值表!H$1&amp;" ",IF(真值表!H31=0,"~"&amp;真值表!H$1&amp;" ",""))</f>
        <v xml:space="preserve">~OP2 </v>
      </c>
      <c r="H31" s="30" t="str">
        <f>IF(真值表!I31=1," "&amp;真值表!I$1&amp;" ",IF(真值表!I31=0,"~"&amp;真值表!I$1&amp;" ",""))</f>
        <v xml:space="preserve">~OP1 </v>
      </c>
      <c r="I31" s="30" t="str">
        <f>IF(真值表!J31=1," "&amp;真值表!J$1&amp;" ",IF(真值表!J31=0,"~"&amp;真值表!J$1&amp;" ",""))</f>
        <v xml:space="preserve">~OP0 </v>
      </c>
      <c r="J31" s="34" t="str">
        <f>IF(真值表!K31=1," "&amp;真值表!K$1&amp;" ",IF(真值表!K31=0,"~"&amp;真值表!K$1&amp;" ",""))</f>
        <v xml:space="preserve">~F5 </v>
      </c>
      <c r="K31" s="34" t="str">
        <f>IF(真值表!L31=1," "&amp;真值表!L$1&amp;" ",IF(真值表!L31=0,"~"&amp;真值表!L$1&amp;" ",""))</f>
        <v xml:space="preserve">~F4 </v>
      </c>
      <c r="L31" s="34" t="str">
        <f>IF(真值表!M31=1," "&amp;真值表!M$1&amp;" ",IF(真值表!M31=0,"~"&amp;真值表!M$1&amp;" ",""))</f>
        <v xml:space="preserve">~F3 </v>
      </c>
      <c r="M31" s="34" t="str">
        <f>IF(真值表!N31=1," "&amp;真值表!N$1&amp;" ",IF(真值表!N31=0,"~"&amp;真值表!N$1&amp;" ",""))</f>
        <v xml:space="preserve">~F2 </v>
      </c>
      <c r="N31" s="34" t="str">
        <f>IF(真值表!O31=1," "&amp;真值表!O$1&amp;" ",IF(真值表!O31=0,"~"&amp;真值表!O$1&amp;" ",""))</f>
        <v xml:space="preserve">~F1 </v>
      </c>
      <c r="O31" s="34" t="str">
        <f>IF(真值表!P31=1," "&amp;真值表!P$1&amp;" ",IF(真值表!P31=0,"~"&amp;真值表!P$1&amp;" ",""))</f>
        <v xml:space="preserve">~F0 </v>
      </c>
      <c r="P31" s="35" t="str">
        <f t="shared" si="0"/>
        <v>~OP5 ~OP4 ~OP3 ~OP2 ~OP1 ~OP0 ~F5 ~F4 ~F3 ~F2 ~F1 ~F0 +</v>
      </c>
      <c r="Q31" s="39">
        <f>真值表!R31</f>
        <v>0</v>
      </c>
      <c r="R31" s="39">
        <f>真值表!S31</f>
        <v>0</v>
      </c>
      <c r="S31" s="39">
        <f>真值表!T31</f>
        <v>0</v>
      </c>
      <c r="T31" s="39">
        <f>真值表!U31</f>
        <v>0</v>
      </c>
      <c r="U31" s="39">
        <f>真值表!V31</f>
        <v>0</v>
      </c>
      <c r="V31" s="39">
        <f>真值表!W31</f>
        <v>0</v>
      </c>
      <c r="W31" s="39">
        <f>真值表!X31</f>
        <v>0</v>
      </c>
      <c r="X31" s="39">
        <f>真值表!Y31</f>
        <v>0</v>
      </c>
      <c r="Y31" s="39">
        <f>真值表!Z31</f>
        <v>0</v>
      </c>
      <c r="Z31" s="39">
        <f>真值表!AA31</f>
        <v>0</v>
      </c>
      <c r="AA31" s="39">
        <f>真值表!AB31</f>
        <v>0</v>
      </c>
      <c r="AB31" s="39">
        <f>真值表!AC31</f>
        <v>0</v>
      </c>
      <c r="AC31" s="39">
        <f>真值表!AD31</f>
        <v>0</v>
      </c>
      <c r="AD31" s="39">
        <f>真值表!AE31</f>
        <v>0</v>
      </c>
      <c r="AE31" s="39">
        <f>真值表!AF31</f>
        <v>0</v>
      </c>
      <c r="AF31" s="39">
        <f>真值表!AG31</f>
        <v>0</v>
      </c>
      <c r="AG31" s="42">
        <f>真值表!AH31</f>
        <v>0</v>
      </c>
      <c r="AH31" s="42">
        <f>真值表!AI31</f>
        <v>0</v>
      </c>
      <c r="AI31" s="42">
        <f>真值表!AJ31</f>
        <v>0</v>
      </c>
      <c r="AJ31" s="42">
        <f>真值表!AK31</f>
        <v>0</v>
      </c>
      <c r="AK31" s="42">
        <f>真值表!AL31</f>
        <v>0</v>
      </c>
    </row>
    <row r="32" spans="1:37" ht="17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 ",IF(真值表!E32=0,"~"&amp;真值表!E$1&amp;" ",""))</f>
        <v xml:space="preserve">~OP5 </v>
      </c>
      <c r="E32" s="26" t="str">
        <f>IF(真值表!F32=1," "&amp;真值表!F$1&amp;" ",IF(真值表!F32=0,"~"&amp;真值表!F$1&amp;" ",""))</f>
        <v xml:space="preserve">~OP4 </v>
      </c>
      <c r="F32" s="26" t="str">
        <f>IF(真值表!G32=1," "&amp;真值表!G$1&amp;" ",IF(真值表!G32=0,"~"&amp;真值表!G$1&amp;" ",""))</f>
        <v xml:space="preserve">~OP3 </v>
      </c>
      <c r="G32" s="26" t="str">
        <f>IF(真值表!H32=1," "&amp;真值表!H$1&amp;" ",IF(真值表!H32=0,"~"&amp;真值表!H$1&amp;" ",""))</f>
        <v xml:space="preserve">~OP2 </v>
      </c>
      <c r="H32" s="26" t="str">
        <f>IF(真值表!I32=1," "&amp;真值表!I$1&amp;" ",IF(真值表!I32=0,"~"&amp;真值表!I$1&amp;" ",""))</f>
        <v xml:space="preserve">~OP1 </v>
      </c>
      <c r="I32" s="26" t="str">
        <f>IF(真值表!J32=1," "&amp;真值表!J$1&amp;" ",IF(真值表!J32=0,"~"&amp;真值表!J$1&amp;" ",""))</f>
        <v xml:space="preserve">~OP0 </v>
      </c>
      <c r="J32" s="32" t="str">
        <f>IF(真值表!K32=1," "&amp;真值表!K$1&amp;" ",IF(真值表!K32=0,"~"&amp;真值表!K$1&amp;" ",""))</f>
        <v xml:space="preserve">~F5 </v>
      </c>
      <c r="K32" s="32" t="str">
        <f>IF(真值表!L32=1," "&amp;真值表!L$1&amp;" ",IF(真值表!L32=0,"~"&amp;真值表!L$1&amp;" ",""))</f>
        <v xml:space="preserve">~F4 </v>
      </c>
      <c r="L32" s="32" t="str">
        <f>IF(真值表!M32=1," "&amp;真值表!M$1&amp;" ",IF(真值表!M32=0,"~"&amp;真值表!M$1&amp;" ",""))</f>
        <v xml:space="preserve">~F3 </v>
      </c>
      <c r="M32" s="32" t="str">
        <f>IF(真值表!N32=1," "&amp;真值表!N$1&amp;" ",IF(真值表!N32=0,"~"&amp;真值表!N$1&amp;" ",""))</f>
        <v xml:space="preserve">~F2 </v>
      </c>
      <c r="N32" s="32" t="str">
        <f>IF(真值表!O32=1," "&amp;真值表!O$1&amp;" ",IF(真值表!O32=0,"~"&amp;真值表!O$1&amp;" ",""))</f>
        <v xml:space="preserve">~F1 </v>
      </c>
      <c r="O32" s="32" t="str">
        <f>IF(真值表!P32=1," "&amp;真值表!P$1&amp;" ",IF(真值表!P32=0,"~"&amp;真值表!P$1&amp;" ",""))</f>
        <v xml:space="preserve">~F0 </v>
      </c>
      <c r="P32" s="33" t="str">
        <f t="shared" si="0"/>
        <v>~OP5 ~OP4 ~OP3 ~OP2 ~OP1 ~OP0 ~F5 ~F4 ~F3 ~F2 ~F1 ~F0 +</v>
      </c>
      <c r="Q32" s="38">
        <f>真值表!R32</f>
        <v>0</v>
      </c>
      <c r="R32" s="38">
        <f>真值表!S32</f>
        <v>0</v>
      </c>
      <c r="S32" s="38">
        <f>真值表!T32</f>
        <v>0</v>
      </c>
      <c r="T32" s="38">
        <f>真值表!U32</f>
        <v>0</v>
      </c>
      <c r="U32" s="38">
        <f>真值表!V32</f>
        <v>0</v>
      </c>
      <c r="V32" s="38">
        <f>真值表!W32</f>
        <v>0</v>
      </c>
      <c r="W32" s="38">
        <f>真值表!X32</f>
        <v>0</v>
      </c>
      <c r="X32" s="38">
        <f>真值表!Y32</f>
        <v>0</v>
      </c>
      <c r="Y32" s="38">
        <f>真值表!Z32</f>
        <v>0</v>
      </c>
      <c r="Z32" s="38">
        <f>真值表!AA32</f>
        <v>0</v>
      </c>
      <c r="AA32" s="38">
        <f>真值表!AB32</f>
        <v>0</v>
      </c>
      <c r="AB32" s="38">
        <f>真值表!AC32</f>
        <v>0</v>
      </c>
      <c r="AC32" s="38">
        <f>真值表!AD32</f>
        <v>0</v>
      </c>
      <c r="AD32" s="38">
        <f>真值表!AE32</f>
        <v>0</v>
      </c>
      <c r="AE32" s="38">
        <f>真值表!AF32</f>
        <v>0</v>
      </c>
      <c r="AF32" s="38">
        <f>真值表!AG32</f>
        <v>0</v>
      </c>
      <c r="AG32" s="41">
        <f>真值表!AH32</f>
        <v>0</v>
      </c>
      <c r="AH32" s="41">
        <f>真值表!AI32</f>
        <v>0</v>
      </c>
      <c r="AI32" s="41">
        <f>真值表!AJ32</f>
        <v>0</v>
      </c>
      <c r="AJ32" s="41">
        <f>真值表!AK32</f>
        <v>0</v>
      </c>
      <c r="AK32" s="41">
        <f>真值表!AL32</f>
        <v>0</v>
      </c>
    </row>
    <row r="33" spans="1:37" ht="17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 ",IF(真值表!E33=0,"~"&amp;真值表!E$1&amp;" ",""))</f>
        <v xml:space="preserve">~OP5 </v>
      </c>
      <c r="E33" s="30" t="str">
        <f>IF(真值表!F33=1," "&amp;真值表!F$1&amp;" ",IF(真值表!F33=0,"~"&amp;真值表!F$1&amp;" ",""))</f>
        <v xml:space="preserve">~OP4 </v>
      </c>
      <c r="F33" s="30" t="str">
        <f>IF(真值表!G33=1," "&amp;真值表!G$1&amp;" ",IF(真值表!G33=0,"~"&amp;真值表!G$1&amp;" ",""))</f>
        <v xml:space="preserve">~OP3 </v>
      </c>
      <c r="G33" s="30" t="str">
        <f>IF(真值表!H33=1," "&amp;真值表!H$1&amp;" ",IF(真值表!H33=0,"~"&amp;真值表!H$1&amp;" ",""))</f>
        <v xml:space="preserve">~OP2 </v>
      </c>
      <c r="H33" s="30" t="str">
        <f>IF(真值表!I33=1," "&amp;真值表!I$1&amp;" ",IF(真值表!I33=0,"~"&amp;真值表!I$1&amp;" ",""))</f>
        <v xml:space="preserve">~OP1 </v>
      </c>
      <c r="I33" s="30" t="str">
        <f>IF(真值表!J33=1," "&amp;真值表!J$1&amp;" ",IF(真值表!J33=0,"~"&amp;真值表!J$1&amp;" ",""))</f>
        <v xml:space="preserve">~OP0 </v>
      </c>
      <c r="J33" s="34" t="str">
        <f>IF(真值表!K33=1," "&amp;真值表!K$1&amp;" ",IF(真值表!K33=0,"~"&amp;真值表!K$1&amp;" ",""))</f>
        <v xml:space="preserve">~F5 </v>
      </c>
      <c r="K33" s="34" t="str">
        <f>IF(真值表!L33=1," "&amp;真值表!L$1&amp;" ",IF(真值表!L33=0,"~"&amp;真值表!L$1&amp;" ",""))</f>
        <v xml:space="preserve">~F4 </v>
      </c>
      <c r="L33" s="34" t="str">
        <f>IF(真值表!M33=1," "&amp;真值表!M$1&amp;" ",IF(真值表!M33=0,"~"&amp;真值表!M$1&amp;" ",""))</f>
        <v xml:space="preserve">~F3 </v>
      </c>
      <c r="M33" s="34" t="str">
        <f>IF(真值表!N33=1," "&amp;真值表!N$1&amp;" ",IF(真值表!N33=0,"~"&amp;真值表!N$1&amp;" ",""))</f>
        <v xml:space="preserve">~F2 </v>
      </c>
      <c r="N33" s="34" t="str">
        <f>IF(真值表!O33=1," "&amp;真值表!O$1&amp;" ",IF(真值表!O33=0,"~"&amp;真值表!O$1&amp;" ",""))</f>
        <v xml:space="preserve">~F1 </v>
      </c>
      <c r="O33" s="34" t="str">
        <f>IF(真值表!P33=1," "&amp;真值表!P$1&amp;" ",IF(真值表!P33=0,"~"&amp;真值表!P$1&amp;" ",""))</f>
        <v xml:space="preserve">~F0 </v>
      </c>
      <c r="P33" s="35" t="str">
        <f t="shared" si="0"/>
        <v>~OP5 ~OP4 ~OP3 ~OP2 ~OP1 ~OP0 ~F5 ~F4 ~F3 ~F2 ~F1 ~F0 +</v>
      </c>
      <c r="Q33" s="39">
        <f>真值表!R33</f>
        <v>0</v>
      </c>
      <c r="R33" s="39">
        <f>真值表!S33</f>
        <v>0</v>
      </c>
      <c r="S33" s="39">
        <f>真值表!T33</f>
        <v>0</v>
      </c>
      <c r="T33" s="39">
        <f>真值表!U33</f>
        <v>0</v>
      </c>
      <c r="U33" s="39">
        <f>真值表!V33</f>
        <v>0</v>
      </c>
      <c r="V33" s="39">
        <f>真值表!W33</f>
        <v>0</v>
      </c>
      <c r="W33" s="39">
        <f>真值表!X33</f>
        <v>0</v>
      </c>
      <c r="X33" s="39">
        <f>真值表!Y33</f>
        <v>0</v>
      </c>
      <c r="Y33" s="39">
        <f>真值表!Z33</f>
        <v>0</v>
      </c>
      <c r="Z33" s="39">
        <f>真值表!AA33</f>
        <v>0</v>
      </c>
      <c r="AA33" s="39">
        <f>真值表!AB33</f>
        <v>0</v>
      </c>
      <c r="AB33" s="39">
        <f>真值表!AC33</f>
        <v>0</v>
      </c>
      <c r="AC33" s="39">
        <f>真值表!AD33</f>
        <v>0</v>
      </c>
      <c r="AD33" s="39">
        <f>真值表!AE33</f>
        <v>0</v>
      </c>
      <c r="AE33" s="39">
        <f>真值表!AF33</f>
        <v>0</v>
      </c>
      <c r="AF33" s="39">
        <f>真值表!AG33</f>
        <v>0</v>
      </c>
      <c r="AG33" s="42">
        <f>真值表!AH33</f>
        <v>0</v>
      </c>
      <c r="AH33" s="42">
        <f>真值表!AI33</f>
        <v>0</v>
      </c>
      <c r="AI33" s="42">
        <f>真值表!AJ33</f>
        <v>0</v>
      </c>
      <c r="AJ33" s="42">
        <f>真值表!AK33</f>
        <v>0</v>
      </c>
      <c r="AK33" s="42">
        <f>真值表!AL33</f>
        <v>0</v>
      </c>
    </row>
    <row r="34" spans="1:37" ht="17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 ",IF(真值表!E34=0,"~"&amp;真值表!E$1&amp;" ",""))</f>
        <v xml:space="preserve">~OP5 </v>
      </c>
      <c r="E34" s="26" t="str">
        <f>IF(真值表!F34=1," "&amp;真值表!F$1&amp;" ",IF(真值表!F34=0,"~"&amp;真值表!F$1&amp;" ",""))</f>
        <v xml:space="preserve">~OP4 </v>
      </c>
      <c r="F34" s="26" t="str">
        <f>IF(真值表!G34=1," "&amp;真值表!G$1&amp;" ",IF(真值表!G34=0,"~"&amp;真值表!G$1&amp;" ",""))</f>
        <v xml:space="preserve">~OP3 </v>
      </c>
      <c r="G34" s="26" t="str">
        <f>IF(真值表!H34=1," "&amp;真值表!H$1&amp;" ",IF(真值表!H34=0,"~"&amp;真值表!H$1&amp;" ",""))</f>
        <v xml:space="preserve">~OP2 </v>
      </c>
      <c r="H34" s="26" t="str">
        <f>IF(真值表!I34=1," "&amp;真值表!I$1&amp;" ",IF(真值表!I34=0,"~"&amp;真值表!I$1&amp;" ",""))</f>
        <v xml:space="preserve">~OP1 </v>
      </c>
      <c r="I34" s="26" t="str">
        <f>IF(真值表!J34=1," "&amp;真值表!J$1&amp;" ",IF(真值表!J34=0,"~"&amp;真值表!J$1&amp;" ",""))</f>
        <v xml:space="preserve">~OP0 </v>
      </c>
      <c r="J34" s="32" t="str">
        <f>IF(真值表!K34=1," "&amp;真值表!K$1&amp;" ",IF(真值表!K34=0,"~"&amp;真值表!K$1&amp;" ",""))</f>
        <v xml:space="preserve">~F5 </v>
      </c>
      <c r="K34" s="32" t="str">
        <f>IF(真值表!L34=1," "&amp;真值表!L$1&amp;" ",IF(真值表!L34=0,"~"&amp;真值表!L$1&amp;" ",""))</f>
        <v xml:space="preserve">~F4 </v>
      </c>
      <c r="L34" s="32" t="str">
        <f>IF(真值表!M34=1," "&amp;真值表!M$1&amp;" ",IF(真值表!M34=0,"~"&amp;真值表!M$1&amp;" ",""))</f>
        <v xml:space="preserve">~F3 </v>
      </c>
      <c r="M34" s="32" t="str">
        <f>IF(真值表!N34=1," "&amp;真值表!N$1&amp;" ",IF(真值表!N34=0,"~"&amp;真值表!N$1&amp;" ",""))</f>
        <v xml:space="preserve">~F2 </v>
      </c>
      <c r="N34" s="32" t="str">
        <f>IF(真值表!O34=1," "&amp;真值表!O$1&amp;" ",IF(真值表!O34=0,"~"&amp;真值表!O$1&amp;" ",""))</f>
        <v xml:space="preserve">~F1 </v>
      </c>
      <c r="O34" s="32" t="str">
        <f>IF(真值表!P34=1," "&amp;真值表!P$1&amp;" ",IF(真值表!P34=0,"~"&amp;真值表!P$1&amp;" ",""))</f>
        <v xml:space="preserve">~F0 </v>
      </c>
      <c r="P34" s="33" t="str">
        <f t="shared" si="0"/>
        <v>~OP5 ~OP4 ~OP3 ~OP2 ~OP1 ~OP0 ~F5 ~F4 ~F3 ~F2 ~F1 ~F0 +</v>
      </c>
      <c r="Q34" s="38">
        <f>真值表!R34</f>
        <v>0</v>
      </c>
      <c r="R34" s="38">
        <f>真值表!S34</f>
        <v>0</v>
      </c>
      <c r="S34" s="38">
        <f>真值表!T34</f>
        <v>0</v>
      </c>
      <c r="T34" s="38">
        <f>真值表!U34</f>
        <v>0</v>
      </c>
      <c r="U34" s="38">
        <f>真值表!V34</f>
        <v>0</v>
      </c>
      <c r="V34" s="38">
        <f>真值表!W34</f>
        <v>0</v>
      </c>
      <c r="W34" s="38">
        <f>真值表!X34</f>
        <v>0</v>
      </c>
      <c r="X34" s="38">
        <f>真值表!Y34</f>
        <v>0</v>
      </c>
      <c r="Y34" s="38">
        <f>真值表!Z34</f>
        <v>0</v>
      </c>
      <c r="Z34" s="38">
        <f>真值表!AA34</f>
        <v>0</v>
      </c>
      <c r="AA34" s="38">
        <f>真值表!AB34</f>
        <v>0</v>
      </c>
      <c r="AB34" s="38">
        <f>真值表!AC34</f>
        <v>0</v>
      </c>
      <c r="AC34" s="38">
        <f>真值表!AD34</f>
        <v>0</v>
      </c>
      <c r="AD34" s="38">
        <f>真值表!AE34</f>
        <v>0</v>
      </c>
      <c r="AE34" s="38">
        <f>真值表!AF34</f>
        <v>0</v>
      </c>
      <c r="AF34" s="38">
        <f>真值表!AG34</f>
        <v>0</v>
      </c>
      <c r="AG34" s="41">
        <f>真值表!AH34</f>
        <v>0</v>
      </c>
      <c r="AH34" s="41">
        <f>真值表!AI34</f>
        <v>0</v>
      </c>
      <c r="AI34" s="41">
        <f>真值表!AJ34</f>
        <v>0</v>
      </c>
      <c r="AJ34" s="41">
        <f>真值表!AK34</f>
        <v>0</v>
      </c>
      <c r="AK34" s="41">
        <f>真值表!AL34</f>
        <v>0</v>
      </c>
    </row>
    <row r="35" spans="1:37" ht="17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 ",IF(真值表!E35=0,"~"&amp;真值表!E$1&amp;" ",""))</f>
        <v xml:space="preserve">~OP5 </v>
      </c>
      <c r="E35" s="30" t="str">
        <f>IF(真值表!F35=1," "&amp;真值表!F$1&amp;" ",IF(真值表!F35=0,"~"&amp;真值表!F$1&amp;" ",""))</f>
        <v xml:space="preserve">~OP4 </v>
      </c>
      <c r="F35" s="30" t="str">
        <f>IF(真值表!G35=1," "&amp;真值表!G$1&amp;" ",IF(真值表!G35=0,"~"&amp;真值表!G$1&amp;" ",""))</f>
        <v xml:space="preserve">~OP3 </v>
      </c>
      <c r="G35" s="30" t="str">
        <f>IF(真值表!H35=1," "&amp;真值表!H$1&amp;" ",IF(真值表!H35=0,"~"&amp;真值表!H$1&amp;" ",""))</f>
        <v xml:space="preserve">~OP2 </v>
      </c>
      <c r="H35" s="30" t="str">
        <f>IF(真值表!I35=1," "&amp;真值表!I$1&amp;" ",IF(真值表!I35=0,"~"&amp;真值表!I$1&amp;" ",""))</f>
        <v xml:space="preserve">~OP1 </v>
      </c>
      <c r="I35" s="30" t="str">
        <f>IF(真值表!J35=1," "&amp;真值表!J$1&amp;" ",IF(真值表!J35=0,"~"&amp;真值表!J$1&amp;" ",""))</f>
        <v xml:space="preserve">~OP0 </v>
      </c>
      <c r="J35" s="34" t="str">
        <f>IF(真值表!K35=1," "&amp;真值表!K$1&amp;" ",IF(真值表!K35=0,"~"&amp;真值表!K$1&amp;" ",""))</f>
        <v xml:space="preserve">~F5 </v>
      </c>
      <c r="K35" s="34" t="str">
        <f>IF(真值表!L35=1," "&amp;真值表!L$1&amp;" ",IF(真值表!L35=0,"~"&amp;真值表!L$1&amp;" ",""))</f>
        <v xml:space="preserve">~F4 </v>
      </c>
      <c r="L35" s="34" t="str">
        <f>IF(真值表!M35=1," "&amp;真值表!M$1&amp;" ",IF(真值表!M35=0,"~"&amp;真值表!M$1&amp;" ",""))</f>
        <v xml:space="preserve">~F3 </v>
      </c>
      <c r="M35" s="34" t="str">
        <f>IF(真值表!N35=1," "&amp;真值表!N$1&amp;" ",IF(真值表!N35=0,"~"&amp;真值表!N$1&amp;" ",""))</f>
        <v xml:space="preserve">~F2 </v>
      </c>
      <c r="N35" s="34" t="str">
        <f>IF(真值表!O35=1," "&amp;真值表!O$1&amp;" ",IF(真值表!O35=0,"~"&amp;真值表!O$1&amp;" ",""))</f>
        <v xml:space="preserve">~F1 </v>
      </c>
      <c r="O35" s="34" t="str">
        <f>IF(真值表!P35=1," "&amp;真值表!P$1&amp;" ",IF(真值表!P35=0,"~"&amp;真值表!P$1&amp;" ",""))</f>
        <v xml:space="preserve">~F0 </v>
      </c>
      <c r="P35" s="35" t="str">
        <f t="shared" si="0"/>
        <v>~OP5 ~OP4 ~OP3 ~OP2 ~OP1 ~OP0 ~F5 ~F4 ~F3 ~F2 ~F1 ~F0 +</v>
      </c>
      <c r="Q35" s="39">
        <f>真值表!R35</f>
        <v>0</v>
      </c>
      <c r="R35" s="39">
        <f>真值表!S35</f>
        <v>0</v>
      </c>
      <c r="S35" s="39">
        <f>真值表!T35</f>
        <v>0</v>
      </c>
      <c r="T35" s="39">
        <f>真值表!U35</f>
        <v>0</v>
      </c>
      <c r="U35" s="39">
        <f>真值表!V35</f>
        <v>0</v>
      </c>
      <c r="V35" s="39">
        <f>真值表!W35</f>
        <v>0</v>
      </c>
      <c r="W35" s="39">
        <f>真值表!X35</f>
        <v>0</v>
      </c>
      <c r="X35" s="39">
        <f>真值表!Y35</f>
        <v>0</v>
      </c>
      <c r="Y35" s="39">
        <f>真值表!Z35</f>
        <v>0</v>
      </c>
      <c r="Z35" s="39">
        <f>真值表!AA35</f>
        <v>0</v>
      </c>
      <c r="AA35" s="39">
        <f>真值表!AB35</f>
        <v>0</v>
      </c>
      <c r="AB35" s="39">
        <f>真值表!AC35</f>
        <v>0</v>
      </c>
      <c r="AC35" s="39">
        <f>真值表!AD35</f>
        <v>0</v>
      </c>
      <c r="AD35" s="39">
        <f>真值表!AE35</f>
        <v>0</v>
      </c>
      <c r="AE35" s="39">
        <f>真值表!AF35</f>
        <v>0</v>
      </c>
      <c r="AF35" s="39">
        <f>真值表!AG35</f>
        <v>0</v>
      </c>
      <c r="AG35" s="42">
        <f>真值表!AH35</f>
        <v>0</v>
      </c>
      <c r="AH35" s="42">
        <f>真值表!AI35</f>
        <v>0</v>
      </c>
      <c r="AI35" s="42">
        <f>真值表!AJ35</f>
        <v>0</v>
      </c>
      <c r="AJ35" s="42">
        <f>真值表!AK35</f>
        <v>0</v>
      </c>
      <c r="AK35" s="42">
        <f>真值表!AL35</f>
        <v>0</v>
      </c>
    </row>
    <row r="36" spans="1:37" ht="17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 ",IF(真值表!E36=0,"~"&amp;真值表!E$1&amp;" ",""))</f>
        <v xml:space="preserve">~OP5 </v>
      </c>
      <c r="E36" s="26" t="str">
        <f>IF(真值表!F36=1," "&amp;真值表!F$1&amp;" ",IF(真值表!F36=0,"~"&amp;真值表!F$1&amp;" ",""))</f>
        <v xml:space="preserve">~OP4 </v>
      </c>
      <c r="F36" s="26" t="str">
        <f>IF(真值表!G36=1," "&amp;真值表!G$1&amp;" ",IF(真值表!G36=0,"~"&amp;真值表!G$1&amp;" ",""))</f>
        <v xml:space="preserve">~OP3 </v>
      </c>
      <c r="G36" s="26" t="str">
        <f>IF(真值表!H36=1," "&amp;真值表!H$1&amp;" ",IF(真值表!H36=0,"~"&amp;真值表!H$1&amp;" ",""))</f>
        <v xml:space="preserve">~OP2 </v>
      </c>
      <c r="H36" s="26" t="str">
        <f>IF(真值表!I36=1," "&amp;真值表!I$1&amp;" ",IF(真值表!I36=0,"~"&amp;真值表!I$1&amp;" ",""))</f>
        <v xml:space="preserve">~OP1 </v>
      </c>
      <c r="I36" s="26" t="str">
        <f>IF(真值表!J36=1," "&amp;真值表!J$1&amp;" ",IF(真值表!J36=0,"~"&amp;真值表!J$1&amp;" ",""))</f>
        <v xml:space="preserve">~OP0 </v>
      </c>
      <c r="J36" s="32" t="str">
        <f>IF(真值表!K36=1," "&amp;真值表!K$1&amp;" ",IF(真值表!K36=0,"~"&amp;真值表!K$1&amp;" ",""))</f>
        <v xml:space="preserve">~F5 </v>
      </c>
      <c r="K36" s="32" t="str">
        <f>IF(真值表!L36=1," "&amp;真值表!L$1&amp;" ",IF(真值表!L36=0,"~"&amp;真值表!L$1&amp;" ",""))</f>
        <v xml:space="preserve">~F4 </v>
      </c>
      <c r="L36" s="32" t="str">
        <f>IF(真值表!M36=1," "&amp;真值表!M$1&amp;" ",IF(真值表!M36=0,"~"&amp;真值表!M$1&amp;" ",""))</f>
        <v xml:space="preserve">~F3 </v>
      </c>
      <c r="M36" s="32" t="str">
        <f>IF(真值表!N36=1," "&amp;真值表!N$1&amp;" ",IF(真值表!N36=0,"~"&amp;真值表!N$1&amp;" ",""))</f>
        <v xml:space="preserve">~F2 </v>
      </c>
      <c r="N36" s="32" t="str">
        <f>IF(真值表!O36=1," "&amp;真值表!O$1&amp;" ",IF(真值表!O36=0,"~"&amp;真值表!O$1&amp;" ",""))</f>
        <v xml:space="preserve">~F1 </v>
      </c>
      <c r="O36" s="32" t="str">
        <f>IF(真值表!P36=1," "&amp;真值表!P$1&amp;" ",IF(真值表!P36=0,"~"&amp;真值表!P$1&amp;" ",""))</f>
        <v xml:space="preserve">~F0 </v>
      </c>
      <c r="P36" s="33" t="str">
        <f t="shared" si="0"/>
        <v>~OP5 ~OP4 ~OP3 ~OP2 ~OP1 ~OP0 ~F5 ~F4 ~F3 ~F2 ~F1 ~F0 +</v>
      </c>
      <c r="Q36" s="38">
        <f>真值表!R36</f>
        <v>0</v>
      </c>
      <c r="R36" s="38">
        <f>真值表!S36</f>
        <v>0</v>
      </c>
      <c r="S36" s="38">
        <f>真值表!T36</f>
        <v>0</v>
      </c>
      <c r="T36" s="38">
        <f>真值表!U36</f>
        <v>0</v>
      </c>
      <c r="U36" s="38">
        <f>真值表!V36</f>
        <v>0</v>
      </c>
      <c r="V36" s="38">
        <f>真值表!W36</f>
        <v>0</v>
      </c>
      <c r="W36" s="38">
        <f>真值表!X36</f>
        <v>0</v>
      </c>
      <c r="X36" s="38">
        <f>真值表!Y36</f>
        <v>0</v>
      </c>
      <c r="Y36" s="38">
        <f>真值表!Z36</f>
        <v>0</v>
      </c>
      <c r="Z36" s="38">
        <f>真值表!AA36</f>
        <v>0</v>
      </c>
      <c r="AA36" s="38">
        <f>真值表!AB36</f>
        <v>0</v>
      </c>
      <c r="AB36" s="38">
        <f>真值表!AC36</f>
        <v>0</v>
      </c>
      <c r="AC36" s="38">
        <f>真值表!AD36</f>
        <v>0</v>
      </c>
      <c r="AD36" s="38">
        <f>真值表!AE36</f>
        <v>0</v>
      </c>
      <c r="AE36" s="38">
        <f>真值表!AF36</f>
        <v>0</v>
      </c>
      <c r="AF36" s="38">
        <f>真值表!AG36</f>
        <v>0</v>
      </c>
      <c r="AG36" s="41">
        <f>真值表!AH36</f>
        <v>0</v>
      </c>
      <c r="AH36" s="41">
        <f>真值表!AI36</f>
        <v>0</v>
      </c>
      <c r="AI36" s="41">
        <f>真值表!AJ36</f>
        <v>0</v>
      </c>
      <c r="AJ36" s="41">
        <f>真值表!AK36</f>
        <v>0</v>
      </c>
      <c r="AK36" s="41">
        <f>真值表!AL36</f>
        <v>0</v>
      </c>
    </row>
    <row r="37" spans="1:37" ht="17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  <c r="AK37" s="42"/>
    </row>
    <row r="38" spans="1:37" ht="17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  <c r="AK38" s="41"/>
    </row>
    <row r="39" spans="1:37" ht="17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  <c r="AK39" s="42"/>
    </row>
    <row r="40" spans="1:37" ht="17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  <c r="AK40" s="41"/>
    </row>
    <row r="41" spans="1:37" ht="17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  <c r="AK41" s="42"/>
    </row>
    <row r="42" spans="1:37" ht="17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  <c r="AK42" s="41"/>
    </row>
    <row r="43" spans="1:37" ht="17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  <c r="AK43" s="42"/>
    </row>
    <row r="44" spans="1:37" ht="17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  <c r="AK44" s="41"/>
    </row>
    <row r="45" spans="1:37" ht="17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  <c r="AK45" s="42"/>
    </row>
    <row r="46" spans="1:37" ht="17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  <c r="AK46" s="41"/>
    </row>
    <row r="47" spans="1:37" ht="17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  <c r="AK47" s="42"/>
    </row>
    <row r="48" spans="1:37" ht="17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  <c r="AK48" s="41"/>
    </row>
    <row r="49" spans="1:37" ht="17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  <c r="AK49" s="42"/>
    </row>
    <row r="50" spans="1:37" ht="17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  <c r="AK50" s="41"/>
    </row>
    <row r="51" spans="1:37" ht="17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  <c r="AK51" s="42"/>
    </row>
    <row r="52" spans="1:37" ht="17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  <c r="AK52" s="41"/>
    </row>
    <row r="53" spans="1:37" ht="17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  <c r="AK53" s="42"/>
    </row>
    <row r="54" spans="1:37" ht="17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  <c r="AK54" s="41"/>
    </row>
    <row r="55" spans="1:37" ht="17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  <c r="AK55" s="42"/>
    </row>
    <row r="56" spans="1:37" ht="17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  <c r="AK56" s="41"/>
    </row>
    <row r="57" spans="1:37" ht="17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  <c r="AK57" s="42"/>
    </row>
    <row r="58" spans="1:37" ht="17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  <c r="AK58" s="41"/>
    </row>
    <row r="59" spans="1:37" ht="17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  <c r="AK59" s="42"/>
    </row>
    <row r="60" spans="1:37" ht="17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  <c r="AK60" s="41"/>
    </row>
    <row r="61" spans="1:37" ht="17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  <c r="AK61" s="42"/>
    </row>
    <row r="62" spans="1:37" ht="17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  <c r="AK62" s="41"/>
    </row>
    <row r="63" spans="1:37" ht="17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  <c r="AK63" s="42"/>
    </row>
    <row r="64" spans="1:37" ht="17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  <c r="AK64" s="41"/>
    </row>
    <row r="65" spans="1:37" ht="17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  <c r="AK65" s="42"/>
    </row>
    <row r="66" spans="1:37" ht="17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  <c r="AK66" s="41"/>
    </row>
    <row r="67" spans="1:37" ht="17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  <c r="AK67" s="42"/>
    </row>
    <row r="68" spans="1:37" ht="17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  <c r="AK68" s="41"/>
    </row>
    <row r="69" spans="1:37" ht="17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  <c r="AK69" s="42"/>
    </row>
    <row r="70" spans="1:37" ht="17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  <c r="AK70" s="41"/>
    </row>
    <row r="71" spans="1:37" ht="17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  <c r="AK71" s="42"/>
    </row>
    <row r="72" spans="1:37" ht="17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  <c r="AK72" s="41"/>
    </row>
    <row r="73" spans="1:37" ht="17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  <c r="AK73" s="42"/>
    </row>
    <row r="74" spans="1:37" ht="17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  <c r="AK74" s="41"/>
    </row>
    <row r="75" spans="1:37" ht="17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  <c r="AK75" s="42"/>
    </row>
    <row r="76" spans="1:37" ht="17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  <c r="AK76" s="41"/>
    </row>
    <row r="77" spans="1:37" ht="17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  <c r="AK77" s="42"/>
    </row>
    <row r="78" spans="1:37" ht="17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  <c r="AK78" s="41"/>
    </row>
    <row r="79" spans="1:37" ht="17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  <c r="AK79" s="42"/>
    </row>
    <row r="80" spans="1:37" ht="17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  <c r="AK80" s="41"/>
    </row>
    <row r="81" spans="1:37" ht="17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  <c r="AK81" s="42"/>
    </row>
  </sheetData>
  <protectedRanges>
    <protectedRange sqref="A1:C1" name="区域1" securityDescriptor=""/>
  </protectedRanges>
  <autoFilter ref="A1:AK36" xr:uid="{E9816F7F-922E-B944-ABF8-619468F983C8}"/>
  <phoneticPr fontId="29" type="noConversion"/>
  <conditionalFormatting sqref="P1">
    <cfRule type="cellIs" dxfId="6" priority="3" operator="equal">
      <formula>1</formula>
    </cfRule>
  </conditionalFormatting>
  <conditionalFormatting sqref="Q1:AF3 Q82:AF1048576">
    <cfRule type="cellIs" dxfId="5" priority="7" operator="equal">
      <formula>1</formula>
    </cfRule>
  </conditionalFormatting>
  <conditionalFormatting sqref="AG1:AJ3 AG82:AJ1048576">
    <cfRule type="cellIs" dxfId="4" priority="5" operator="equal">
      <formula>1</formula>
    </cfRule>
  </conditionalFormatting>
  <conditionalFormatting sqref="Q4:AF81">
    <cfRule type="cellIs" dxfId="3" priority="6" operator="equal">
      <formula>1</formula>
    </cfRule>
  </conditionalFormatting>
  <conditionalFormatting sqref="AG4:AJ81">
    <cfRule type="cellIs" dxfId="2" priority="4" operator="equal">
      <formula>1</formula>
    </cfRule>
  </conditionalFormatting>
  <conditionalFormatting sqref="AK1:AK3 AK82:AK1048576">
    <cfRule type="cellIs" dxfId="1" priority="2" operator="equal">
      <formula>1</formula>
    </cfRule>
  </conditionalFormatting>
  <conditionalFormatting sqref="AK4:AK81">
    <cfRule type="cellIs" dxfId="0" priority="1" operator="equal">
      <formula>1</formula>
    </cfRule>
  </conditionalFormatting>
  <dataValidations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 xr:uid="{00000000-0002-0000-0100-000004000000}"/>
    <dataValidation allowBlank="1" showInputMessage="1" showErrorMessage="1" promptTitle="运算器功能选择端ALU_OP 的四位" prompt="S3 S2 S1 S0" sqref="Q1:T25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 xr:uid="{00000000-0002-0000-0100-000006000000}"/>
    <dataValidation allowBlank="1" showInputMessage="1" showErrorMessage="1" promptTitle="用户自定义控制信号" prompt="可直接将前列公式复制过来即可" sqref="AG1:AK1048576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 xr:uid="{00000000-0002-0000-0100-000008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F29" sqref="F29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56</v>
      </c>
      <c r="C1" s="10" t="s">
        <v>57</v>
      </c>
    </row>
    <row r="2" spans="1:3" ht="18" customHeight="1">
      <c r="A2" s="11" t="s">
        <v>58</v>
      </c>
      <c r="B2" s="12">
        <v>0</v>
      </c>
      <c r="C2" s="13" t="s">
        <v>59</v>
      </c>
    </row>
    <row r="3" spans="1:3" ht="18" customHeight="1">
      <c r="A3" s="11" t="s">
        <v>60</v>
      </c>
      <c r="B3" s="12">
        <v>1</v>
      </c>
      <c r="C3" s="13" t="s">
        <v>61</v>
      </c>
    </row>
    <row r="4" spans="1:3" ht="18" customHeight="1">
      <c r="A4" s="11" t="s">
        <v>62</v>
      </c>
      <c r="B4" s="12">
        <v>2</v>
      </c>
      <c r="C4" s="13" t="s">
        <v>63</v>
      </c>
    </row>
    <row r="5" spans="1:3" ht="18" customHeight="1">
      <c r="A5" s="11" t="s">
        <v>64</v>
      </c>
      <c r="B5" s="12">
        <v>3</v>
      </c>
      <c r="C5" s="13" t="s">
        <v>65</v>
      </c>
    </row>
    <row r="6" spans="1:3" ht="18" customHeight="1">
      <c r="A6" s="11" t="s">
        <v>66</v>
      </c>
      <c r="B6" s="12">
        <v>4</v>
      </c>
      <c r="C6" s="13" t="s">
        <v>67</v>
      </c>
    </row>
    <row r="7" spans="1:3" ht="18" customHeight="1">
      <c r="A7" s="11" t="s">
        <v>68</v>
      </c>
      <c r="B7" s="12">
        <v>5</v>
      </c>
      <c r="C7" s="13" t="s">
        <v>69</v>
      </c>
    </row>
    <row r="8" spans="1:3" ht="18" customHeight="1">
      <c r="A8" s="11" t="s">
        <v>70</v>
      </c>
      <c r="B8" s="12">
        <v>6</v>
      </c>
      <c r="C8" s="13" t="s">
        <v>71</v>
      </c>
    </row>
    <row r="9" spans="1:3" ht="18" customHeight="1">
      <c r="A9" s="11" t="s">
        <v>72</v>
      </c>
      <c r="B9" s="12">
        <v>7</v>
      </c>
      <c r="C9" s="13" t="s">
        <v>73</v>
      </c>
    </row>
    <row r="10" spans="1:3" ht="18" customHeight="1">
      <c r="A10" s="11">
        <v>1000</v>
      </c>
      <c r="B10" s="12">
        <v>8</v>
      </c>
      <c r="C10" s="13" t="s">
        <v>74</v>
      </c>
    </row>
    <row r="11" spans="1:3" ht="18" customHeight="1">
      <c r="A11" s="11">
        <v>1001</v>
      </c>
      <c r="B11" s="12">
        <v>9</v>
      </c>
      <c r="C11" s="13" t="s">
        <v>75</v>
      </c>
    </row>
    <row r="12" spans="1:3" ht="18" customHeight="1">
      <c r="A12" s="11">
        <v>1010</v>
      </c>
      <c r="B12" s="12">
        <v>10</v>
      </c>
      <c r="C12" s="13" t="s">
        <v>76</v>
      </c>
    </row>
    <row r="13" spans="1:3" ht="18" customHeight="1">
      <c r="A13" s="11">
        <v>1011</v>
      </c>
      <c r="B13" s="12">
        <v>11</v>
      </c>
      <c r="C13" s="13" t="s">
        <v>77</v>
      </c>
    </row>
    <row r="14" spans="1:3" ht="18" customHeight="1">
      <c r="A14" s="14">
        <v>1100</v>
      </c>
      <c r="B14" s="15">
        <v>12</v>
      </c>
      <c r="C14" s="16" t="s">
        <v>78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6" sqref="C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" customHeight="1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" customHeight="1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" customHeight="1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" customHeight="1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" customHeight="1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" customHeight="1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" customHeight="1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" customHeight="1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" customHeight="1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" customHeight="1">
      <c r="A11" s="6">
        <v>11</v>
      </c>
      <c r="B11" s="7" t="s">
        <v>31</v>
      </c>
      <c r="C11" s="7" t="s">
        <v>103</v>
      </c>
      <c r="D11" s="7" t="s">
        <v>104</v>
      </c>
    </row>
    <row r="12" spans="1:4" s="1" customFormat="1" ht="20" customHeight="1">
      <c r="A12" s="4">
        <v>12</v>
      </c>
      <c r="B12" s="5" t="s">
        <v>105</v>
      </c>
      <c r="C12" s="5" t="s">
        <v>106</v>
      </c>
      <c r="D12" s="5" t="s">
        <v>107</v>
      </c>
    </row>
    <row r="13" spans="1:4" s="1" customFormat="1" ht="20" customHeight="1">
      <c r="A13" s="6">
        <v>13</v>
      </c>
      <c r="B13" s="7" t="s">
        <v>108</v>
      </c>
      <c r="C13" s="7" t="s">
        <v>109</v>
      </c>
      <c r="D13" s="7" t="s">
        <v>110</v>
      </c>
    </row>
    <row r="14" spans="1:4" s="1" customFormat="1" ht="20" customHeight="1">
      <c r="A14" s="4">
        <v>14</v>
      </c>
      <c r="B14" s="5" t="s">
        <v>111</v>
      </c>
      <c r="C14" s="5" t="s">
        <v>112</v>
      </c>
      <c r="D14" s="5" t="s">
        <v>113</v>
      </c>
    </row>
  </sheetData>
  <phoneticPr fontId="29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2019-02-23T12:21:50Z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