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8f6c17390e0e95/Documents/3d Printing/FLSun V400/repos/Flsun-v400/my-configs/"/>
    </mc:Choice>
  </mc:AlternateContent>
  <xr:revisionPtr revIDLastSave="15" documentId="8_{4C76C6D0-1BCB-4127-BBEF-1E5D99DBE366}" xr6:coauthVersionLast="47" xr6:coauthVersionMax="47" xr10:uidLastSave="{A712EC8B-8798-4EF5-81A6-8140E2B527AA}"/>
  <bookViews>
    <workbookView xWindow="19944" yWindow="1092" windowWidth="23664" windowHeight="23556" xr2:uid="{E4DE564B-8268-4FF7-AC96-E8DDC72270A7}"/>
  </bookViews>
  <sheets>
    <sheet name="Calculator" sheetId="1" r:id="rId1"/>
    <sheet name="Calibration 4-4-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B43" i="1"/>
  <c r="B64" i="1"/>
  <c r="G52" i="1"/>
  <c r="G53" i="1"/>
  <c r="G54" i="1"/>
  <c r="G55" i="1"/>
  <c r="G56" i="1"/>
  <c r="G51" i="1"/>
  <c r="B60" i="1" s="1"/>
  <c r="G39" i="1"/>
  <c r="G40" i="1"/>
  <c r="G38" i="1"/>
  <c r="B44" i="1" s="1"/>
  <c r="G25" i="1"/>
  <c r="G26" i="1"/>
  <c r="G27" i="1"/>
  <c r="G28" i="1"/>
  <c r="G29" i="1"/>
  <c r="G24" i="1"/>
  <c r="G9" i="1"/>
  <c r="G14" i="1"/>
  <c r="G11" i="1"/>
  <c r="G10" i="1"/>
  <c r="G12" i="1"/>
  <c r="G13" i="1"/>
  <c r="B32" i="1"/>
  <c r="B17" i="1"/>
  <c r="B33" i="1" l="1"/>
  <c r="B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Eichhorn</author>
  </authors>
  <commentList>
    <comment ref="C4" authorId="0" shapeId="0" xr:uid="{3DA75091-9C96-4FB3-A4CE-0810E73BCF59}">
      <text>
        <r>
          <rPr>
            <b/>
            <sz val="9"/>
            <color indexed="81"/>
            <rFont val="Tahoma"/>
            <family val="2"/>
          </rPr>
          <t>No number validation occurrs. All values should be checked for accuracy and correctnesss</t>
        </r>
      </text>
    </comment>
    <comment ref="G8" authorId="0" shapeId="0" xr:uid="{5C52A5E3-E83C-40D4-B32B-CCE2C9463B37}">
      <text>
        <r>
          <rPr>
            <sz val="9"/>
            <color indexed="81"/>
            <rFont val="Tahoma"/>
            <family val="2"/>
          </rPr>
          <t xml:space="preserve">The average of all measurement iterations. You can take up to 5 measuremnts per field and they will be averaged. Only entered values are averaged, and values of 0 are ignored. This way you can take 1, or up to 5 measurements and the average will be calculated accordingly.
</t>
        </r>
      </text>
    </comment>
  </commentList>
</comments>
</file>

<file path=xl/sharedStrings.xml><?xml version="1.0" encoding="utf-8"?>
<sst xmlns="http://schemas.openxmlformats.org/spreadsheetml/2006/main" count="66" uniqueCount="52">
  <si>
    <t>Enhanced Delta Calibration</t>
  </si>
  <si>
    <t>a_dist</t>
  </si>
  <si>
    <t>far_b_dist</t>
  </si>
  <si>
    <t>c_dist</t>
  </si>
  <si>
    <t>far_a_dist</t>
  </si>
  <si>
    <t>b_dist</t>
  </si>
  <si>
    <t>far_c_dist</t>
  </si>
  <si>
    <t>DELTA_ANALYZE CENTER_DISTS=&lt;a_dist&gt;,&lt;far_c_dist&gt;,&lt;b_dist&gt;,&lt;far_a_dist&gt;,&lt;c_dist&gt;,&lt;far_b_dist&gt;</t>
  </si>
  <si>
    <t>Average</t>
  </si>
  <si>
    <t>See:</t>
  </si>
  <si>
    <t>https://www.klipper3d.org/Delta_Calibrate.html</t>
  </si>
  <si>
    <t>Center Pillar to Pillar Measurement Step 1</t>
  </si>
  <si>
    <t>Pillar to Pillar Measurement Step 2</t>
  </si>
  <si>
    <t>SAVE_CONFIG</t>
  </si>
  <si>
    <t>DELTA_ANALYZE OUTER_DISTS=&lt;a_to_far_c&gt;,&lt;far_c_to_b&gt;,&lt;b_to_far_a&gt;,&lt;far_a_to_c&gt;,&lt;c_to_far_b&gt;,&lt;far_b_to_a&gt;</t>
  </si>
  <si>
    <t>DELTA_ANALYZE CENTER_PILLAR_WIDTHS=&lt;a&gt;,&lt;b&gt;,&lt;c&gt;</t>
  </si>
  <si>
    <t>DELTA_ANALYZE OUTER_PILLAR_WIDTHS=&lt;a&gt;,&lt;far_c&gt;,&lt;b&gt;,&lt;far_a&gt;,&lt;c&gt;,&lt;far_b&gt;</t>
  </si>
  <si>
    <t>DELTA_ANALYZE CALIBRATE=extended</t>
  </si>
  <si>
    <t>a_to_far_c</t>
  </si>
  <si>
    <t>far_c_to_b</t>
  </si>
  <si>
    <t>b_to_far_a</t>
  </si>
  <si>
    <t>far_a_to_c</t>
  </si>
  <si>
    <t>c_to_far_b</t>
  </si>
  <si>
    <t>far_b_to_a</t>
  </si>
  <si>
    <t>Forumal Check</t>
  </si>
  <si>
    <t>Formula</t>
  </si>
  <si>
    <t>Forumla</t>
  </si>
  <si>
    <t>Center Pillar Width Measurement Step 3</t>
  </si>
  <si>
    <t>Outer Pillar Width Measurement Step 5</t>
  </si>
  <si>
    <t>a</t>
  </si>
  <si>
    <t>b</t>
  </si>
  <si>
    <t>c</t>
  </si>
  <si>
    <t>far_c</t>
  </si>
  <si>
    <t>far_a</t>
  </si>
  <si>
    <t>far_b</t>
  </si>
  <si>
    <t>Scale factor eg. ( 200% = 2.0, 50% = .5)</t>
  </si>
  <si>
    <t>Final G-code commands</t>
  </si>
  <si>
    <t>G-code Command</t>
  </si>
  <si>
    <t>G-code commnnds will be calculated based on the input values</t>
  </si>
  <si>
    <t>Optional, but recommended for accuracy</t>
  </si>
  <si>
    <t>Model Scale eg. ( Positive %, 100% is 1:1 scale)</t>
  </si>
  <si>
    <t>Key</t>
  </si>
  <si>
    <t>Takes up to  5 measurements for each measurement and averages (at least 1 measurement per field is required)</t>
  </si>
  <si>
    <t>Copy the G-code commnad (in BOLD)into your console for each step</t>
  </si>
  <si>
    <t>V: 1.0</t>
  </si>
  <si>
    <t xml:space="preserve">Latest Version: </t>
  </si>
  <si>
    <t>Flsun-v400/Calibration at main · eeichhorn/Flsun-v400 (github.com)</t>
  </si>
  <si>
    <t>Cells in Yellow Should to filled in by the user</t>
  </si>
  <si>
    <t>Cell Coloring</t>
  </si>
  <si>
    <t>REQUIRED</t>
  </si>
  <si>
    <t>USING</t>
  </si>
  <si>
    <t>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</si>
</sst>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Roboto Mono"/>
      <family val="3"/>
    </font>
    <font>
      <sz val="9"/>
      <color indexed="81"/>
      <name val="Tahoma"/>
      <family val="2"/>
    </font>
    <font>
      <b/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2" borderId="0" xfId="0" applyFill="1" applyProtection="1">
      <protection hidden="1"/>
    </xf>
    <xf numFmtId="0" fontId="0" fillId="0" borderId="0" xfId="0" applyProtection="1">
      <protection locked="0"/>
    </xf>
    <xf numFmtId="0" fontId="1" fillId="3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0" fillId="5" borderId="0" xfId="0" applyFill="1" applyProtection="1">
      <protection locked="0"/>
    </xf>
    <xf numFmtId="0" fontId="0" fillId="5" borderId="0" xfId="0" applyFill="1"/>
    <xf numFmtId="0" fontId="1" fillId="7" borderId="0" xfId="0" applyFont="1" applyFill="1"/>
    <xf numFmtId="0" fontId="0" fillId="7" borderId="0" xfId="0" applyFill="1" applyAlignment="1">
      <alignment horizontal="right"/>
    </xf>
    <xf numFmtId="0" fontId="2" fillId="7" borderId="0" xfId="1" applyFill="1" applyAlignment="1"/>
    <xf numFmtId="0" fontId="0" fillId="0" borderId="0" xfId="0" applyAlignment="1">
      <alignment horizontal="center"/>
    </xf>
    <xf numFmtId="0" fontId="1" fillId="8" borderId="0" xfId="0" applyFont="1" applyFill="1" applyAlignment="1">
      <alignment horizontal="left" indent="1"/>
    </xf>
    <xf numFmtId="0" fontId="5" fillId="8" borderId="0" xfId="1" applyFont="1" applyFill="1"/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9" borderId="0" xfId="0" applyFill="1"/>
    <xf numFmtId="0" fontId="1" fillId="5" borderId="0" xfId="0" applyFont="1" applyFill="1"/>
    <xf numFmtId="0" fontId="1" fillId="6" borderId="0" xfId="0" applyFont="1" applyFill="1"/>
    <xf numFmtId="0" fontId="1" fillId="10" borderId="0" xfId="0" applyFont="1" applyFill="1" applyAlignment="1">
      <alignment horizontal="center"/>
    </xf>
    <xf numFmtId="9" fontId="0" fillId="6" borderId="0" xfId="0" applyNumberFormat="1" applyFill="1" applyProtection="1">
      <protection locked="0"/>
    </xf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3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236220</xdr:colOff>
      <xdr:row>1</xdr:row>
      <xdr:rowOff>0</xdr:rowOff>
    </xdr:from>
    <xdr:to>
      <xdr:col>16</xdr:col>
      <xdr:colOff>297180</xdr:colOff>
      <xdr:row>18</xdr:row>
      <xdr:rowOff>0</xdr:rowOff>
    </xdr:to>
    <xdr:pic>
      <xdr:nvPicPr>
        <xdr:cNvPr id="10" name="Picture 9" descr="delta_cal_e_step1">
          <a:extLst>
            <a:ext uri="{FF2B5EF4-FFF2-40B4-BE49-F238E27FC236}">
              <a16:creationId xmlns:a16="http://schemas.microsoft.com/office/drawing/2014/main" id="{D73AB6C1-7EBE-B88E-5EE4-E29FFA0CE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9320" y="487680"/>
          <a:ext cx="3108960" cy="3108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15240</xdr:colOff>
      <xdr:row>7</xdr:row>
      <xdr:rowOff>53340</xdr:rowOff>
    </xdr:from>
    <xdr:to>
      <xdr:col>21</xdr:col>
      <xdr:colOff>381000</xdr:colOff>
      <xdr:row>18</xdr:row>
      <xdr:rowOff>158007</xdr:rowOff>
    </xdr:to>
    <xdr:pic>
      <xdr:nvPicPr>
        <xdr:cNvPr id="11" name="Picture 10" descr="delta-a-distance">
          <a:extLst>
            <a:ext uri="{FF2B5EF4-FFF2-40B4-BE49-F238E27FC236}">
              <a16:creationId xmlns:a16="http://schemas.microsoft.com/office/drawing/2014/main" id="{B2A95709-3ABD-E90C-2384-8149CDFDF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5940" y="1150620"/>
          <a:ext cx="2804160" cy="2116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</xdr:colOff>
      <xdr:row>21</xdr:row>
      <xdr:rowOff>30481</xdr:rowOff>
    </xdr:from>
    <xdr:to>
      <xdr:col>22</xdr:col>
      <xdr:colOff>462915</xdr:colOff>
      <xdr:row>34</xdr:row>
      <xdr:rowOff>94731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494B24-FDDE-9FF1-7570-9237612BB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28320" y="3688081"/>
          <a:ext cx="3503295" cy="2441690"/>
        </a:xfrm>
        <a:prstGeom prst="rect">
          <a:avLst/>
        </a:prstGeom>
      </xdr:spPr>
    </xdr:pic>
    <xdr:clientData/>
  </xdr:twoCellAnchor>
  <xdr:twoCellAnchor editAs="oneCell">
    <xdr:from>
      <xdr:col>11</xdr:col>
      <xdr:colOff>220980</xdr:colOff>
      <xdr:row>20</xdr:row>
      <xdr:rowOff>45720</xdr:rowOff>
    </xdr:from>
    <xdr:to>
      <xdr:col>16</xdr:col>
      <xdr:colOff>335280</xdr:colOff>
      <xdr:row>37</xdr:row>
      <xdr:rowOff>99060</xdr:rowOff>
    </xdr:to>
    <xdr:pic>
      <xdr:nvPicPr>
        <xdr:cNvPr id="14" name="Picture 13" descr="delta_cal_e_step2">
          <a:extLst>
            <a:ext uri="{FF2B5EF4-FFF2-40B4-BE49-F238E27FC236}">
              <a16:creationId xmlns:a16="http://schemas.microsoft.com/office/drawing/2014/main" id="{33DE5227-A437-849D-B501-F6489824B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4080" y="3703320"/>
          <a:ext cx="3162300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449580</xdr:colOff>
      <xdr:row>33</xdr:row>
      <xdr:rowOff>114300</xdr:rowOff>
    </xdr:from>
    <xdr:to>
      <xdr:col>16</xdr:col>
      <xdr:colOff>259080</xdr:colOff>
      <xdr:row>52</xdr:row>
      <xdr:rowOff>106680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7EF7FC8-6A38-97FF-8C8B-1983E5938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03080" y="6149340"/>
          <a:ext cx="3467100" cy="3467100"/>
        </a:xfrm>
        <a:prstGeom prst="rect">
          <a:avLst/>
        </a:prstGeom>
      </xdr:spPr>
    </xdr:pic>
    <xdr:clientData/>
  </xdr:twoCellAnchor>
  <xdr:twoCellAnchor editAs="oneCell">
    <xdr:from>
      <xdr:col>16</xdr:col>
      <xdr:colOff>601980</xdr:colOff>
      <xdr:row>37</xdr:row>
      <xdr:rowOff>7620</xdr:rowOff>
    </xdr:from>
    <xdr:to>
      <xdr:col>20</xdr:col>
      <xdr:colOff>525780</xdr:colOff>
      <xdr:row>49</xdr:row>
      <xdr:rowOff>42178</xdr:rowOff>
    </xdr:to>
    <xdr:pic>
      <xdr:nvPicPr>
        <xdr:cNvPr id="16" name="Picture 15" descr="delta-a-pillar">
          <a:extLst>
            <a:ext uri="{FF2B5EF4-FFF2-40B4-BE49-F238E27FC236}">
              <a16:creationId xmlns:a16="http://schemas.microsoft.com/office/drawing/2014/main" id="{9CC40B3D-52A1-45F4-C339-88015C9F1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3080" y="6591300"/>
          <a:ext cx="2362200" cy="2229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110490</xdr:colOff>
      <xdr:row>47</xdr:row>
      <xdr:rowOff>137160</xdr:rowOff>
    </xdr:from>
    <xdr:to>
      <xdr:col>16</xdr:col>
      <xdr:colOff>499110</xdr:colOff>
      <xdr:row>66</xdr:row>
      <xdr:rowOff>91440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80C6459-B413-38F3-87AD-8EE2C4A9C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73590" y="8732520"/>
          <a:ext cx="3436620" cy="34366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50</xdr:row>
      <xdr:rowOff>160020</xdr:rowOff>
    </xdr:from>
    <xdr:to>
      <xdr:col>21</xdr:col>
      <xdr:colOff>354330</xdr:colOff>
      <xdr:row>63</xdr:row>
      <xdr:rowOff>17963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CF0E58C-AA93-F998-5E77-F7F3A0222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20700" y="9121140"/>
          <a:ext cx="2792730" cy="22353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213360</xdr:colOff>
      <xdr:row>63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F87846-6D14-E1CE-374B-39A04D20B2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4" r="40736" b="465"/>
        <a:stretch/>
      </xdr:blipFill>
      <xdr:spPr>
        <a:xfrm>
          <a:off x="0" y="0"/>
          <a:ext cx="11795760" cy="116128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eeichhorn/Flsun-v400/tree/main/Calibration" TargetMode="External"/><Relationship Id="rId1" Type="http://schemas.openxmlformats.org/officeDocument/2006/relationships/hyperlink" Target="https://www.klipper3d.org/Delta_Calibrate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F869-439D-4166-BECC-08AA60AE7932}">
  <sheetPr codeName="Sheet1"/>
  <dimension ref="A1:S66"/>
  <sheetViews>
    <sheetView tabSelected="1" workbookViewId="0">
      <selection activeCell="B60" sqref="B60:J60"/>
    </sheetView>
  </sheetViews>
  <sheetFormatPr defaultRowHeight="14.4" x14ac:dyDescent="0.3"/>
  <cols>
    <col min="1" max="1" width="39.44140625" customWidth="1"/>
    <col min="2" max="2" width="10" bestFit="1" customWidth="1"/>
    <col min="3" max="3" width="8.77734375" customWidth="1"/>
  </cols>
  <sheetData>
    <row r="1" spans="1:19" x14ac:dyDescent="0.3">
      <c r="A1" s="14" t="s">
        <v>0</v>
      </c>
      <c r="B1" s="15" t="s">
        <v>9</v>
      </c>
      <c r="C1" s="16" t="s">
        <v>10</v>
      </c>
      <c r="D1" s="16"/>
      <c r="E1" s="16"/>
      <c r="F1" s="16"/>
      <c r="G1" s="16"/>
      <c r="H1" s="17" t="s">
        <v>44</v>
      </c>
      <c r="I1" s="18" t="s">
        <v>45</v>
      </c>
      <c r="J1" s="18"/>
      <c r="K1" s="19" t="s">
        <v>46</v>
      </c>
      <c r="L1" s="19"/>
      <c r="M1" s="19"/>
      <c r="N1" s="19"/>
      <c r="O1" s="19"/>
      <c r="P1" s="19"/>
      <c r="Q1" s="19"/>
      <c r="R1" s="19"/>
      <c r="S1" s="19"/>
    </row>
    <row r="2" spans="1:19" x14ac:dyDescent="0.3">
      <c r="A2" s="1" t="s">
        <v>41</v>
      </c>
      <c r="B2" s="23">
        <v>1</v>
      </c>
      <c r="C2" s="23">
        <v>2</v>
      </c>
      <c r="D2" s="23">
        <v>3</v>
      </c>
      <c r="E2" s="23">
        <v>4</v>
      </c>
      <c r="F2" s="23">
        <v>5</v>
      </c>
    </row>
    <row r="3" spans="1:19" x14ac:dyDescent="0.3">
      <c r="A3" s="1" t="s">
        <v>47</v>
      </c>
      <c r="B3" s="24"/>
      <c r="C3" s="24" t="s">
        <v>39</v>
      </c>
      <c r="D3" s="13"/>
      <c r="E3" s="13"/>
      <c r="F3" s="13"/>
    </row>
    <row r="4" spans="1:19" x14ac:dyDescent="0.3">
      <c r="A4" s="1" t="s">
        <v>48</v>
      </c>
      <c r="B4" s="25" t="s">
        <v>49</v>
      </c>
      <c r="C4" s="26" t="s">
        <v>50</v>
      </c>
      <c r="D4" s="24" t="s">
        <v>51</v>
      </c>
    </row>
    <row r="5" spans="1:19" x14ac:dyDescent="0.3">
      <c r="A5" s="20" t="s">
        <v>38</v>
      </c>
      <c r="B5" s="20"/>
      <c r="C5" s="20"/>
      <c r="D5" s="20"/>
      <c r="E5" s="20"/>
      <c r="F5" s="20"/>
      <c r="G5" s="20"/>
    </row>
    <row r="6" spans="1:19" x14ac:dyDescent="0.3">
      <c r="A6" s="20" t="s">
        <v>42</v>
      </c>
      <c r="B6" s="20"/>
      <c r="C6" s="20"/>
      <c r="D6" s="20"/>
      <c r="E6" s="20"/>
      <c r="F6" s="20"/>
      <c r="G6" s="20"/>
    </row>
    <row r="7" spans="1:19" x14ac:dyDescent="0.3">
      <c r="A7" s="20" t="s">
        <v>43</v>
      </c>
      <c r="B7" s="20"/>
      <c r="C7" s="20"/>
      <c r="D7" s="20"/>
      <c r="E7" s="20"/>
      <c r="F7" s="20"/>
      <c r="G7" s="20"/>
    </row>
    <row r="8" spans="1:19" x14ac:dyDescent="0.3">
      <c r="A8" s="3" t="s">
        <v>11</v>
      </c>
      <c r="B8" s="4">
        <v>1</v>
      </c>
      <c r="C8" s="4">
        <v>2</v>
      </c>
      <c r="D8" s="4">
        <v>3</v>
      </c>
      <c r="E8" s="4">
        <v>4</v>
      </c>
      <c r="F8" s="4">
        <v>5</v>
      </c>
      <c r="G8" s="5" t="s">
        <v>8</v>
      </c>
    </row>
    <row r="9" spans="1:19" x14ac:dyDescent="0.3">
      <c r="A9" s="2" t="s">
        <v>1</v>
      </c>
      <c r="B9" s="12">
        <v>110.91</v>
      </c>
      <c r="C9" s="12">
        <v>110.93</v>
      </c>
      <c r="D9" s="12">
        <v>110.95</v>
      </c>
      <c r="E9" s="12">
        <v>110.96</v>
      </c>
      <c r="F9" s="12">
        <v>110.97</v>
      </c>
      <c r="G9" s="2">
        <f>AVERAGEIF($B9:$F9,"&gt;0")</f>
        <v>110.944</v>
      </c>
      <c r="H9" s="7"/>
    </row>
    <row r="10" spans="1:19" x14ac:dyDescent="0.3">
      <c r="A10" s="2" t="s">
        <v>6</v>
      </c>
      <c r="B10" s="12">
        <v>110.94</v>
      </c>
      <c r="C10" s="12">
        <v>111.08</v>
      </c>
      <c r="D10" s="12">
        <v>111.04</v>
      </c>
      <c r="E10" s="12">
        <v>111.05</v>
      </c>
      <c r="F10" s="12">
        <v>111.02</v>
      </c>
      <c r="G10" s="2">
        <f>AVERAGEIF($B10:$F10,"&gt;0")</f>
        <v>111.026</v>
      </c>
    </row>
    <row r="11" spans="1:19" x14ac:dyDescent="0.3">
      <c r="A11" s="2" t="s">
        <v>5</v>
      </c>
      <c r="B11" s="12">
        <v>110.93</v>
      </c>
      <c r="C11" s="12">
        <v>110.83</v>
      </c>
      <c r="D11" s="12">
        <v>110.89</v>
      </c>
      <c r="E11" s="12">
        <v>110.9</v>
      </c>
      <c r="F11" s="12">
        <v>110.92</v>
      </c>
      <c r="G11" s="2">
        <f>AVERAGEIF($B11:$F11,"&gt;0")</f>
        <v>110.89399999999998</v>
      </c>
      <c r="H11" s="7"/>
    </row>
    <row r="12" spans="1:19" x14ac:dyDescent="0.3">
      <c r="A12" s="2" t="s">
        <v>4</v>
      </c>
      <c r="B12" s="12">
        <v>110.85</v>
      </c>
      <c r="C12" s="12">
        <v>111.02</v>
      </c>
      <c r="D12" s="12">
        <v>110.9</v>
      </c>
      <c r="E12" s="12">
        <v>110.93</v>
      </c>
      <c r="F12" s="12">
        <v>110.9</v>
      </c>
      <c r="G12" s="2">
        <f t="shared" ref="G12:G13" si="0">AVERAGEIF($B12:$F12,"&gt;0")</f>
        <v>110.92</v>
      </c>
    </row>
    <row r="13" spans="1:19" x14ac:dyDescent="0.3">
      <c r="A13" s="2" t="s">
        <v>3</v>
      </c>
      <c r="B13" s="12">
        <v>110.8</v>
      </c>
      <c r="C13" s="12">
        <v>110.84</v>
      </c>
      <c r="D13" s="12">
        <v>110.89</v>
      </c>
      <c r="E13" s="12">
        <v>110.9</v>
      </c>
      <c r="F13" s="12">
        <v>110.83</v>
      </c>
      <c r="G13" s="2">
        <f t="shared" si="0"/>
        <v>110.852</v>
      </c>
    </row>
    <row r="14" spans="1:19" x14ac:dyDescent="0.3">
      <c r="A14" s="2" t="s">
        <v>2</v>
      </c>
      <c r="B14" s="12">
        <v>110.98</v>
      </c>
      <c r="C14" s="12">
        <v>110.97</v>
      </c>
      <c r="D14" s="12">
        <v>111.01</v>
      </c>
      <c r="E14" s="12">
        <v>111</v>
      </c>
      <c r="F14" s="12">
        <v>110.92</v>
      </c>
      <c r="G14" s="2">
        <f>AVERAGEIF($B14:$F14,"&gt;0")</f>
        <v>110.976</v>
      </c>
    </row>
    <row r="16" spans="1:19" x14ac:dyDescent="0.3">
      <c r="A16" s="9" t="s">
        <v>25</v>
      </c>
      <c r="B16" s="21" t="s">
        <v>7</v>
      </c>
      <c r="C16" s="21"/>
      <c r="D16" s="21"/>
      <c r="E16" s="21"/>
      <c r="F16" s="21"/>
      <c r="G16" s="21"/>
      <c r="H16" s="21"/>
      <c r="I16" s="21"/>
      <c r="J16" s="21"/>
      <c r="K16" s="21"/>
    </row>
    <row r="17" spans="1:12" x14ac:dyDescent="0.3">
      <c r="A17" s="7" t="s">
        <v>24</v>
      </c>
      <c r="B17" s="20" t="str">
        <f>"DELTA_ANALYZE CENTER_DISTS=&lt;" &amp; $A9 &amp; "&gt;,&lt;" &amp; $A10  &amp; "&gt;,&lt;" &amp; $A11 &amp; "&gt;,&lt;" &amp; $A12 &amp; "&gt;,&lt;" &amp; $A13 &amp; "&gt;,&lt;" &amp;$A14 &amp; "&gt;"</f>
        <v>DELTA_ANALYZE CENTER_DISTS=&lt;a_dist&gt;,&lt;far_c_dist&gt;,&lt;b_dist&gt;,&lt;far_a_dist&gt;,&lt;c_dist&gt;,&lt;far_b_dist&gt;</v>
      </c>
      <c r="C17" s="20"/>
      <c r="D17" s="20"/>
      <c r="E17" s="20"/>
      <c r="F17" s="20"/>
      <c r="G17" s="20"/>
      <c r="H17" s="20"/>
      <c r="I17" s="20"/>
      <c r="J17" s="20"/>
      <c r="K17" s="20"/>
    </row>
    <row r="18" spans="1:12" x14ac:dyDescent="0.3">
      <c r="A18" s="8" t="s">
        <v>37</v>
      </c>
      <c r="B18" s="28" t="str">
        <f>"DELTA_ANALYZE CENTER_DISTS=" &amp; $G9 &amp; "," &amp; $G10  &amp; "," &amp; $G11 &amp; "," &amp; $G12 &amp; "," &amp; $G13 &amp; "," &amp; $G14</f>
        <v>DELTA_ANALYZE CENTER_DISTS=110.944,111.026,110.894,110.92,110.852,110.976</v>
      </c>
      <c r="C18" s="28"/>
      <c r="D18" s="28"/>
      <c r="E18" s="28"/>
      <c r="F18" s="28"/>
      <c r="G18" s="28"/>
      <c r="H18" s="28"/>
      <c r="I18" s="28"/>
      <c r="J18" s="28"/>
    </row>
    <row r="19" spans="1:12" x14ac:dyDescent="0.3">
      <c r="A19" s="1"/>
    </row>
    <row r="20" spans="1:12" x14ac:dyDescent="0.3">
      <c r="A20" s="1"/>
    </row>
    <row r="21" spans="1:12" x14ac:dyDescent="0.3">
      <c r="A21" s="1"/>
    </row>
    <row r="23" spans="1:12" x14ac:dyDescent="0.3">
      <c r="A23" s="3" t="s">
        <v>12</v>
      </c>
      <c r="B23" s="4">
        <v>1</v>
      </c>
      <c r="C23" s="4">
        <v>2</v>
      </c>
      <c r="D23" s="4">
        <v>3</v>
      </c>
      <c r="E23" s="4">
        <v>4</v>
      </c>
      <c r="F23" s="4">
        <v>5</v>
      </c>
      <c r="G23" s="5" t="s">
        <v>8</v>
      </c>
    </row>
    <row r="24" spans="1:12" x14ac:dyDescent="0.3">
      <c r="A24" s="2" t="s">
        <v>18</v>
      </c>
      <c r="B24" s="12">
        <v>110.92</v>
      </c>
      <c r="C24" s="12">
        <v>110.94</v>
      </c>
      <c r="D24" s="12">
        <v>110.85</v>
      </c>
      <c r="E24" s="12">
        <v>110.87</v>
      </c>
      <c r="F24" s="12">
        <v>110.91</v>
      </c>
      <c r="G24" s="2">
        <f>AVERAGEIF($B24:$F24,"&gt;0")</f>
        <v>110.898</v>
      </c>
    </row>
    <row r="25" spans="1:12" x14ac:dyDescent="0.3">
      <c r="A25" s="2" t="s">
        <v>19</v>
      </c>
      <c r="B25" s="12">
        <v>110.98</v>
      </c>
      <c r="C25" s="12">
        <v>110.97</v>
      </c>
      <c r="D25" s="12">
        <v>110.98</v>
      </c>
      <c r="E25" s="12">
        <v>110.99</v>
      </c>
      <c r="F25" s="12">
        <v>111</v>
      </c>
      <c r="G25" s="2">
        <f t="shared" ref="G25:G29" si="1">AVERAGEIF($B25:$F25,"&gt;0")</f>
        <v>110.98400000000001</v>
      </c>
    </row>
    <row r="26" spans="1:12" x14ac:dyDescent="0.3">
      <c r="A26" s="2" t="s">
        <v>20</v>
      </c>
      <c r="B26" s="12">
        <v>110.99</v>
      </c>
      <c r="C26" s="12">
        <v>110.94</v>
      </c>
      <c r="D26" s="12">
        <v>110.97</v>
      </c>
      <c r="E26" s="12">
        <v>110.99</v>
      </c>
      <c r="F26" s="12">
        <v>110.96</v>
      </c>
      <c r="G26" s="2">
        <f t="shared" si="1"/>
        <v>110.97</v>
      </c>
    </row>
    <row r="27" spans="1:12" x14ac:dyDescent="0.3">
      <c r="A27" s="2" t="s">
        <v>21</v>
      </c>
      <c r="B27" s="12">
        <v>110.92</v>
      </c>
      <c r="C27" s="12">
        <v>110.96</v>
      </c>
      <c r="D27" s="12">
        <v>110.91</v>
      </c>
      <c r="E27" s="12">
        <v>110.93</v>
      </c>
      <c r="F27" s="12">
        <v>110.92</v>
      </c>
      <c r="G27" s="2">
        <f t="shared" si="1"/>
        <v>110.928</v>
      </c>
    </row>
    <row r="28" spans="1:12" x14ac:dyDescent="0.3">
      <c r="A28" s="2" t="s">
        <v>22</v>
      </c>
      <c r="B28" s="12">
        <v>110.65</v>
      </c>
      <c r="C28" s="12">
        <v>110.75</v>
      </c>
      <c r="D28" s="12">
        <v>110.79</v>
      </c>
      <c r="E28" s="12">
        <v>110.75</v>
      </c>
      <c r="F28" s="12">
        <v>110.74</v>
      </c>
      <c r="G28" s="2">
        <f t="shared" si="1"/>
        <v>110.73599999999999</v>
      </c>
    </row>
    <row r="29" spans="1:12" x14ac:dyDescent="0.3">
      <c r="A29" s="2" t="s">
        <v>23</v>
      </c>
      <c r="B29" s="12">
        <v>110.87</v>
      </c>
      <c r="C29" s="12">
        <v>110.84</v>
      </c>
      <c r="D29" s="12">
        <v>110.87</v>
      </c>
      <c r="E29" s="12">
        <v>110.92</v>
      </c>
      <c r="F29" s="12">
        <v>110.95</v>
      </c>
      <c r="G29" s="2">
        <f t="shared" si="1"/>
        <v>110.89000000000001</v>
      </c>
    </row>
    <row r="31" spans="1:12" x14ac:dyDescent="0.3">
      <c r="A31" s="7" t="s">
        <v>26</v>
      </c>
      <c r="B31" s="20" t="s">
        <v>14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2" spans="1:12" x14ac:dyDescent="0.3">
      <c r="A32" s="7" t="s">
        <v>24</v>
      </c>
      <c r="B32" s="20" t="str">
        <f>"DELTA_ANALYZE OUTER_DISTS=&lt;" &amp; $A24 &amp; "&gt;,&lt;" &amp; $A25  &amp; "&gt;,&lt;" &amp; $A26 &amp; "&gt;,&lt;" &amp; $A27 &amp; "&gt;,&lt;" &amp; $A28 &amp; "&gt;,&lt;" &amp;$A29 &amp; "&gt;"</f>
        <v>DELTA_ANALYZE OUTER_DISTS=&lt;a_to_far_c&gt;,&lt;far_c_to_b&gt;,&lt;b_to_far_a&gt;,&lt;far_a_to_c&gt;,&lt;c_to_far_b&gt;,&lt;far_b_to_a&gt;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</row>
    <row r="33" spans="1:12" x14ac:dyDescent="0.3">
      <c r="A33" s="8" t="s">
        <v>37</v>
      </c>
      <c r="B33" s="1" t="str">
        <f>"DELTA_ANALYZE OUTER_DISTS=" &amp; $G24 &amp; "," &amp; $G25  &amp; "," &amp; $G26 &amp; "," &amp; $G27 &amp; "," &amp; $G28 &amp; "," &amp;$G29</f>
        <v>DELTA_ANALYZE OUTER_DISTS=110.898,110.984,110.97,110.928,110.736,110.89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7" spans="1:12" x14ac:dyDescent="0.3">
      <c r="A37" s="4" t="s">
        <v>27</v>
      </c>
      <c r="B37" s="4">
        <v>1</v>
      </c>
      <c r="C37" s="4">
        <v>2</v>
      </c>
      <c r="D37" s="4">
        <v>3</v>
      </c>
      <c r="E37" s="4">
        <v>4</v>
      </c>
      <c r="F37" s="4">
        <v>5</v>
      </c>
      <c r="G37" s="4" t="s">
        <v>8</v>
      </c>
    </row>
    <row r="38" spans="1:12" x14ac:dyDescent="0.3">
      <c r="A38" t="s">
        <v>29</v>
      </c>
      <c r="B38" s="12">
        <v>13.47</v>
      </c>
      <c r="C38" s="12">
        <v>13.5</v>
      </c>
      <c r="D38" s="12">
        <v>13.471</v>
      </c>
      <c r="E38" s="12">
        <v>13.49</v>
      </c>
      <c r="F38" s="12">
        <v>13.49</v>
      </c>
      <c r="G38" s="2">
        <f>AVERAGEIF($B38:$F38,"&gt;0")</f>
        <v>13.484200000000001</v>
      </c>
    </row>
    <row r="39" spans="1:12" x14ac:dyDescent="0.3">
      <c r="A39" t="s">
        <v>30</v>
      </c>
      <c r="B39" s="12">
        <v>13.41</v>
      </c>
      <c r="C39" s="12">
        <v>13.4</v>
      </c>
      <c r="D39" s="12">
        <v>13.41</v>
      </c>
      <c r="E39" s="12">
        <v>13.35</v>
      </c>
      <c r="F39" s="12">
        <v>13.34</v>
      </c>
      <c r="G39" s="2">
        <f t="shared" ref="G39:G40" si="2">AVERAGEIF($B39:$F39,"&gt;0")</f>
        <v>13.382</v>
      </c>
    </row>
    <row r="40" spans="1:12" x14ac:dyDescent="0.3">
      <c r="A40" t="s">
        <v>31</v>
      </c>
      <c r="B40" s="12">
        <v>13.39</v>
      </c>
      <c r="C40" s="12">
        <v>13.4</v>
      </c>
      <c r="D40" s="12">
        <v>13.38</v>
      </c>
      <c r="E40" s="12">
        <v>13.39</v>
      </c>
      <c r="F40" s="12">
        <v>13.39</v>
      </c>
      <c r="G40" s="2">
        <f t="shared" si="2"/>
        <v>13.39</v>
      </c>
    </row>
    <row r="42" spans="1:12" x14ac:dyDescent="0.3">
      <c r="A42" s="9" t="s">
        <v>25</v>
      </c>
      <c r="B42" s="21" t="s">
        <v>15</v>
      </c>
      <c r="C42" s="21"/>
      <c r="D42" s="21"/>
      <c r="E42" s="21"/>
      <c r="F42" s="21"/>
      <c r="G42" s="21"/>
    </row>
    <row r="43" spans="1:12" x14ac:dyDescent="0.3">
      <c r="A43" s="7" t="s">
        <v>24</v>
      </c>
      <c r="B43" s="20" t="str">
        <f>"DELTA_ANALYZE CENTER_PILLAR_WIDTHS=&lt;" &amp; $A38 &amp; "&gt;,&lt;" &amp; $A39 &amp; "&gt;,&lt;" &amp; $A40 &amp; "&gt;"</f>
        <v>DELTA_ANALYZE CENTER_PILLAR_WIDTHS=&lt;a&gt;,&lt;b&gt;,&lt;c&gt;</v>
      </c>
      <c r="C43" s="20"/>
      <c r="D43" s="20"/>
      <c r="E43" s="20"/>
      <c r="F43" s="20"/>
      <c r="G43" s="20"/>
    </row>
    <row r="44" spans="1:12" x14ac:dyDescent="0.3">
      <c r="A44" s="8" t="s">
        <v>37</v>
      </c>
      <c r="B44" s="1" t="str">
        <f>"DELTA_ANALYZE CENTER_PILLAR_WIDTHS=" &amp; $G38 &amp; "," &amp; $G39 &amp; "," &amp; $G40</f>
        <v>DELTA_ANALYZE CENTER_PILLAR_WIDTHS=13.4842,13.382,13.39</v>
      </c>
      <c r="C44" s="1"/>
      <c r="D44" s="1"/>
      <c r="E44" s="1"/>
      <c r="F44" s="1"/>
      <c r="G44" s="1"/>
      <c r="H44" s="1"/>
    </row>
    <row r="50" spans="1:10" x14ac:dyDescent="0.3">
      <c r="A50" s="4" t="s">
        <v>28</v>
      </c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 t="s">
        <v>8</v>
      </c>
    </row>
    <row r="51" spans="1:10" x14ac:dyDescent="0.3">
      <c r="A51" t="s">
        <v>29</v>
      </c>
      <c r="B51" s="12">
        <v>13.4</v>
      </c>
      <c r="C51" s="12">
        <v>13.4</v>
      </c>
      <c r="D51" s="12">
        <v>13.43</v>
      </c>
      <c r="E51" s="12">
        <v>13.39</v>
      </c>
      <c r="F51" s="12">
        <v>13.42</v>
      </c>
      <c r="G51" s="6">
        <f>AVERAGEIF($B51:$F51,"&gt;0")</f>
        <v>13.408000000000001</v>
      </c>
    </row>
    <row r="52" spans="1:10" x14ac:dyDescent="0.3">
      <c r="A52" t="s">
        <v>32</v>
      </c>
      <c r="B52" s="12">
        <v>13.31</v>
      </c>
      <c r="C52" s="12">
        <v>13.36</v>
      </c>
      <c r="D52" s="12">
        <v>13.35</v>
      </c>
      <c r="E52" s="12">
        <v>13.34</v>
      </c>
      <c r="F52" s="12">
        <v>13.33</v>
      </c>
      <c r="G52" s="6">
        <f t="shared" ref="G52:G56" si="3">AVERAGEIF($B52:$F52,"&gt;0")</f>
        <v>13.337999999999999</v>
      </c>
    </row>
    <row r="53" spans="1:10" x14ac:dyDescent="0.3">
      <c r="A53" t="s">
        <v>30</v>
      </c>
      <c r="B53" s="12">
        <v>13.47</v>
      </c>
      <c r="C53" s="12">
        <v>13.5</v>
      </c>
      <c r="D53" s="12">
        <v>13.48</v>
      </c>
      <c r="E53" s="12">
        <v>13.49</v>
      </c>
      <c r="F53" s="12">
        <v>13.49</v>
      </c>
      <c r="G53" s="6">
        <f t="shared" si="3"/>
        <v>13.486000000000001</v>
      </c>
    </row>
    <row r="54" spans="1:10" x14ac:dyDescent="0.3">
      <c r="A54" t="s">
        <v>33</v>
      </c>
      <c r="B54" s="12">
        <v>13.26</v>
      </c>
      <c r="C54" s="12">
        <v>13.31</v>
      </c>
      <c r="D54" s="12">
        <v>13.3</v>
      </c>
      <c r="E54" s="12">
        <v>13.28</v>
      </c>
      <c r="F54" s="12">
        <v>13.29</v>
      </c>
      <c r="G54" s="6">
        <f t="shared" si="3"/>
        <v>13.288</v>
      </c>
    </row>
    <row r="55" spans="1:10" x14ac:dyDescent="0.3">
      <c r="A55" t="s">
        <v>31</v>
      </c>
      <c r="B55" s="12">
        <v>13.45</v>
      </c>
      <c r="C55" s="12">
        <v>13.44</v>
      </c>
      <c r="D55" s="12">
        <v>13.5</v>
      </c>
      <c r="E55" s="12">
        <v>13.46</v>
      </c>
      <c r="F55" s="12">
        <v>13.46</v>
      </c>
      <c r="G55" s="6">
        <f t="shared" si="3"/>
        <v>13.462</v>
      </c>
    </row>
    <row r="56" spans="1:10" x14ac:dyDescent="0.3">
      <c r="A56" t="s">
        <v>34</v>
      </c>
      <c r="B56" s="12">
        <v>13.35</v>
      </c>
      <c r="C56" s="12">
        <v>13.34</v>
      </c>
      <c r="D56" s="12">
        <v>13.34</v>
      </c>
      <c r="E56" s="12">
        <v>13.36</v>
      </c>
      <c r="F56" s="12">
        <v>13.36</v>
      </c>
      <c r="G56" s="6">
        <f t="shared" si="3"/>
        <v>13.35</v>
      </c>
    </row>
    <row r="58" spans="1:10" x14ac:dyDescent="0.3">
      <c r="A58" s="9" t="s">
        <v>25</v>
      </c>
      <c r="B58" s="20" t="s">
        <v>16</v>
      </c>
      <c r="C58" s="20"/>
      <c r="D58" s="20"/>
      <c r="E58" s="20"/>
      <c r="F58" s="20"/>
      <c r="G58" s="20"/>
      <c r="H58" s="20"/>
      <c r="I58" s="20"/>
      <c r="J58" s="20"/>
    </row>
    <row r="59" spans="1:10" x14ac:dyDescent="0.3">
      <c r="A59" s="7" t="s">
        <v>24</v>
      </c>
      <c r="B59" s="20" t="str">
        <f>"DELTA_ANALYZE OUTER_PILLAR_WIDTHS=&lt;" &amp; $A51 &amp; "&gt;,&lt;" &amp; $A52 &amp; "&gt;,&lt;" &amp; $A53 &amp; "&gt;,&lt;" &amp; $A54 &amp; "&gt;,&lt;" &amp; $A55 &amp; "&gt;,&lt;" &amp; $A56 &amp; "&gt;"</f>
        <v>DELTA_ANALYZE OUTER_PILLAR_WIDTHS=&lt;a&gt;,&lt;far_c&gt;,&lt;b&gt;,&lt;far_a&gt;,&lt;c&gt;,&lt;far_b&gt;</v>
      </c>
      <c r="C59" s="20"/>
      <c r="D59" s="20"/>
      <c r="E59" s="20"/>
      <c r="F59" s="20"/>
      <c r="G59" s="20"/>
      <c r="H59" s="20"/>
      <c r="I59" s="20"/>
      <c r="J59" s="20"/>
    </row>
    <row r="60" spans="1:10" x14ac:dyDescent="0.3">
      <c r="A60" s="8" t="s">
        <v>37</v>
      </c>
      <c r="B60" s="1" t="str">
        <f>"DELTA_ANALYZE OUTER_PILLAR_WIDTHS=" &amp; $G51 &amp; "," &amp; $G52 &amp; "," &amp; $G53 &amp; "," &amp; $G54 &amp; "," &amp; $G55 &amp; "," &amp; $G56</f>
        <v>DELTA_ANALYZE OUTER_PILLAR_WIDTHS=13.408,13.338,13.486,13.288,13.462,13.35</v>
      </c>
      <c r="C60" s="1"/>
      <c r="D60" s="1"/>
      <c r="E60" s="1"/>
      <c r="F60" s="1"/>
      <c r="G60" s="1"/>
      <c r="H60" s="1"/>
      <c r="I60" s="1"/>
      <c r="J60" s="1"/>
    </row>
    <row r="62" spans="1:10" x14ac:dyDescent="0.3">
      <c r="A62" t="s">
        <v>40</v>
      </c>
      <c r="B62" s="27">
        <v>1.5</v>
      </c>
    </row>
    <row r="63" spans="1:10" x14ac:dyDescent="0.3">
      <c r="A63" s="8" t="s">
        <v>36</v>
      </c>
      <c r="C63" s="7"/>
      <c r="D63" s="7"/>
      <c r="E63" s="7"/>
    </row>
    <row r="64" spans="1:10" x14ac:dyDescent="0.3">
      <c r="A64" s="7" t="s">
        <v>35</v>
      </c>
      <c r="B64" s="22" t="str">
        <f>"DELTA_ANALYZE SCALE=" &amp; $B62</f>
        <v>DELTA_ANALYZE SCALE=1.5</v>
      </c>
      <c r="C64" s="22"/>
      <c r="D64" s="22"/>
      <c r="E64" s="22"/>
      <c r="F64" s="22"/>
      <c r="G64" s="22"/>
    </row>
    <row r="65" spans="1:5" x14ac:dyDescent="0.3">
      <c r="A65" s="7"/>
      <c r="B65" s="10" t="s">
        <v>17</v>
      </c>
      <c r="C65" s="7"/>
      <c r="D65" s="7"/>
      <c r="E65" s="7"/>
    </row>
    <row r="66" spans="1:5" ht="15" x14ac:dyDescent="0.35">
      <c r="A66" s="7"/>
      <c r="B66" s="11" t="s">
        <v>13</v>
      </c>
      <c r="C66" s="7"/>
      <c r="D66" s="7"/>
      <c r="E66" s="7"/>
    </row>
  </sheetData>
  <sheetProtection sheet="1" objects="1" scenarios="1"/>
  <mergeCells count="14">
    <mergeCell ref="B64:G64"/>
    <mergeCell ref="B58:J58"/>
    <mergeCell ref="B59:J59"/>
    <mergeCell ref="B42:G42"/>
    <mergeCell ref="B16:K16"/>
    <mergeCell ref="B17:K17"/>
    <mergeCell ref="B31:L31"/>
    <mergeCell ref="B32:L32"/>
    <mergeCell ref="B43:G43"/>
    <mergeCell ref="I1:J1"/>
    <mergeCell ref="K1:S1"/>
    <mergeCell ref="A6:G6"/>
    <mergeCell ref="A5:G5"/>
    <mergeCell ref="A7:G7"/>
  </mergeCells>
  <conditionalFormatting sqref="B9:B14">
    <cfRule type="containsBlanks" dxfId="18" priority="15">
      <formula>LEN(TRIM(B9))=0</formula>
    </cfRule>
    <cfRule type="cellIs" dxfId="17" priority="16" operator="lessThanOrEqual">
      <formula>1</formula>
    </cfRule>
    <cfRule type="cellIs" dxfId="16" priority="17" operator="greaterThan">
      <formula>1</formula>
    </cfRule>
  </conditionalFormatting>
  <conditionalFormatting sqref="B24:B29">
    <cfRule type="containsBlanks" dxfId="15" priority="12">
      <formula>LEN(TRIM(B24))=0</formula>
    </cfRule>
    <cfRule type="cellIs" dxfId="14" priority="13" operator="lessThanOrEqual">
      <formula>1</formula>
    </cfRule>
    <cfRule type="cellIs" dxfId="13" priority="14" operator="greaterThan">
      <formula>1</formula>
    </cfRule>
  </conditionalFormatting>
  <conditionalFormatting sqref="B38:B40">
    <cfRule type="containsBlanks" dxfId="12" priority="9">
      <formula>LEN(TRIM(B38))=0</formula>
    </cfRule>
    <cfRule type="cellIs" dxfId="11" priority="10" operator="lessThanOrEqual">
      <formula>1</formula>
    </cfRule>
    <cfRule type="cellIs" dxfId="10" priority="11" operator="greaterThan">
      <formula>1</formula>
    </cfRule>
  </conditionalFormatting>
  <conditionalFormatting sqref="B51:B56">
    <cfRule type="containsBlanks" dxfId="9" priority="6">
      <formula>LEN(TRIM(B51))=0</formula>
    </cfRule>
    <cfRule type="cellIs" dxfId="8" priority="7" operator="lessThanOrEqual">
      <formula>1</formula>
    </cfRule>
    <cfRule type="cellIs" dxfId="7" priority="8" operator="greaterThan">
      <formula>1</formula>
    </cfRule>
  </conditionalFormatting>
  <conditionalFormatting sqref="C9:F14">
    <cfRule type="cellIs" dxfId="5" priority="5" operator="greaterThan">
      <formula>0</formula>
    </cfRule>
  </conditionalFormatting>
  <conditionalFormatting sqref="C24:F29">
    <cfRule type="cellIs" dxfId="4" priority="4" operator="greaterThan">
      <formula>0</formula>
    </cfRule>
  </conditionalFormatting>
  <conditionalFormatting sqref="C38:F40">
    <cfRule type="cellIs" dxfId="3" priority="3" operator="greaterThan">
      <formula>0</formula>
    </cfRule>
  </conditionalFormatting>
  <conditionalFormatting sqref="C51:F56">
    <cfRule type="cellIs" dxfId="1" priority="2" operator="greaterThan">
      <formula>0</formula>
    </cfRule>
  </conditionalFormatting>
  <conditionalFormatting sqref="B62">
    <cfRule type="cellIs" dxfId="0" priority="1" operator="between">
      <formula>0.5</formula>
      <formula>3</formula>
    </cfRule>
  </conditionalFormatting>
  <hyperlinks>
    <hyperlink ref="C1" r:id="rId1" xr:uid="{E41B79AF-B696-48C0-B3FD-8C454E673F7F}"/>
    <hyperlink ref="K1" r:id="rId2" display="https://github.com/eeichhorn/Flsun-v400/tree/main/Calibration" xr:uid="{729A43EE-10D6-4C43-B45D-A886F08545CD}"/>
  </hyperlinks>
  <pageMargins left="0.7" right="0.7" top="0.75" bottom="0.75" header="0.3" footer="0.3"/>
  <pageSetup orientation="portrait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E0CF-07EC-48EA-BF41-12B7E7E3E66F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Calibration 4-4-2023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Eichhorn</dc:creator>
  <cp:lastModifiedBy>Eric Eichhorn</cp:lastModifiedBy>
  <dcterms:created xsi:type="dcterms:W3CDTF">2023-04-04T13:10:48Z</dcterms:created>
  <dcterms:modified xsi:type="dcterms:W3CDTF">2023-04-10T20:10:23Z</dcterms:modified>
</cp:coreProperties>
</file>