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workspaces/arduino/line_follower_robot/"/>
    </mc:Choice>
  </mc:AlternateContent>
  <xr:revisionPtr revIDLastSave="0" documentId="13_ncr:1_{44293BE2-D1C6-F649-A724-81AECDD90EE0}" xr6:coauthVersionLast="38" xr6:coauthVersionMax="38" xr10:uidLastSave="{00000000-0000-0000-0000-000000000000}"/>
  <bookViews>
    <workbookView xWindow="3820" yWindow="2080" windowWidth="28800" windowHeight="17540" xr2:uid="{181F3A40-CD1F-DD42-B32D-8D09A20CDF9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2" i="1"/>
  <c r="C7" i="1"/>
  <c r="C8" i="1"/>
  <c r="C9" i="1"/>
  <c r="C10" i="1"/>
  <c r="C15" i="1"/>
  <c r="C16" i="1"/>
  <c r="C17" i="1"/>
  <c r="C18" i="1"/>
  <c r="C23" i="1"/>
  <c r="C24" i="1"/>
  <c r="C25" i="1"/>
  <c r="C26" i="1"/>
  <c r="C31" i="1"/>
  <c r="C32" i="1"/>
  <c r="C33" i="1"/>
  <c r="C34" i="1"/>
  <c r="C39" i="1"/>
  <c r="C40" i="1"/>
  <c r="C41" i="1"/>
  <c r="C42" i="1"/>
  <c r="C47" i="1"/>
  <c r="C48" i="1"/>
  <c r="C49" i="1"/>
  <c r="C50" i="1"/>
  <c r="C55" i="1"/>
  <c r="C56" i="1"/>
  <c r="C57" i="1"/>
  <c r="C58" i="1"/>
  <c r="C63" i="1"/>
  <c r="C64" i="1"/>
  <c r="C65" i="1"/>
  <c r="C66" i="1"/>
  <c r="C71" i="1"/>
  <c r="C72" i="1"/>
  <c r="C73" i="1"/>
  <c r="C74" i="1"/>
  <c r="C79" i="1"/>
  <c r="C80" i="1"/>
  <c r="C81" i="1"/>
  <c r="C82" i="1"/>
  <c r="C87" i="1"/>
  <c r="C88" i="1"/>
  <c r="C89" i="1"/>
  <c r="C90" i="1"/>
  <c r="C95" i="1"/>
  <c r="C96" i="1"/>
  <c r="C97" i="1"/>
  <c r="C98" i="1"/>
  <c r="C103" i="1"/>
  <c r="C104" i="1"/>
  <c r="C105" i="1"/>
  <c r="C106" i="1"/>
  <c r="O6" i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55" i="1"/>
  <c r="B56" i="1"/>
  <c r="B57" i="1"/>
  <c r="B58" i="1"/>
  <c r="B59" i="1"/>
  <c r="C59" i="1" s="1"/>
  <c r="B60" i="1"/>
  <c r="C60" i="1" s="1"/>
  <c r="B61" i="1"/>
  <c r="C61" i="1" s="1"/>
  <c r="B62" i="1"/>
  <c r="C62" i="1" s="1"/>
  <c r="B63" i="1"/>
  <c r="B64" i="1"/>
  <c r="B65" i="1"/>
  <c r="B66" i="1"/>
  <c r="B67" i="1"/>
  <c r="C67" i="1" s="1"/>
  <c r="B68" i="1"/>
  <c r="C68" i="1" s="1"/>
  <c r="B69" i="1"/>
  <c r="C69" i="1" s="1"/>
  <c r="B70" i="1"/>
  <c r="C70" i="1" s="1"/>
  <c r="B71" i="1"/>
  <c r="B72" i="1"/>
  <c r="B73" i="1"/>
  <c r="B74" i="1"/>
  <c r="B75" i="1"/>
  <c r="C75" i="1" s="1"/>
  <c r="B76" i="1"/>
  <c r="C76" i="1" s="1"/>
  <c r="B77" i="1"/>
  <c r="C77" i="1" s="1"/>
  <c r="B78" i="1"/>
  <c r="C78" i="1" s="1"/>
  <c r="B79" i="1"/>
  <c r="B80" i="1"/>
  <c r="B81" i="1"/>
  <c r="B82" i="1"/>
  <c r="B83" i="1"/>
  <c r="C83" i="1" s="1"/>
  <c r="B84" i="1"/>
  <c r="C84" i="1" s="1"/>
  <c r="B85" i="1"/>
  <c r="C85" i="1" s="1"/>
  <c r="B86" i="1"/>
  <c r="C86" i="1" s="1"/>
  <c r="B87" i="1"/>
  <c r="B88" i="1"/>
  <c r="B89" i="1"/>
  <c r="B90" i="1"/>
  <c r="B91" i="1"/>
  <c r="C91" i="1" s="1"/>
  <c r="B92" i="1"/>
  <c r="C92" i="1" s="1"/>
  <c r="B93" i="1"/>
  <c r="C93" i="1" s="1"/>
  <c r="B94" i="1"/>
  <c r="C94" i="1" s="1"/>
  <c r="B95" i="1"/>
  <c r="B96" i="1"/>
  <c r="B97" i="1"/>
  <c r="B98" i="1"/>
  <c r="B99" i="1"/>
  <c r="C99" i="1" s="1"/>
  <c r="B100" i="1"/>
  <c r="C100" i="1" s="1"/>
  <c r="B101" i="1"/>
  <c r="C101" i="1" s="1"/>
  <c r="B102" i="1"/>
  <c r="C102" i="1" s="1"/>
  <c r="B103" i="1"/>
  <c r="B104" i="1"/>
  <c r="B105" i="1"/>
  <c r="B106" i="1"/>
  <c r="B107" i="1"/>
  <c r="C107" i="1" s="1"/>
  <c r="B108" i="1"/>
  <c r="C108" i="1" s="1"/>
  <c r="B109" i="1"/>
  <c r="C109" i="1" s="1"/>
  <c r="B2" i="1"/>
  <c r="C2" i="1" s="1"/>
  <c r="I45" i="1" l="1"/>
  <c r="J45" i="1" s="1"/>
  <c r="L45" i="1"/>
  <c r="L34" i="1"/>
  <c r="I34" i="1"/>
  <c r="J34" i="1" s="1"/>
  <c r="I84" i="1"/>
  <c r="J84" i="1" s="1"/>
  <c r="L84" i="1"/>
  <c r="I36" i="1"/>
  <c r="J36" i="1" s="1"/>
  <c r="L36" i="1"/>
  <c r="I28" i="1"/>
  <c r="J28" i="1" s="1"/>
  <c r="L28" i="1"/>
  <c r="I20" i="1"/>
  <c r="J20" i="1" s="1"/>
  <c r="L20" i="1"/>
  <c r="I12" i="1"/>
  <c r="J12" i="1" s="1"/>
  <c r="L12" i="1"/>
  <c r="I4" i="1"/>
  <c r="J4" i="1" s="1"/>
  <c r="L4" i="1"/>
  <c r="L97" i="1"/>
  <c r="I97" i="1"/>
  <c r="J97" i="1" s="1"/>
  <c r="L81" i="1"/>
  <c r="I81" i="1"/>
  <c r="J81" i="1" s="1"/>
  <c r="L65" i="1"/>
  <c r="I65" i="1"/>
  <c r="J65" i="1" s="1"/>
  <c r="L49" i="1"/>
  <c r="I49" i="1"/>
  <c r="J49" i="1" s="1"/>
  <c r="L33" i="1"/>
  <c r="I33" i="1"/>
  <c r="J33" i="1" s="1"/>
  <c r="L17" i="1"/>
  <c r="I17" i="1"/>
  <c r="J17" i="1" s="1"/>
  <c r="I85" i="1"/>
  <c r="J85" i="1" s="1"/>
  <c r="L85" i="1"/>
  <c r="I29" i="1"/>
  <c r="J29" i="1" s="1"/>
  <c r="L29" i="1"/>
  <c r="L50" i="1"/>
  <c r="I50" i="1"/>
  <c r="J50" i="1" s="1"/>
  <c r="I76" i="1"/>
  <c r="J76" i="1" s="1"/>
  <c r="L76" i="1"/>
  <c r="I75" i="1"/>
  <c r="J75" i="1" s="1"/>
  <c r="L75" i="1"/>
  <c r="I35" i="1"/>
  <c r="J35" i="1" s="1"/>
  <c r="L35" i="1"/>
  <c r="I27" i="1"/>
  <c r="J27" i="1" s="1"/>
  <c r="L27" i="1"/>
  <c r="I19" i="1"/>
  <c r="J19" i="1" s="1"/>
  <c r="L19" i="1"/>
  <c r="I11" i="1"/>
  <c r="J11" i="1" s="1"/>
  <c r="L11" i="1"/>
  <c r="I3" i="1"/>
  <c r="J3" i="1" s="1"/>
  <c r="L3" i="1"/>
  <c r="L96" i="1"/>
  <c r="I96" i="1"/>
  <c r="J96" i="1" s="1"/>
  <c r="L80" i="1"/>
  <c r="I80" i="1"/>
  <c r="J80" i="1" s="1"/>
  <c r="L64" i="1"/>
  <c r="I64" i="1"/>
  <c r="J64" i="1" s="1"/>
  <c r="L48" i="1"/>
  <c r="I48" i="1"/>
  <c r="J48" i="1" s="1"/>
  <c r="L32" i="1"/>
  <c r="I32" i="1"/>
  <c r="J32" i="1" s="1"/>
  <c r="L16" i="1"/>
  <c r="I16" i="1"/>
  <c r="J16" i="1" s="1"/>
  <c r="I109" i="1"/>
  <c r="J109" i="1" s="1"/>
  <c r="L109" i="1"/>
  <c r="I61" i="1"/>
  <c r="J61" i="1" s="1"/>
  <c r="L61" i="1"/>
  <c r="I5" i="1"/>
  <c r="J5" i="1" s="1"/>
  <c r="L5" i="1"/>
  <c r="I52" i="1"/>
  <c r="J52" i="1" s="1"/>
  <c r="L52" i="1"/>
  <c r="I107" i="1"/>
  <c r="J107" i="1" s="1"/>
  <c r="L107" i="1"/>
  <c r="I67" i="1"/>
  <c r="J67" i="1" s="1"/>
  <c r="L67" i="1"/>
  <c r="L47" i="1"/>
  <c r="I47" i="1"/>
  <c r="J47" i="1" s="1"/>
  <c r="L31" i="1"/>
  <c r="I31" i="1"/>
  <c r="J31" i="1" s="1"/>
  <c r="L15" i="1"/>
  <c r="I15" i="1"/>
  <c r="J15" i="1" s="1"/>
  <c r="I69" i="1"/>
  <c r="J69" i="1" s="1"/>
  <c r="L69" i="1"/>
  <c r="I21" i="1"/>
  <c r="J21" i="1" s="1"/>
  <c r="L21" i="1"/>
  <c r="L82" i="1"/>
  <c r="I82" i="1"/>
  <c r="J82" i="1" s="1"/>
  <c r="I100" i="1"/>
  <c r="J100" i="1" s="1"/>
  <c r="L100" i="1"/>
  <c r="I68" i="1"/>
  <c r="J68" i="1" s="1"/>
  <c r="L68" i="1"/>
  <c r="I91" i="1"/>
  <c r="J91" i="1" s="1"/>
  <c r="L91" i="1"/>
  <c r="I59" i="1"/>
  <c r="J59" i="1" s="1"/>
  <c r="L59" i="1"/>
  <c r="L63" i="1"/>
  <c r="I63" i="1"/>
  <c r="J63" i="1" s="1"/>
  <c r="L106" i="1"/>
  <c r="I106" i="1"/>
  <c r="J106" i="1" s="1"/>
  <c r="L90" i="1"/>
  <c r="I90" i="1"/>
  <c r="J90" i="1" s="1"/>
  <c r="L74" i="1"/>
  <c r="I74" i="1"/>
  <c r="J74" i="1" s="1"/>
  <c r="L58" i="1"/>
  <c r="I58" i="1"/>
  <c r="J58" i="1" s="1"/>
  <c r="L42" i="1"/>
  <c r="I42" i="1"/>
  <c r="J42" i="1" s="1"/>
  <c r="L26" i="1"/>
  <c r="I26" i="1"/>
  <c r="J26" i="1" s="1"/>
  <c r="L10" i="1"/>
  <c r="I10" i="1"/>
  <c r="J10" i="1" s="1"/>
  <c r="I101" i="1"/>
  <c r="J101" i="1" s="1"/>
  <c r="L101" i="1"/>
  <c r="I37" i="1"/>
  <c r="J37" i="1" s="1"/>
  <c r="L37" i="1"/>
  <c r="L66" i="1"/>
  <c r="I66" i="1"/>
  <c r="J66" i="1" s="1"/>
  <c r="I92" i="1"/>
  <c r="J92" i="1" s="1"/>
  <c r="L92" i="1"/>
  <c r="I44" i="1"/>
  <c r="J44" i="1" s="1"/>
  <c r="L44" i="1"/>
  <c r="I83" i="1"/>
  <c r="J83" i="1" s="1"/>
  <c r="L83" i="1"/>
  <c r="I43" i="1"/>
  <c r="J43" i="1" s="1"/>
  <c r="L43" i="1"/>
  <c r="L95" i="1"/>
  <c r="I95" i="1"/>
  <c r="J95" i="1" s="1"/>
  <c r="L105" i="1"/>
  <c r="I105" i="1"/>
  <c r="J105" i="1" s="1"/>
  <c r="L89" i="1"/>
  <c r="I89" i="1"/>
  <c r="J89" i="1" s="1"/>
  <c r="L73" i="1"/>
  <c r="I73" i="1"/>
  <c r="J73" i="1" s="1"/>
  <c r="L57" i="1"/>
  <c r="I57" i="1"/>
  <c r="J57" i="1" s="1"/>
  <c r="L41" i="1"/>
  <c r="I41" i="1"/>
  <c r="J41" i="1" s="1"/>
  <c r="L25" i="1"/>
  <c r="I25" i="1"/>
  <c r="J25" i="1" s="1"/>
  <c r="L9" i="1"/>
  <c r="I9" i="1"/>
  <c r="J9" i="1" s="1"/>
  <c r="I77" i="1"/>
  <c r="J77" i="1" s="1"/>
  <c r="L77" i="1"/>
  <c r="I13" i="1"/>
  <c r="J13" i="1" s="1"/>
  <c r="L13" i="1"/>
  <c r="L18" i="1"/>
  <c r="I18" i="1"/>
  <c r="J18" i="1" s="1"/>
  <c r="I108" i="1"/>
  <c r="J108" i="1" s="1"/>
  <c r="L108" i="1"/>
  <c r="I60" i="1"/>
  <c r="J60" i="1" s="1"/>
  <c r="L60" i="1"/>
  <c r="I99" i="1"/>
  <c r="J99" i="1" s="1"/>
  <c r="L99" i="1"/>
  <c r="I51" i="1"/>
  <c r="J51" i="1" s="1"/>
  <c r="L51" i="1"/>
  <c r="L79" i="1"/>
  <c r="I79" i="1"/>
  <c r="J79" i="1" s="1"/>
  <c r="L104" i="1"/>
  <c r="I104" i="1"/>
  <c r="J104" i="1" s="1"/>
  <c r="L88" i="1"/>
  <c r="I88" i="1"/>
  <c r="J88" i="1" s="1"/>
  <c r="L72" i="1"/>
  <c r="I72" i="1"/>
  <c r="J72" i="1" s="1"/>
  <c r="L56" i="1"/>
  <c r="I56" i="1"/>
  <c r="J56" i="1" s="1"/>
  <c r="L40" i="1"/>
  <c r="I40" i="1"/>
  <c r="J40" i="1" s="1"/>
  <c r="L24" i="1"/>
  <c r="I24" i="1"/>
  <c r="J24" i="1" s="1"/>
  <c r="L8" i="1"/>
  <c r="I8" i="1"/>
  <c r="J8" i="1" s="1"/>
  <c r="L93" i="1"/>
  <c r="I93" i="1"/>
  <c r="J93" i="1" s="1"/>
  <c r="L53" i="1"/>
  <c r="I53" i="1"/>
  <c r="J53" i="1" s="1"/>
  <c r="L98" i="1"/>
  <c r="I98" i="1"/>
  <c r="J98" i="1" s="1"/>
  <c r="L2" i="1"/>
  <c r="I2" i="1"/>
  <c r="J2" i="1" s="1"/>
  <c r="I102" i="1"/>
  <c r="J102" i="1" s="1"/>
  <c r="L102" i="1"/>
  <c r="I94" i="1"/>
  <c r="J94" i="1" s="1"/>
  <c r="L94" i="1"/>
  <c r="I86" i="1"/>
  <c r="J86" i="1" s="1"/>
  <c r="L86" i="1"/>
  <c r="L78" i="1"/>
  <c r="I78" i="1"/>
  <c r="J78" i="1" s="1"/>
  <c r="I70" i="1"/>
  <c r="J70" i="1" s="1"/>
  <c r="L70" i="1"/>
  <c r="I62" i="1"/>
  <c r="J62" i="1" s="1"/>
  <c r="L62" i="1"/>
  <c r="L54" i="1"/>
  <c r="I54" i="1"/>
  <c r="J54" i="1" s="1"/>
  <c r="I46" i="1"/>
  <c r="J46" i="1" s="1"/>
  <c r="L46" i="1"/>
  <c r="I38" i="1"/>
  <c r="J38" i="1" s="1"/>
  <c r="L38" i="1"/>
  <c r="I30" i="1"/>
  <c r="J30" i="1" s="1"/>
  <c r="L30" i="1"/>
  <c r="I22" i="1"/>
  <c r="J22" i="1" s="1"/>
  <c r="L22" i="1"/>
  <c r="I14" i="1"/>
  <c r="J14" i="1" s="1"/>
  <c r="L14" i="1"/>
  <c r="I6" i="1"/>
  <c r="J6" i="1" s="1"/>
  <c r="L6" i="1"/>
  <c r="L103" i="1"/>
  <c r="I103" i="1"/>
  <c r="J103" i="1" s="1"/>
  <c r="L87" i="1"/>
  <c r="I87" i="1"/>
  <c r="J87" i="1" s="1"/>
  <c r="L71" i="1"/>
  <c r="I71" i="1"/>
  <c r="J71" i="1" s="1"/>
  <c r="L55" i="1"/>
  <c r="I55" i="1"/>
  <c r="J55" i="1" s="1"/>
  <c r="L39" i="1"/>
  <c r="I39" i="1"/>
  <c r="J39" i="1" s="1"/>
  <c r="L23" i="1"/>
  <c r="I23" i="1"/>
  <c r="J23" i="1" s="1"/>
  <c r="L7" i="1"/>
  <c r="I7" i="1"/>
  <c r="J7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F50" i="1"/>
  <c r="F58" i="1"/>
  <c r="F66" i="1"/>
  <c r="G52" i="1"/>
  <c r="H52" i="1" s="1"/>
  <c r="G53" i="1"/>
  <c r="H53" i="1" s="1"/>
  <c r="G54" i="1"/>
  <c r="H54" i="1" s="1"/>
  <c r="G60" i="1"/>
  <c r="H60" i="1" s="1"/>
  <c r="G62" i="1"/>
  <c r="H62" i="1" s="1"/>
  <c r="G68" i="1"/>
  <c r="H68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O11" i="1" l="1"/>
  <c r="F105" i="1"/>
  <c r="F97" i="1"/>
  <c r="F89" i="1"/>
  <c r="F81" i="1"/>
  <c r="F73" i="1"/>
  <c r="F80" i="1"/>
  <c r="F72" i="1"/>
  <c r="F103" i="1"/>
  <c r="F95" i="1"/>
  <c r="F87" i="1"/>
  <c r="F79" i="1"/>
  <c r="F71" i="1"/>
  <c r="F88" i="1"/>
  <c r="F78" i="1"/>
  <c r="F70" i="1"/>
  <c r="F42" i="1"/>
  <c r="F104" i="1"/>
  <c r="F54" i="1"/>
  <c r="F86" i="1"/>
  <c r="G67" i="1"/>
  <c r="H67" i="1" s="1"/>
  <c r="K67" i="1" s="1"/>
  <c r="G59" i="1"/>
  <c r="H59" i="1" s="1"/>
  <c r="K59" i="1" s="1"/>
  <c r="G51" i="1"/>
  <c r="H51" i="1" s="1"/>
  <c r="F63" i="1"/>
  <c r="F55" i="1"/>
  <c r="F109" i="1"/>
  <c r="F101" i="1"/>
  <c r="F93" i="1"/>
  <c r="F85" i="1"/>
  <c r="F77" i="1"/>
  <c r="F94" i="1"/>
  <c r="F108" i="1"/>
  <c r="F100" i="1"/>
  <c r="F92" i="1"/>
  <c r="F84" i="1"/>
  <c r="F76" i="1"/>
  <c r="F96" i="1"/>
  <c r="F102" i="1"/>
  <c r="F65" i="1"/>
  <c r="F57" i="1"/>
  <c r="G69" i="1"/>
  <c r="H69" i="1" s="1"/>
  <c r="K69" i="1" s="1"/>
  <c r="G61" i="1"/>
  <c r="H61" i="1" s="1"/>
  <c r="F53" i="1"/>
  <c r="F107" i="1"/>
  <c r="F99" i="1"/>
  <c r="F91" i="1"/>
  <c r="F83" i="1"/>
  <c r="F75" i="1"/>
  <c r="F64" i="1"/>
  <c r="F56" i="1"/>
  <c r="F68" i="1"/>
  <c r="F60" i="1"/>
  <c r="F52" i="1"/>
  <c r="F106" i="1"/>
  <c r="F98" i="1"/>
  <c r="F90" i="1"/>
  <c r="F82" i="1"/>
  <c r="F74" i="1"/>
  <c r="K101" i="1"/>
  <c r="K71" i="1"/>
  <c r="K53" i="1"/>
  <c r="K106" i="1"/>
  <c r="K95" i="1"/>
  <c r="K82" i="1"/>
  <c r="K72" i="1"/>
  <c r="K44" i="1"/>
  <c r="K105" i="1"/>
  <c r="K92" i="1"/>
  <c r="K81" i="1"/>
  <c r="K68" i="1"/>
  <c r="K57" i="1"/>
  <c r="K43" i="1"/>
  <c r="K46" i="1"/>
  <c r="K42" i="1"/>
  <c r="K63" i="1"/>
  <c r="K93" i="1"/>
  <c r="K104" i="1"/>
  <c r="K87" i="1"/>
  <c r="K6" i="1"/>
  <c r="K79" i="1"/>
  <c r="K62" i="1"/>
  <c r="K99" i="1"/>
  <c r="K89" i="1"/>
  <c r="K76" i="1"/>
  <c r="K65" i="1"/>
  <c r="K50" i="1"/>
  <c r="K94" i="1"/>
  <c r="K80" i="1"/>
  <c r="K45" i="1"/>
  <c r="K90" i="1"/>
  <c r="K51" i="1"/>
  <c r="K109" i="1"/>
  <c r="K98" i="1"/>
  <c r="K88" i="1"/>
  <c r="K75" i="1"/>
  <c r="K64" i="1"/>
  <c r="K49" i="1"/>
  <c r="K70" i="1"/>
  <c r="K7" i="1"/>
  <c r="K61" i="1"/>
  <c r="K103" i="1"/>
  <c r="K78" i="1"/>
  <c r="K108" i="1"/>
  <c r="K97" i="1"/>
  <c r="K84" i="1"/>
  <c r="K74" i="1"/>
  <c r="K60" i="1"/>
  <c r="K48" i="1"/>
  <c r="K8" i="1"/>
  <c r="K52" i="1"/>
  <c r="K91" i="1"/>
  <c r="K100" i="1"/>
  <c r="K86" i="1"/>
  <c r="K85" i="1"/>
  <c r="K102" i="1"/>
  <c r="K77" i="1"/>
  <c r="K54" i="1"/>
  <c r="K107" i="1"/>
  <c r="K96" i="1"/>
  <c r="K83" i="1"/>
  <c r="K73" i="1"/>
  <c r="K47" i="1"/>
  <c r="K3" i="1"/>
  <c r="G58" i="1"/>
  <c r="H58" i="1" s="1"/>
  <c r="K58" i="1" s="1"/>
  <c r="F69" i="1"/>
  <c r="F61" i="1"/>
  <c r="G65" i="1"/>
  <c r="H65" i="1" s="1"/>
  <c r="G57" i="1"/>
  <c r="H57" i="1" s="1"/>
  <c r="G50" i="1"/>
  <c r="H50" i="1" s="1"/>
  <c r="F48" i="1"/>
  <c r="G64" i="1"/>
  <c r="H64" i="1" s="1"/>
  <c r="G56" i="1"/>
  <c r="H56" i="1" s="1"/>
  <c r="K56" i="1" s="1"/>
  <c r="G66" i="1"/>
  <c r="H66" i="1" s="1"/>
  <c r="K66" i="1" s="1"/>
  <c r="F49" i="1"/>
  <c r="F47" i="1"/>
  <c r="F67" i="1"/>
  <c r="F59" i="1"/>
  <c r="F51" i="1"/>
  <c r="G63" i="1"/>
  <c r="H63" i="1" s="1"/>
  <c r="G55" i="1"/>
  <c r="H55" i="1" s="1"/>
  <c r="K55" i="1" s="1"/>
  <c r="F62" i="1"/>
  <c r="F46" i="1"/>
  <c r="F44" i="1"/>
  <c r="F45" i="1"/>
  <c r="F4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C15" i="2"/>
  <c r="C16" i="2"/>
  <c r="C31" i="2"/>
  <c r="C32" i="2"/>
  <c r="G2" i="1"/>
  <c r="H2" i="1" s="1"/>
  <c r="K2" i="1" s="1"/>
  <c r="G3" i="1"/>
  <c r="H3" i="1" s="1"/>
  <c r="G4" i="1"/>
  <c r="H4" i="1" s="1"/>
  <c r="K4" i="1" s="1"/>
  <c r="G5" i="1"/>
  <c r="H5" i="1" s="1"/>
  <c r="K5" i="1" s="1"/>
  <c r="G6" i="1"/>
  <c r="H6" i="1" s="1"/>
  <c r="G7" i="1"/>
  <c r="H7" i="1" s="1"/>
  <c r="G8" i="1"/>
  <c r="H8" i="1" s="1"/>
  <c r="B3" i="2"/>
  <c r="C3" i="2" s="1"/>
  <c r="B4" i="2"/>
  <c r="D4" i="2" s="1"/>
  <c r="B5" i="2"/>
  <c r="C5" i="2" s="1"/>
  <c r="B6" i="2"/>
  <c r="C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C14" i="2" s="1"/>
  <c r="B15" i="2"/>
  <c r="D15" i="2" s="1"/>
  <c r="B16" i="2"/>
  <c r="D16" i="2" s="1"/>
  <c r="B17" i="2"/>
  <c r="D17" i="2" s="1"/>
  <c r="B18" i="2"/>
  <c r="D18" i="2" s="1"/>
  <c r="B19" i="2"/>
  <c r="C19" i="2" s="1"/>
  <c r="B20" i="2"/>
  <c r="C20" i="2" s="1"/>
  <c r="B21" i="2"/>
  <c r="D21" i="2" s="1"/>
  <c r="B22" i="2"/>
  <c r="C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C30" i="2" s="1"/>
  <c r="B31" i="2"/>
  <c r="D31" i="2" s="1"/>
  <c r="B32" i="2"/>
  <c r="B33" i="2"/>
  <c r="D33" i="2" s="1"/>
  <c r="B34" i="2"/>
  <c r="D34" i="2" s="1"/>
  <c r="B35" i="2"/>
  <c r="C35" i="2" s="1"/>
  <c r="B36" i="2"/>
  <c r="C36" i="2" s="1"/>
  <c r="B37" i="2"/>
  <c r="C37" i="2" s="1"/>
  <c r="B38" i="2"/>
  <c r="C38" i="2" s="1"/>
  <c r="B39" i="2"/>
  <c r="D39" i="2" s="1"/>
  <c r="B40" i="2"/>
  <c r="D40" i="2" s="1"/>
  <c r="B41" i="2"/>
  <c r="D41" i="2" s="1"/>
  <c r="B42" i="2"/>
  <c r="D42" i="2" s="1"/>
  <c r="B43" i="2"/>
  <c r="C43" i="2" s="1"/>
  <c r="B44" i="2"/>
  <c r="C44" i="2" s="1"/>
  <c r="B45" i="2"/>
  <c r="C45" i="2" s="1"/>
  <c r="B2" i="2"/>
  <c r="D2" i="2" s="1"/>
  <c r="D6" i="2"/>
  <c r="D14" i="2"/>
  <c r="D22" i="2"/>
  <c r="D30" i="2"/>
  <c r="D32" i="2"/>
  <c r="D37" i="2"/>
  <c r="D38" i="2"/>
  <c r="F9" i="1"/>
  <c r="G27" i="1" l="1"/>
  <c r="H27" i="1" s="1"/>
  <c r="K27" i="1" s="1"/>
  <c r="G19" i="1"/>
  <c r="H19" i="1" s="1"/>
  <c r="K19" i="1" s="1"/>
  <c r="F22" i="1"/>
  <c r="F14" i="1"/>
  <c r="G40" i="1"/>
  <c r="H40" i="1" s="1"/>
  <c r="K40" i="1" s="1"/>
  <c r="G32" i="1"/>
  <c r="H32" i="1" s="1"/>
  <c r="K32" i="1" s="1"/>
  <c r="F35" i="1"/>
  <c r="G18" i="1"/>
  <c r="H18" i="1" s="1"/>
  <c r="K18" i="1" s="1"/>
  <c r="F29" i="1"/>
  <c r="F21" i="1"/>
  <c r="F13" i="1"/>
  <c r="G39" i="1"/>
  <c r="H39" i="1" s="1"/>
  <c r="K39" i="1" s="1"/>
  <c r="G30" i="1"/>
  <c r="H30" i="1" s="1"/>
  <c r="K30" i="1" s="1"/>
  <c r="F34" i="1"/>
  <c r="D36" i="2"/>
  <c r="C2" i="2"/>
  <c r="G25" i="1"/>
  <c r="H25" i="1" s="1"/>
  <c r="K25" i="1" s="1"/>
  <c r="G17" i="1"/>
  <c r="H17" i="1" s="1"/>
  <c r="K17" i="1" s="1"/>
  <c r="F28" i="1"/>
  <c r="F20" i="1"/>
  <c r="F12" i="1"/>
  <c r="G38" i="1"/>
  <c r="H38" i="1" s="1"/>
  <c r="K38" i="1" s="1"/>
  <c r="F33" i="1"/>
  <c r="D35" i="2"/>
  <c r="C41" i="2"/>
  <c r="C25" i="2"/>
  <c r="C9" i="2"/>
  <c r="G26" i="1"/>
  <c r="H26" i="1" s="1"/>
  <c r="K26" i="1" s="1"/>
  <c r="G24" i="1"/>
  <c r="H24" i="1" s="1"/>
  <c r="K24" i="1" s="1"/>
  <c r="G16" i="1"/>
  <c r="H16" i="1" s="1"/>
  <c r="K16" i="1" s="1"/>
  <c r="G10" i="1"/>
  <c r="H10" i="1" s="1"/>
  <c r="K10" i="1" s="1"/>
  <c r="G37" i="1"/>
  <c r="H37" i="1" s="1"/>
  <c r="K37" i="1" s="1"/>
  <c r="C40" i="2"/>
  <c r="C24" i="2"/>
  <c r="C8" i="2"/>
  <c r="D3" i="2"/>
  <c r="G23" i="1"/>
  <c r="H23" i="1" s="1"/>
  <c r="K23" i="1" s="1"/>
  <c r="G15" i="1"/>
  <c r="H15" i="1" s="1"/>
  <c r="K15" i="1" s="1"/>
  <c r="G36" i="1"/>
  <c r="H36" i="1" s="1"/>
  <c r="K36" i="1" s="1"/>
  <c r="C39" i="2"/>
  <c r="C23" i="2"/>
  <c r="C7" i="2"/>
  <c r="C33" i="2"/>
  <c r="C17" i="2"/>
  <c r="F8" i="1"/>
  <c r="F15" i="1"/>
  <c r="F41" i="1"/>
  <c r="F7" i="1"/>
  <c r="F6" i="1"/>
  <c r="F40" i="1"/>
  <c r="F10" i="1"/>
  <c r="F39" i="1"/>
  <c r="F5" i="1"/>
  <c r="F2" i="1"/>
  <c r="F32" i="1"/>
  <c r="F24" i="1"/>
  <c r="F16" i="1"/>
  <c r="F4" i="1"/>
  <c r="F23" i="1"/>
  <c r="F3" i="1"/>
  <c r="F30" i="1"/>
  <c r="F26" i="1"/>
  <c r="F18" i="1"/>
  <c r="F19" i="1"/>
  <c r="G22" i="1"/>
  <c r="H22" i="1" s="1"/>
  <c r="K22" i="1" s="1"/>
  <c r="G14" i="1"/>
  <c r="H14" i="1" s="1"/>
  <c r="K14" i="1" s="1"/>
  <c r="F25" i="1"/>
  <c r="F17" i="1"/>
  <c r="G35" i="1"/>
  <c r="H35" i="1" s="1"/>
  <c r="K35" i="1" s="1"/>
  <c r="F38" i="1"/>
  <c r="F27" i="1"/>
  <c r="G29" i="1"/>
  <c r="H29" i="1" s="1"/>
  <c r="K29" i="1" s="1"/>
  <c r="G21" i="1"/>
  <c r="H21" i="1" s="1"/>
  <c r="K21" i="1" s="1"/>
  <c r="G13" i="1"/>
  <c r="H13" i="1" s="1"/>
  <c r="K13" i="1" s="1"/>
  <c r="G11" i="1"/>
  <c r="H11" i="1" s="1"/>
  <c r="K11" i="1" s="1"/>
  <c r="G34" i="1"/>
  <c r="H34" i="1" s="1"/>
  <c r="K34" i="1" s="1"/>
  <c r="F37" i="1"/>
  <c r="G9" i="1"/>
  <c r="H9" i="1" s="1"/>
  <c r="K9" i="1" s="1"/>
  <c r="G28" i="1"/>
  <c r="H28" i="1" s="1"/>
  <c r="K28" i="1" s="1"/>
  <c r="G20" i="1"/>
  <c r="H20" i="1" s="1"/>
  <c r="K20" i="1" s="1"/>
  <c r="G41" i="1"/>
  <c r="H41" i="1" s="1"/>
  <c r="K41" i="1" s="1"/>
  <c r="G33" i="1"/>
  <c r="H33" i="1" s="1"/>
  <c r="K33" i="1" s="1"/>
  <c r="F36" i="1"/>
  <c r="D5" i="2"/>
  <c r="D19" i="2"/>
  <c r="C21" i="2"/>
  <c r="C13" i="2"/>
  <c r="D20" i="2"/>
  <c r="C29" i="2"/>
  <c r="D44" i="2"/>
  <c r="C28" i="2"/>
  <c r="C12" i="2"/>
  <c r="C4" i="2"/>
  <c r="D45" i="2"/>
  <c r="D43" i="2"/>
  <c r="C27" i="2"/>
  <c r="C11" i="2"/>
  <c r="C42" i="2"/>
  <c r="C34" i="2"/>
  <c r="C26" i="2"/>
  <c r="C18" i="2"/>
  <c r="C10" i="2"/>
  <c r="G12" i="1"/>
  <c r="H12" i="1" s="1"/>
  <c r="K12" i="1" s="1"/>
  <c r="F31" i="1"/>
  <c r="F11" i="1"/>
  <c r="G31" i="1"/>
  <c r="H31" i="1" s="1"/>
  <c r="K31" i="1" s="1"/>
</calcChain>
</file>

<file path=xl/sharedStrings.xml><?xml version="1.0" encoding="utf-8"?>
<sst xmlns="http://schemas.openxmlformats.org/spreadsheetml/2006/main" count="26" uniqueCount="26">
  <si>
    <t>r</t>
  </si>
  <si>
    <t>ui</t>
  </si>
  <si>
    <t>uo</t>
  </si>
  <si>
    <t>u-ratio</t>
  </si>
  <si>
    <t>u-ratio (inv)</t>
  </si>
  <si>
    <t>err sensor)</t>
  </si>
  <si>
    <t>err sens val</t>
  </si>
  <si>
    <t>cos</t>
  </si>
  <si>
    <t>1-cos</t>
  </si>
  <si>
    <t>mv</t>
  </si>
  <si>
    <t>cos approx</t>
  </si>
  <si>
    <t>r (mm)</t>
  </si>
  <si>
    <t>u-ratio(inv) approx</t>
  </si>
  <si>
    <t>v</t>
  </si>
  <si>
    <t>kapprox</t>
  </si>
  <si>
    <t>dapprox</t>
  </si>
  <si>
    <t>kp</t>
  </si>
  <si>
    <t>wheel dist(mm)</t>
  </si>
  <si>
    <t>sens_dist (mm)</t>
  </si>
  <si>
    <t>sens aperture (mm)</t>
  </si>
  <si>
    <t>sens range (units)</t>
  </si>
  <si>
    <t>err approx</t>
  </si>
  <si>
    <t>speed diff</t>
  </si>
  <si>
    <t>speed diff (approx)</t>
  </si>
  <si>
    <t>factor</t>
  </si>
  <si>
    <t>avg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</si>
</sst>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16148075475528E-2"/>
          <c:y val="4.5700325732899026E-2"/>
          <c:w val="0.95509223001260179"/>
          <c:h val="0.93454042593210052"/>
        </c:manualLayout>
      </c:layout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Sheet1!$A$9:$A$41</c:f>
              <c:numCache>
                <c:formatCode>General</c:formatCode>
                <c:ptCount val="3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</c:numCache>
            </c:numRef>
          </c:xVal>
          <c:yVal>
            <c:numRef>
              <c:f>Sheet1!$F$9:$F$41</c:f>
              <c:numCache>
                <c:formatCode>0.00000</c:formatCode>
                <c:ptCount val="33"/>
                <c:pt idx="0">
                  <c:v>4.7141506598342158</c:v>
                </c:pt>
                <c:pt idx="1">
                  <c:v>4.2498782463656939</c:v>
                </c:pt>
                <c:pt idx="2">
                  <c:v>3.8887774803346224</c:v>
                </c:pt>
                <c:pt idx="3">
                  <c:v>3.5998968675097642</c:v>
                </c:pt>
                <c:pt idx="4">
                  <c:v>3.3635400024712441</c:v>
                </c:pt>
                <c:pt idx="5">
                  <c:v>3.1665759482724778</c:v>
                </c:pt>
                <c:pt idx="6">
                  <c:v>2.9999140562581372</c:v>
                </c:pt>
                <c:pt idx="7">
                  <c:v>2.8570610059601309</c:v>
                </c:pt>
                <c:pt idx="8">
                  <c:v>2.7332550290351918</c:v>
                </c:pt>
                <c:pt idx="9">
                  <c:v>2.62492479922587</c:v>
                </c:pt>
                <c:pt idx="10">
                  <c:v>2.5293393023352921</c:v>
                </c:pt>
                <c:pt idx="11">
                  <c:v>2.444374416210334</c:v>
                </c:pt>
                <c:pt idx="12">
                  <c:v>2.3683532023090557</c:v>
                </c:pt>
                <c:pt idx="13">
                  <c:v>2.2999341097979054</c:v>
                </c:pt>
                <c:pt idx="14">
                  <c:v>2.2380311213354358</c:v>
                </c:pt>
                <c:pt idx="15">
                  <c:v>2.1817556772786451</c:v>
                </c:pt>
                <c:pt idx="16">
                  <c:v>2.130373750096358</c:v>
                </c:pt>
                <c:pt idx="17">
                  <c:v>2.0832736501792617</c:v>
                </c:pt>
                <c:pt idx="18">
                  <c:v>2.0399415582555336</c:v>
                </c:pt>
                <c:pt idx="19">
                  <c:v>1.9999427041720914</c:v>
                </c:pt>
                <c:pt idx="20">
                  <c:v>1.9629067281689045</c:v>
                </c:pt>
                <c:pt idx="21">
                  <c:v>1.9285161790230883</c:v>
                </c:pt>
                <c:pt idx="22">
                  <c:v>1.8964973918873278</c:v>
                </c:pt>
                <c:pt idx="23">
                  <c:v>1.8666131905606185</c:v>
                </c:pt>
                <c:pt idx="24">
                  <c:v>1.8386570022227293</c:v>
                </c:pt>
                <c:pt idx="25">
                  <c:v>1.8124480756559578</c:v>
                </c:pt>
                <c:pt idx="26">
                  <c:v>1.7878275688811121</c:v>
                </c:pt>
                <c:pt idx="27">
                  <c:v>1.7646553272106689</c:v>
                </c:pt>
                <c:pt idx="28">
                  <c:v>1.7428072136356796</c:v>
                </c:pt>
                <c:pt idx="29">
                  <c:v>1.7221728841481898</c:v>
                </c:pt>
                <c:pt idx="30">
                  <c:v>1.7026539238221861</c:v>
                </c:pt>
                <c:pt idx="31">
                  <c:v>1.6841622771975506</c:v>
                </c:pt>
                <c:pt idx="32">
                  <c:v>1.6666189201434094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1-EF49-9AB7-0164F6B8B9F5}"/>
            </c:ext>
          </c:extLst>
        </c:ser>
        <c:ser>
          <c:idx val="1"/>
          <c:order val="1"/>
          <c:tx>
            <c:v>ration(inv)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Sheet1!$A$9:$A$41</c:f>
              <c:numCache>
                <c:formatCode>General</c:formatCode>
                <c:ptCount val="3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</c:numCache>
            </c:numRef>
          </c:xVal>
          <c:yVal>
            <c:numRef>
              <c:f>Sheet1!$G$9:$G$41</c:f>
              <c:numCache>
                <c:formatCode>0.00000</c:formatCode>
                <c:ptCount val="33"/>
                <c:pt idx="0">
                  <c:v>0.21212728912553833</c:v>
                </c:pt>
                <c:pt idx="1">
                  <c:v>0.23530085852580723</c:v>
                </c:pt>
                <c:pt idx="2">
                  <c:v>0.25715022396034648</c:v>
                </c:pt>
                <c:pt idx="3">
                  <c:v>0.27778573575963356</c:v>
                </c:pt>
                <c:pt idx="4">
                  <c:v>0.29730581448868892</c:v>
                </c:pt>
                <c:pt idx="5">
                  <c:v>0.31579852065305714</c:v>
                </c:pt>
                <c:pt idx="6">
                  <c:v>0.33334288291156022</c:v>
                </c:pt>
                <c:pt idx="7">
                  <c:v>0.35001002705713824</c:v>
                </c:pt>
                <c:pt idx="8">
                  <c:v>0.36586413978098076</c:v>
                </c:pt>
                <c:pt idx="9">
                  <c:v>0.38096329475606888</c:v>
                </c:pt>
                <c:pt idx="10">
                  <c:v>0.39536016345324593</c:v>
                </c:pt>
                <c:pt idx="11">
                  <c:v>0.40910262902782396</c:v>
                </c:pt>
                <c:pt idx="12">
                  <c:v>0.42223431835464298</c:v>
                </c:pt>
                <c:pt idx="13">
                  <c:v>0.43479506466725248</c:v>
                </c:pt>
                <c:pt idx="14">
                  <c:v>0.44682131113677226</c:v>
                </c:pt>
                <c:pt idx="15">
                  <c:v>0.4583464640033954</c:v>
                </c:pt>
                <c:pt idx="16">
                  <c:v>0.46940120246729916</c:v>
                </c:pt>
                <c:pt idx="17">
                  <c:v>0.48001375139264679</c:v>
                </c:pt>
                <c:pt idx="18">
                  <c:v>0.49021012192876501</c:v>
                </c:pt>
                <c:pt idx="19">
                  <c:v>0.50001432436734039</c:v>
                </c:pt>
                <c:pt idx="20">
                  <c:v>0.50944855690257318</c:v>
                </c:pt>
                <c:pt idx="21">
                  <c:v>0.51853337341798267</c:v>
                </c:pt>
                <c:pt idx="22">
                  <c:v>0.52728783296919535</c:v>
                </c:pt>
                <c:pt idx="23">
                  <c:v>0.53572963325072187</c:v>
                </c:pt>
                <c:pt idx="24">
                  <c:v>0.54387523001359828</c:v>
                </c:pt>
                <c:pt idx="25">
                  <c:v>0.55173994412947902</c:v>
                </c:pt>
                <c:pt idx="26">
                  <c:v>0.55933805776685541</c:v>
                </c:pt>
                <c:pt idx="27">
                  <c:v>0.56668290094965246</c:v>
                </c:pt>
                <c:pt idx="28">
                  <c:v>0.57378692960186606</c:v>
                </c:pt>
                <c:pt idx="29">
                  <c:v>0.58066179603949208</c:v>
                </c:pt>
                <c:pt idx="30">
                  <c:v>0.58731841274893948</c:v>
                </c:pt>
                <c:pt idx="31">
                  <c:v>0.59376701018621669</c:v>
                </c:pt>
                <c:pt idx="32">
                  <c:v>0.60001718924080849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1-EF49-9AB7-0164F6B8B9F5}"/>
            </c:ext>
          </c:extLst>
        </c:ser>
        <c:ser>
          <c:idx val="2"/>
          <c:order val="2"/>
          <c:tx>
            <c:v>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Sheet1!$A$9:$A$41</c:f>
              <c:numCache>
                <c:formatCode>General</c:formatCode>
                <c:ptCount val="3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</c:numCache>
            </c:numRef>
          </c:xVal>
          <c:yVal>
            <c:numRef>
              <c:f>Sheet1!$B$9:$B$41</c:f>
              <c:numCache>
                <c:formatCode>0.00000</c:formatCode>
                <c:ptCount val="33"/>
                <c:pt idx="0">
                  <c:v>4.606079858305435</c:v>
                </c:pt>
                <c:pt idx="1">
                  <c:v>4.3769410125094623</c:v>
                </c:pt>
                <c:pt idx="2">
                  <c:v>4.1699475574163785</c:v>
                </c:pt>
                <c:pt idx="3">
                  <c:v>3.9819834441274082</c:v>
                </c:pt>
                <c:pt idx="4">
                  <c:v>3.8104996137774947</c:v>
                </c:pt>
                <c:pt idx="5">
                  <c:v>3.6533890048840334</c:v>
                </c:pt>
                <c:pt idx="6">
                  <c:v>3.5088935932648297</c:v>
                </c:pt>
                <c:pt idx="7">
                  <c:v>3.3755341891181558</c:v>
                </c:pt>
                <c:pt idx="8">
                  <c:v>3.2520566882265598</c:v>
                </c:pt>
                <c:pt idx="9">
                  <c:v>3.1373904088889333</c:v>
                </c:pt>
                <c:pt idx="10">
                  <c:v>3.0306154330093023</c:v>
                </c:pt>
                <c:pt idx="11">
                  <c:v>2.9309367425445032</c:v>
                </c:pt>
                <c:pt idx="12">
                  <c:v>2.8376635449828882</c:v>
                </c:pt>
                <c:pt idx="13">
                  <c:v>2.7501926041204854</c:v>
                </c:pt>
                <c:pt idx="14">
                  <c:v>2.6679946931848804</c:v>
                </c:pt>
                <c:pt idx="15">
                  <c:v>2.5906035043333304</c:v>
                </c:pt>
                <c:pt idx="16">
                  <c:v>2.5176065070115214</c:v>
                </c:pt>
                <c:pt idx="17">
                  <c:v>2.4486373647131643</c:v>
                </c:pt>
                <c:pt idx="18">
                  <c:v>2.3833696070628037</c:v>
                </c:pt>
                <c:pt idx="19">
                  <c:v>2.3215113200230633</c:v>
                </c:pt>
                <c:pt idx="20">
                  <c:v>2.2628006671481273</c:v>
                </c:pt>
                <c:pt idx="21">
                  <c:v>2.2070020932675334</c:v>
                </c:pt>
                <c:pt idx="22">
                  <c:v>2.1539030917347191</c:v>
                </c:pt>
                <c:pt idx="23">
                  <c:v>2.1033114395623045</c:v>
                </c:pt>
                <c:pt idx="24">
                  <c:v>2.0550528229663314</c:v>
                </c:pt>
                <c:pt idx="25">
                  <c:v>2.0089687902224114</c:v>
                </c:pt>
                <c:pt idx="26">
                  <c:v>1.9649149801724093</c:v>
                </c:pt>
                <c:pt idx="27">
                  <c:v>1.9227595838667071</c:v>
                </c:pt>
                <c:pt idx="28">
                  <c:v>1.8823820041868373</c:v>
                </c:pt>
                <c:pt idx="29">
                  <c:v>1.843671684243418</c:v>
                </c:pt>
                <c:pt idx="30">
                  <c:v>1.8065270801828603</c:v>
                </c:pt>
                <c:pt idx="31">
                  <c:v>1.7708547579880189</c:v>
                </c:pt>
                <c:pt idx="32">
                  <c:v>1.7365685971008133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1-EF49-9AB7-0164F6B8B9F5}"/>
            </c:ext>
          </c:extLst>
        </c:ser>
        <c:ser>
          <c:idx val="3"/>
          <c:order val="3"/>
          <c:tx>
            <c:v>err aprox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Sheet1!$A$9:$A$41</c:f>
              <c:numCache>
                <c:formatCode>General</c:formatCode>
                <c:ptCount val="3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1-EF49-9AB7-0164F6B8B9F5}"/>
            </c:ext>
          </c:extLst>
        </c:ser>
        <c:ser>
          <c:idx val="4"/>
          <c:order val="4"/>
          <c:tx>
            <c:v>err sens 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Sheet1!$A$9:$A$41</c:f>
              <c:numCache>
                <c:formatCode>General</c:formatCode>
                <c:ptCount val="3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</c:numCache>
            </c:numRef>
          </c:xVal>
          <c:yVal>
            <c:numRef>
              <c:f>Sheet1!$C$9:$C$41</c:f>
              <c:numCache>
                <c:formatCode>0.00000</c:formatCode>
                <c:ptCount val="33"/>
                <c:pt idx="0">
                  <c:v>153.53599527684784</c:v>
                </c:pt>
                <c:pt idx="1">
                  <c:v>145.89803375031542</c:v>
                </c:pt>
                <c:pt idx="2">
                  <c:v>138.9982519138793</c:v>
                </c:pt>
                <c:pt idx="3">
                  <c:v>132.73278147091361</c:v>
                </c:pt>
                <c:pt idx="4">
                  <c:v>127.01665379258317</c:v>
                </c:pt>
                <c:pt idx="5">
                  <c:v>121.77963349613445</c:v>
                </c:pt>
                <c:pt idx="6">
                  <c:v>116.96311977549433</c:v>
                </c:pt>
                <c:pt idx="7">
                  <c:v>112.51780630393854</c:v>
                </c:pt>
                <c:pt idx="8">
                  <c:v>108.40188960755201</c:v>
                </c:pt>
                <c:pt idx="9">
                  <c:v>104.57968029629778</c:v>
                </c:pt>
                <c:pt idx="10">
                  <c:v>101.02051443364341</c:v>
                </c:pt>
                <c:pt idx="11">
                  <c:v>97.697891418150107</c:v>
                </c:pt>
                <c:pt idx="12">
                  <c:v>94.58878483276294</c:v>
                </c:pt>
                <c:pt idx="13">
                  <c:v>91.673086804016179</c:v>
                </c:pt>
                <c:pt idx="14">
                  <c:v>88.933156439496017</c:v>
                </c:pt>
                <c:pt idx="15">
                  <c:v>86.353450144444352</c:v>
                </c:pt>
                <c:pt idx="16">
                  <c:v>83.920216900384048</c:v>
                </c:pt>
                <c:pt idx="17">
                  <c:v>81.62124549043881</c:v>
                </c:pt>
                <c:pt idx="18">
                  <c:v>79.445653568760122</c:v>
                </c:pt>
                <c:pt idx="19">
                  <c:v>77.383710667435452</c:v>
                </c:pt>
                <c:pt idx="20">
                  <c:v>75.426688904937578</c:v>
                </c:pt>
                <c:pt idx="21">
                  <c:v>73.566736442251113</c:v>
                </c:pt>
                <c:pt idx="22">
                  <c:v>71.796769724490645</c:v>
                </c:pt>
                <c:pt idx="23">
                  <c:v>70.110381318743492</c:v>
                </c:pt>
                <c:pt idx="24">
                  <c:v>68.50176076554439</c:v>
                </c:pt>
                <c:pt idx="25">
                  <c:v>66.96562634074705</c:v>
                </c:pt>
                <c:pt idx="26">
                  <c:v>65.497166005746976</c:v>
                </c:pt>
                <c:pt idx="27">
                  <c:v>64.091986128890241</c:v>
                </c:pt>
                <c:pt idx="28">
                  <c:v>62.746066806227915</c:v>
                </c:pt>
                <c:pt idx="29">
                  <c:v>61.45572280811394</c:v>
                </c:pt>
                <c:pt idx="30">
                  <c:v>60.217569339428685</c:v>
                </c:pt>
                <c:pt idx="31">
                  <c:v>59.028491932933967</c:v>
                </c:pt>
                <c:pt idx="32">
                  <c:v>57.88561990336045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1-EF49-9AB7-0164F6B8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72207"/>
        <c:axId val="527009423"/>
      </c:scatterChart>
      <c:valAx>
        <c:axId val="5269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09423"/>
        <c:crosses val="autoZero"/>
        <c:crossBetween val="midCat"/>
      </c:valAx>
      <c:valAx>
        <c:axId val="5270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798064876036835E-2"/>
          <c:y val="0.10404703778839872"/>
          <c:w val="0.95145280620410255"/>
          <c:h val="0.8562187532235328"/>
        </c:manualLayout>
      </c:layout>
      <c:scatterChart>
        <c:scatterStyle val="lineMarker"/>
        <c:varyColors val="0"/>
        <c:ser>
          <c:idx val="0"/>
          <c:order val="0"/>
          <c:tx>
            <c:v>u-ratio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Sheet1!$C$4:$C$109</c:f>
              <c:numCache>
                <c:formatCode>0.00000</c:formatCode>
                <c:ptCount val="106"/>
                <c:pt idx="0">
                  <c:v>208.71215252207995</c:v>
                </c:pt>
                <c:pt idx="1">
                  <c:v>194.60050430144568</c:v>
                </c:pt>
                <c:pt idx="2">
                  <c:v>182.33771323552239</c:v>
                </c:pt>
                <c:pt idx="3">
                  <c:v>171.5728752538098</c:v>
                </c:pt>
                <c:pt idx="4">
                  <c:v>162.04060378000901</c:v>
                </c:pt>
                <c:pt idx="5">
                  <c:v>153.53599527684784</c:v>
                </c:pt>
                <c:pt idx="6">
                  <c:v>145.89803375031542</c:v>
                </c:pt>
                <c:pt idx="7">
                  <c:v>138.9982519138793</c:v>
                </c:pt>
                <c:pt idx="8">
                  <c:v>132.73278147091361</c:v>
                </c:pt>
                <c:pt idx="9">
                  <c:v>127.01665379258317</c:v>
                </c:pt>
                <c:pt idx="10">
                  <c:v>121.77963349613445</c:v>
                </c:pt>
                <c:pt idx="11">
                  <c:v>116.96311977549433</c:v>
                </c:pt>
                <c:pt idx="12">
                  <c:v>112.51780630393854</c:v>
                </c:pt>
                <c:pt idx="13">
                  <c:v>108.40188960755201</c:v>
                </c:pt>
                <c:pt idx="14">
                  <c:v>104.57968029629778</c:v>
                </c:pt>
                <c:pt idx="15">
                  <c:v>101.02051443364341</c:v>
                </c:pt>
                <c:pt idx="16">
                  <c:v>97.697891418150107</c:v>
                </c:pt>
                <c:pt idx="17">
                  <c:v>94.58878483276294</c:v>
                </c:pt>
                <c:pt idx="18">
                  <c:v>91.673086804016179</c:v>
                </c:pt>
                <c:pt idx="19">
                  <c:v>88.933156439496017</c:v>
                </c:pt>
                <c:pt idx="20">
                  <c:v>86.353450144444352</c:v>
                </c:pt>
                <c:pt idx="21">
                  <c:v>83.920216900384048</c:v>
                </c:pt>
                <c:pt idx="22">
                  <c:v>81.62124549043881</c:v>
                </c:pt>
                <c:pt idx="23">
                  <c:v>79.445653568760122</c:v>
                </c:pt>
                <c:pt idx="24">
                  <c:v>77.383710667435452</c:v>
                </c:pt>
                <c:pt idx="25">
                  <c:v>75.426688904937578</c:v>
                </c:pt>
                <c:pt idx="26">
                  <c:v>73.566736442251113</c:v>
                </c:pt>
                <c:pt idx="27">
                  <c:v>71.796769724490645</c:v>
                </c:pt>
                <c:pt idx="28">
                  <c:v>70.110381318743492</c:v>
                </c:pt>
                <c:pt idx="29">
                  <c:v>68.50176076554439</c:v>
                </c:pt>
                <c:pt idx="30">
                  <c:v>66.96562634074705</c:v>
                </c:pt>
                <c:pt idx="31">
                  <c:v>65.497166005746976</c:v>
                </c:pt>
                <c:pt idx="32">
                  <c:v>64.091986128890241</c:v>
                </c:pt>
                <c:pt idx="33">
                  <c:v>62.746066806227915</c:v>
                </c:pt>
                <c:pt idx="34">
                  <c:v>61.45572280811394</c:v>
                </c:pt>
                <c:pt idx="35">
                  <c:v>60.217569339428685</c:v>
                </c:pt>
                <c:pt idx="36">
                  <c:v>59.028491932933967</c:v>
                </c:pt>
                <c:pt idx="37">
                  <c:v>57.88561990336045</c:v>
                </c:pt>
                <c:pt idx="38">
                  <c:v>56.786302878943694</c:v>
                </c:pt>
                <c:pt idx="39">
                  <c:v>55.728090000841732</c:v>
                </c:pt>
                <c:pt idx="40">
                  <c:v>54.708711442236797</c:v>
                </c:pt>
                <c:pt idx="41">
                  <c:v>53.726061949962897</c:v>
                </c:pt>
                <c:pt idx="42">
                  <c:v>52.778186154408033</c:v>
                </c:pt>
                <c:pt idx="43">
                  <c:v>51.863265429362102</c:v>
                </c:pt>
                <c:pt idx="44">
                  <c:v>50.97960611387483</c:v>
                </c:pt>
                <c:pt idx="45">
                  <c:v>50.125628933799746</c:v>
                </c:pt>
                <c:pt idx="46">
                  <c:v>49.299859482541329</c:v>
                </c:pt>
                <c:pt idx="47">
                  <c:v>48.500919638991036</c:v>
                </c:pt>
                <c:pt idx="48">
                  <c:v>47.727519816563323</c:v>
                </c:pt>
                <c:pt idx="49">
                  <c:v>46.978451950673161</c:v>
                </c:pt>
                <c:pt idx="50">
                  <c:v>46.252583143728998</c:v>
                </c:pt>
                <c:pt idx="51">
                  <c:v>45.548849896677744</c:v>
                </c:pt>
                <c:pt idx="52">
                  <c:v>44.866252864752219</c:v>
                </c:pt>
                <c:pt idx="53">
                  <c:v>44.203852082601244</c:v>
                </c:pt>
                <c:pt idx="54">
                  <c:v>43.560762610400161</c:v>
                </c:pt>
                <c:pt idx="55">
                  <c:v>42.936150558203209</c:v>
                </c:pt>
                <c:pt idx="56">
                  <c:v>42.329229450670411</c:v>
                </c:pt>
                <c:pt idx="57">
                  <c:v>41.739256898601226</c:v>
                </c:pt>
                <c:pt idx="58">
                  <c:v>41.165531547435805</c:v>
                </c:pt>
                <c:pt idx="59">
                  <c:v>40.607390276149623</c:v>
                </c:pt>
                <c:pt idx="60">
                  <c:v>40.064205622887059</c:v>
                </c:pt>
                <c:pt idx="61">
                  <c:v>39.535383416125569</c:v>
                </c:pt>
                <c:pt idx="62">
                  <c:v>39.020360592496672</c:v>
                </c:pt>
                <c:pt idx="63">
                  <c:v>38.518603184278774</c:v>
                </c:pt>
                <c:pt idx="64">
                  <c:v>38.029604461346864</c:v>
                </c:pt>
                <c:pt idx="65">
                  <c:v>37.552883213912011</c:v>
                </c:pt>
                <c:pt idx="66">
                  <c:v>37.087982163740207</c:v>
                </c:pt>
                <c:pt idx="67">
                  <c:v>36.634466492751017</c:v>
                </c:pt>
                <c:pt idx="68">
                  <c:v>36.191922479014238</c:v>
                </c:pt>
                <c:pt idx="69">
                  <c:v>35.759956231059206</c:v>
                </c:pt>
                <c:pt idx="70">
                  <c:v>35.338192512354759</c:v>
                </c:pt>
                <c:pt idx="71">
                  <c:v>34.926273648522965</c:v>
                </c:pt>
                <c:pt idx="72">
                  <c:v>34.523858510567607</c:v>
                </c:pt>
                <c:pt idx="73">
                  <c:v>34.130621568021979</c:v>
                </c:pt>
                <c:pt idx="74">
                  <c:v>33.746252006443456</c:v>
                </c:pt>
                <c:pt idx="75">
                  <c:v>33.370452904233616</c:v>
                </c:pt>
                <c:pt idx="76">
                  <c:v>33.00294046415123</c:v>
                </c:pt>
                <c:pt idx="77">
                  <c:v>32.643443295332496</c:v>
                </c:pt>
                <c:pt idx="78">
                  <c:v>32.29170174197975</c:v>
                </c:pt>
                <c:pt idx="79">
                  <c:v>31.947467255234113</c:v>
                </c:pt>
                <c:pt idx="80">
                  <c:v>31.610501804980611</c:v>
                </c:pt>
                <c:pt idx="81">
                  <c:v>31.280577328688729</c:v>
                </c:pt>
                <c:pt idx="82">
                  <c:v>30.957475214588236</c:v>
                </c:pt>
                <c:pt idx="83">
                  <c:v>30.64098581668873</c:v>
                </c:pt>
                <c:pt idx="84">
                  <c:v>30.330907999395627</c:v>
                </c:pt>
                <c:pt idx="85">
                  <c:v>30.027048709627028</c:v>
                </c:pt>
                <c:pt idx="86">
                  <c:v>29.729222574500607</c:v>
                </c:pt>
                <c:pt idx="87">
                  <c:v>29.437251522858791</c:v>
                </c:pt>
                <c:pt idx="88">
                  <c:v>29.150964428947649</c:v>
                </c:pt>
                <c:pt idx="89">
                  <c:v>28.870196776786848</c:v>
                </c:pt>
                <c:pt idx="90">
                  <c:v>28.59479034385307</c:v>
                </c:pt>
                <c:pt idx="91">
                  <c:v>28.324592902727851</c:v>
                </c:pt>
                <c:pt idx="92">
                  <c:v>28.059457939624131</c:v>
                </c:pt>
                <c:pt idx="93">
                  <c:v>27.799244388571275</c:v>
                </c:pt>
                <c:pt idx="94">
                  <c:v>27.543816380390734</c:v>
                </c:pt>
                <c:pt idx="95">
                  <c:v>27.293043005359628</c:v>
                </c:pt>
                <c:pt idx="96">
                  <c:v>27.046798088834599</c:v>
                </c:pt>
                <c:pt idx="97">
                  <c:v>26.804959978915125</c:v>
                </c:pt>
                <c:pt idx="98">
                  <c:v>26.567411345456552</c:v>
                </c:pt>
                <c:pt idx="99">
                  <c:v>26.334038989724228</c:v>
                </c:pt>
                <c:pt idx="100">
                  <c:v>26.104733663991436</c:v>
                </c:pt>
                <c:pt idx="101">
                  <c:v>25.879389900558184</c:v>
                </c:pt>
                <c:pt idx="102">
                  <c:v>25.657905849554179</c:v>
                </c:pt>
                <c:pt idx="103">
                  <c:v>25.440183125018244</c:v>
                </c:pt>
                <c:pt idx="104">
                  <c:v>25.226126658810703</c:v>
                </c:pt>
                <c:pt idx="105">
                  <c:v>25.015644561820714</c:v>
                </c:pt>
              </c:numCache>
            </c:numRef>
          </c:xVal>
          <c:yVal>
            <c:numRef>
              <c:f>Sheet1!$G$4:$G$109</c:f>
              <c:numCache>
                <c:formatCode>0.00000</c:formatCode>
                <c:ptCount val="106"/>
                <c:pt idx="0">
                  <c:v>7.1430617766762919E-2</c:v>
                </c:pt>
                <c:pt idx="1">
                  <c:v>0.10345123952427732</c:v>
                </c:pt>
                <c:pt idx="2">
                  <c:v>0.13333715316462411</c:v>
                </c:pt>
                <c:pt idx="3">
                  <c:v>0.16129494334430336</c:v>
                </c:pt>
                <c:pt idx="4">
                  <c:v>0.18750537163775263</c:v>
                </c:pt>
                <c:pt idx="5">
                  <c:v>0.21212728912553833</c:v>
                </c:pt>
                <c:pt idx="6">
                  <c:v>0.23530085852580723</c:v>
                </c:pt>
                <c:pt idx="7">
                  <c:v>0.25715022396034648</c:v>
                </c:pt>
                <c:pt idx="8">
                  <c:v>0.27778573575963356</c:v>
                </c:pt>
                <c:pt idx="9">
                  <c:v>0.29730581448868892</c:v>
                </c:pt>
                <c:pt idx="10">
                  <c:v>0.31579852065305714</c:v>
                </c:pt>
                <c:pt idx="11">
                  <c:v>0.33334288291156022</c:v>
                </c:pt>
                <c:pt idx="12">
                  <c:v>0.35001002705713824</c:v>
                </c:pt>
                <c:pt idx="13">
                  <c:v>0.36586413978098076</c:v>
                </c:pt>
                <c:pt idx="14">
                  <c:v>0.38096329475606888</c:v>
                </c:pt>
                <c:pt idx="15">
                  <c:v>0.39536016345324593</c:v>
                </c:pt>
                <c:pt idx="16">
                  <c:v>0.40910262902782396</c:v>
                </c:pt>
                <c:pt idx="17">
                  <c:v>0.42223431835464298</c:v>
                </c:pt>
                <c:pt idx="18">
                  <c:v>0.43479506466725248</c:v>
                </c:pt>
                <c:pt idx="19">
                  <c:v>0.44682131113677226</c:v>
                </c:pt>
                <c:pt idx="20">
                  <c:v>0.4583464640033954</c:v>
                </c:pt>
                <c:pt idx="21">
                  <c:v>0.46940120246729916</c:v>
                </c:pt>
                <c:pt idx="22">
                  <c:v>0.48001375139264679</c:v>
                </c:pt>
                <c:pt idx="23">
                  <c:v>0.49021012192876501</c:v>
                </c:pt>
                <c:pt idx="24">
                  <c:v>0.50001432436734039</c:v>
                </c:pt>
                <c:pt idx="25">
                  <c:v>0.50944855690257318</c:v>
                </c:pt>
                <c:pt idx="26">
                  <c:v>0.51853337341798267</c:v>
                </c:pt>
                <c:pt idx="27">
                  <c:v>0.52728783296919535</c:v>
                </c:pt>
                <c:pt idx="28">
                  <c:v>0.53572963325072187</c:v>
                </c:pt>
                <c:pt idx="29">
                  <c:v>0.54387523001359828</c:v>
                </c:pt>
                <c:pt idx="30">
                  <c:v>0.55173994412947902</c:v>
                </c:pt>
                <c:pt idx="31">
                  <c:v>0.55933805776685541</c:v>
                </c:pt>
                <c:pt idx="32">
                  <c:v>0.56668290094965246</c:v>
                </c:pt>
                <c:pt idx="33">
                  <c:v>0.57378692960186606</c:v>
                </c:pt>
                <c:pt idx="34">
                  <c:v>0.58066179603949208</c:v>
                </c:pt>
                <c:pt idx="35">
                  <c:v>0.58731841274893948</c:v>
                </c:pt>
                <c:pt idx="36">
                  <c:v>0.59376701018621669</c:v>
                </c:pt>
                <c:pt idx="37">
                  <c:v>0.60001718924080849</c:v>
                </c:pt>
                <c:pt idx="38">
                  <c:v>0.60607796893010957</c:v>
                </c:pt>
                <c:pt idx="39">
                  <c:v>0.61195782982271507</c:v>
                </c:pt>
                <c:pt idx="40">
                  <c:v>0.61766475363024398</c:v>
                </c:pt>
                <c:pt idx="41">
                  <c:v>0.62320625935639518</c:v>
                </c:pt>
                <c:pt idx="42">
                  <c:v>0.62858943634751363</c:v>
                </c:pt>
                <c:pt idx="43">
                  <c:v>0.63382097455014985</c:v>
                </c:pt>
                <c:pt idx="44">
                  <c:v>0.6389071922471572</c:v>
                </c:pt>
                <c:pt idx="45">
                  <c:v>0.64385406151410962</c:v>
                </c:pt>
                <c:pt idx="46">
                  <c:v>0.64866723161168482</c:v>
                </c:pt>
                <c:pt idx="47">
                  <c:v>0.65335205050665812</c:v>
                </c:pt>
                <c:pt idx="48">
                  <c:v>0.65791358469386896</c:v>
                </c:pt>
                <c:pt idx="49">
                  <c:v>0.66235663747361984</c:v>
                </c:pt>
                <c:pt idx="50">
                  <c:v>0.66668576582312045</c:v>
                </c:pt>
                <c:pt idx="51">
                  <c:v>0.67090529598655801</c:v>
                </c:pt>
                <c:pt idx="52">
                  <c:v>0.67501933789590951</c:v>
                </c:pt>
                <c:pt idx="53">
                  <c:v>0.67903179852354867</c:v>
                </c:pt>
                <c:pt idx="54">
                  <c:v>0.68294639425783077</c:v>
                </c:pt>
                <c:pt idx="55">
                  <c:v>0.68676666238405781</c:v>
                </c:pt>
                <c:pt idx="56">
                  <c:v>0.69049597174537491</c:v>
                </c:pt>
                <c:pt idx="57">
                  <c:v>0.69413753265113143</c:v>
                </c:pt>
                <c:pt idx="58">
                  <c:v>0.69769440609396338</c:v>
                </c:pt>
                <c:pt idx="59">
                  <c:v>0.70116951233121305</c:v>
                </c:pt>
                <c:pt idx="60">
                  <c:v>0.70456563888125245</c:v>
                </c:pt>
                <c:pt idx="61">
                  <c:v>0.70788544798072917</c:v>
                </c:pt>
                <c:pt idx="62">
                  <c:v>0.71113148354466194</c:v>
                </c:pt>
                <c:pt idx="63">
                  <c:v>0.71430617766762916</c:v>
                </c:pt>
                <c:pt idx="64">
                  <c:v>0.71741185670096663</c:v>
                </c:pt>
                <c:pt idx="65">
                  <c:v>0.72045074693788824</c:v>
                </c:pt>
                <c:pt idx="66">
                  <c:v>0.72342497993572652</c:v>
                </c:pt>
                <c:pt idx="67">
                  <c:v>0.72633659750203128</c:v>
                </c:pt>
                <c:pt idx="68">
                  <c:v>0.72918755636903809</c:v>
                </c:pt>
                <c:pt idx="69">
                  <c:v>0.73197973257899318</c:v>
                </c:pt>
                <c:pt idx="70">
                  <c:v>0.73471492560098994</c:v>
                </c:pt>
                <c:pt idx="71">
                  <c:v>0.73739486219829997</c:v>
                </c:pt>
                <c:pt idx="72">
                  <c:v>0.74002120006366379</c:v>
                </c:pt>
                <c:pt idx="73">
                  <c:v>0.74259553123862443</c:v>
                </c:pt>
                <c:pt idx="74">
                  <c:v>0.74511938533172295</c:v>
                </c:pt>
                <c:pt idx="75">
                  <c:v>0.74759423254922741</c:v>
                </c:pt>
                <c:pt idx="76">
                  <c:v>0.75002148655101064</c:v>
                </c:pt>
                <c:pt idx="77">
                  <c:v>0.75240250714323598</c:v>
                </c:pt>
                <c:pt idx="78">
                  <c:v>0.75473860281862704</c:v>
                </c:pt>
                <c:pt idx="79">
                  <c:v>0.7570310331542911</c:v>
                </c:pt>
                <c:pt idx="80">
                  <c:v>0.75928101107633172</c:v>
                </c:pt>
                <c:pt idx="81">
                  <c:v>0.76148970499980284</c:v>
                </c:pt>
                <c:pt idx="82">
                  <c:v>0.76365824085193801</c:v>
                </c:pt>
                <c:pt idx="83">
                  <c:v>0.76578770398601681</c:v>
                </c:pt>
                <c:pt idx="84">
                  <c:v>0.76787914099270127</c:v>
                </c:pt>
                <c:pt idx="85">
                  <c:v>0.76993356141519675</c:v>
                </c:pt>
                <c:pt idx="86">
                  <c:v>0.77195193937413953</c:v>
                </c:pt>
                <c:pt idx="87">
                  <c:v>0.77393521510770946</c:v>
                </c:pt>
                <c:pt idx="88">
                  <c:v>0.7758842964320799</c:v>
                </c:pt>
                <c:pt idx="89">
                  <c:v>0.777800060126974</c:v>
                </c:pt>
                <c:pt idx="90">
                  <c:v>0.7796833532507681</c:v>
                </c:pt>
                <c:pt idx="91">
                  <c:v>0.78153499438928831</c:v>
                </c:pt>
                <c:pt idx="92">
                  <c:v>0.78335577484216667</c:v>
                </c:pt>
                <c:pt idx="93">
                  <c:v>0.78514645975036923</c:v>
                </c:pt>
                <c:pt idx="94">
                  <c:v>0.78690778916827342</c:v>
                </c:pt>
                <c:pt idx="95">
                  <c:v>0.78864047908344748</c:v>
                </c:pt>
                <c:pt idx="96">
                  <c:v>0.79034522238708649</c:v>
                </c:pt>
                <c:pt idx="97">
                  <c:v>0.79202268979786716</c:v>
                </c:pt>
                <c:pt idx="98">
                  <c:v>0.79367353074181002</c:v>
                </c:pt>
                <c:pt idx="99">
                  <c:v>0.79529837419057281</c:v>
                </c:pt>
                <c:pt idx="100">
                  <c:v>0.79689782946044874</c:v>
                </c:pt>
                <c:pt idx="101">
                  <c:v>0.79847248697420248</c:v>
                </c:pt>
                <c:pt idx="102">
                  <c:v>0.80002291898774469</c:v>
                </c:pt>
                <c:pt idx="103">
                  <c:v>0.80154968028352269</c:v>
                </c:pt>
                <c:pt idx="104">
                  <c:v>0.80305330883239512</c:v>
                </c:pt>
                <c:pt idx="105">
                  <c:v>0.80453432642564537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5-014E-98E9-8EDC96E5C81F}"/>
            </c:ext>
          </c:extLst>
        </c:ser>
        <c:ser>
          <c:idx val="1"/>
          <c:order val="1"/>
          <c:tx>
            <c:v>u-ration(calc)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Sheet1!$C$4:$C$109</c:f>
              <c:numCache>
                <c:formatCode>0.00000</c:formatCode>
                <c:ptCount val="106"/>
                <c:pt idx="0">
                  <c:v>208.71215252207995</c:v>
                </c:pt>
                <c:pt idx="1">
                  <c:v>194.60050430144568</c:v>
                </c:pt>
                <c:pt idx="2">
                  <c:v>182.33771323552239</c:v>
                </c:pt>
                <c:pt idx="3">
                  <c:v>171.5728752538098</c:v>
                </c:pt>
                <c:pt idx="4">
                  <c:v>162.04060378000901</c:v>
                </c:pt>
                <c:pt idx="5">
                  <c:v>153.53599527684784</c:v>
                </c:pt>
                <c:pt idx="6">
                  <c:v>145.89803375031542</c:v>
                </c:pt>
                <c:pt idx="7">
                  <c:v>138.9982519138793</c:v>
                </c:pt>
                <c:pt idx="8">
                  <c:v>132.73278147091361</c:v>
                </c:pt>
                <c:pt idx="9">
                  <c:v>127.01665379258317</c:v>
                </c:pt>
                <c:pt idx="10">
                  <c:v>121.77963349613445</c:v>
                </c:pt>
                <c:pt idx="11">
                  <c:v>116.96311977549433</c:v>
                </c:pt>
                <c:pt idx="12">
                  <c:v>112.51780630393854</c:v>
                </c:pt>
                <c:pt idx="13">
                  <c:v>108.40188960755201</c:v>
                </c:pt>
                <c:pt idx="14">
                  <c:v>104.57968029629778</c:v>
                </c:pt>
                <c:pt idx="15">
                  <c:v>101.02051443364341</c:v>
                </c:pt>
                <c:pt idx="16">
                  <c:v>97.697891418150107</c:v>
                </c:pt>
                <c:pt idx="17">
                  <c:v>94.58878483276294</c:v>
                </c:pt>
                <c:pt idx="18">
                  <c:v>91.673086804016179</c:v>
                </c:pt>
                <c:pt idx="19">
                  <c:v>88.933156439496017</c:v>
                </c:pt>
                <c:pt idx="20">
                  <c:v>86.353450144444352</c:v>
                </c:pt>
                <c:pt idx="21">
                  <c:v>83.920216900384048</c:v>
                </c:pt>
                <c:pt idx="22">
                  <c:v>81.62124549043881</c:v>
                </c:pt>
                <c:pt idx="23">
                  <c:v>79.445653568760122</c:v>
                </c:pt>
                <c:pt idx="24">
                  <c:v>77.383710667435452</c:v>
                </c:pt>
                <c:pt idx="25">
                  <c:v>75.426688904937578</c:v>
                </c:pt>
                <c:pt idx="26">
                  <c:v>73.566736442251113</c:v>
                </c:pt>
                <c:pt idx="27">
                  <c:v>71.796769724490645</c:v>
                </c:pt>
                <c:pt idx="28">
                  <c:v>70.110381318743492</c:v>
                </c:pt>
                <c:pt idx="29">
                  <c:v>68.50176076554439</c:v>
                </c:pt>
                <c:pt idx="30">
                  <c:v>66.96562634074705</c:v>
                </c:pt>
                <c:pt idx="31">
                  <c:v>65.497166005746976</c:v>
                </c:pt>
                <c:pt idx="32">
                  <c:v>64.091986128890241</c:v>
                </c:pt>
                <c:pt idx="33">
                  <c:v>62.746066806227915</c:v>
                </c:pt>
                <c:pt idx="34">
                  <c:v>61.45572280811394</c:v>
                </c:pt>
                <c:pt idx="35">
                  <c:v>60.217569339428685</c:v>
                </c:pt>
                <c:pt idx="36">
                  <c:v>59.028491932933967</c:v>
                </c:pt>
                <c:pt idx="37">
                  <c:v>57.88561990336045</c:v>
                </c:pt>
                <c:pt idx="38">
                  <c:v>56.786302878943694</c:v>
                </c:pt>
                <c:pt idx="39">
                  <c:v>55.728090000841732</c:v>
                </c:pt>
                <c:pt idx="40">
                  <c:v>54.708711442236797</c:v>
                </c:pt>
                <c:pt idx="41">
                  <c:v>53.726061949962897</c:v>
                </c:pt>
                <c:pt idx="42">
                  <c:v>52.778186154408033</c:v>
                </c:pt>
                <c:pt idx="43">
                  <c:v>51.863265429362102</c:v>
                </c:pt>
                <c:pt idx="44">
                  <c:v>50.97960611387483</c:v>
                </c:pt>
                <c:pt idx="45">
                  <c:v>50.125628933799746</c:v>
                </c:pt>
                <c:pt idx="46">
                  <c:v>49.299859482541329</c:v>
                </c:pt>
                <c:pt idx="47">
                  <c:v>48.500919638991036</c:v>
                </c:pt>
                <c:pt idx="48">
                  <c:v>47.727519816563323</c:v>
                </c:pt>
                <c:pt idx="49">
                  <c:v>46.978451950673161</c:v>
                </c:pt>
                <c:pt idx="50">
                  <c:v>46.252583143728998</c:v>
                </c:pt>
                <c:pt idx="51">
                  <c:v>45.548849896677744</c:v>
                </c:pt>
                <c:pt idx="52">
                  <c:v>44.866252864752219</c:v>
                </c:pt>
                <c:pt idx="53">
                  <c:v>44.203852082601244</c:v>
                </c:pt>
                <c:pt idx="54">
                  <c:v>43.560762610400161</c:v>
                </c:pt>
                <c:pt idx="55">
                  <c:v>42.936150558203209</c:v>
                </c:pt>
                <c:pt idx="56">
                  <c:v>42.329229450670411</c:v>
                </c:pt>
                <c:pt idx="57">
                  <c:v>41.739256898601226</c:v>
                </c:pt>
                <c:pt idx="58">
                  <c:v>41.165531547435805</c:v>
                </c:pt>
                <c:pt idx="59">
                  <c:v>40.607390276149623</c:v>
                </c:pt>
                <c:pt idx="60">
                  <c:v>40.064205622887059</c:v>
                </c:pt>
                <c:pt idx="61">
                  <c:v>39.535383416125569</c:v>
                </c:pt>
                <c:pt idx="62">
                  <c:v>39.020360592496672</c:v>
                </c:pt>
                <c:pt idx="63">
                  <c:v>38.518603184278774</c:v>
                </c:pt>
                <c:pt idx="64">
                  <c:v>38.029604461346864</c:v>
                </c:pt>
                <c:pt idx="65">
                  <c:v>37.552883213912011</c:v>
                </c:pt>
                <c:pt idx="66">
                  <c:v>37.087982163740207</c:v>
                </c:pt>
                <c:pt idx="67">
                  <c:v>36.634466492751017</c:v>
                </c:pt>
                <c:pt idx="68">
                  <c:v>36.191922479014238</c:v>
                </c:pt>
                <c:pt idx="69">
                  <c:v>35.759956231059206</c:v>
                </c:pt>
                <c:pt idx="70">
                  <c:v>35.338192512354759</c:v>
                </c:pt>
                <c:pt idx="71">
                  <c:v>34.926273648522965</c:v>
                </c:pt>
                <c:pt idx="72">
                  <c:v>34.523858510567607</c:v>
                </c:pt>
                <c:pt idx="73">
                  <c:v>34.130621568021979</c:v>
                </c:pt>
                <c:pt idx="74">
                  <c:v>33.746252006443456</c:v>
                </c:pt>
                <c:pt idx="75">
                  <c:v>33.370452904233616</c:v>
                </c:pt>
                <c:pt idx="76">
                  <c:v>33.00294046415123</c:v>
                </c:pt>
                <c:pt idx="77">
                  <c:v>32.643443295332496</c:v>
                </c:pt>
                <c:pt idx="78">
                  <c:v>32.29170174197975</c:v>
                </c:pt>
                <c:pt idx="79">
                  <c:v>31.947467255234113</c:v>
                </c:pt>
                <c:pt idx="80">
                  <c:v>31.610501804980611</c:v>
                </c:pt>
                <c:pt idx="81">
                  <c:v>31.280577328688729</c:v>
                </c:pt>
                <c:pt idx="82">
                  <c:v>30.957475214588236</c:v>
                </c:pt>
                <c:pt idx="83">
                  <c:v>30.64098581668873</c:v>
                </c:pt>
                <c:pt idx="84">
                  <c:v>30.330907999395627</c:v>
                </c:pt>
                <c:pt idx="85">
                  <c:v>30.027048709627028</c:v>
                </c:pt>
                <c:pt idx="86">
                  <c:v>29.729222574500607</c:v>
                </c:pt>
                <c:pt idx="87">
                  <c:v>29.437251522858791</c:v>
                </c:pt>
                <c:pt idx="88">
                  <c:v>29.150964428947649</c:v>
                </c:pt>
                <c:pt idx="89">
                  <c:v>28.870196776786848</c:v>
                </c:pt>
                <c:pt idx="90">
                  <c:v>28.59479034385307</c:v>
                </c:pt>
                <c:pt idx="91">
                  <c:v>28.324592902727851</c:v>
                </c:pt>
                <c:pt idx="92">
                  <c:v>28.059457939624131</c:v>
                </c:pt>
                <c:pt idx="93">
                  <c:v>27.799244388571275</c:v>
                </c:pt>
                <c:pt idx="94">
                  <c:v>27.543816380390734</c:v>
                </c:pt>
                <c:pt idx="95">
                  <c:v>27.293043005359628</c:v>
                </c:pt>
                <c:pt idx="96">
                  <c:v>27.046798088834599</c:v>
                </c:pt>
                <c:pt idx="97">
                  <c:v>26.804959978915125</c:v>
                </c:pt>
                <c:pt idx="98">
                  <c:v>26.567411345456552</c:v>
                </c:pt>
                <c:pt idx="99">
                  <c:v>26.334038989724228</c:v>
                </c:pt>
                <c:pt idx="100">
                  <c:v>26.104733663991436</c:v>
                </c:pt>
                <c:pt idx="101">
                  <c:v>25.879389900558184</c:v>
                </c:pt>
                <c:pt idx="102">
                  <c:v>25.657905849554179</c:v>
                </c:pt>
                <c:pt idx="103">
                  <c:v>25.440183125018244</c:v>
                </c:pt>
                <c:pt idx="104">
                  <c:v>25.226126658810703</c:v>
                </c:pt>
                <c:pt idx="105">
                  <c:v>25.015644561820714</c:v>
                </c:pt>
              </c:numCache>
            </c:numRef>
          </c:xVal>
          <c:yVal>
            <c:numRef>
              <c:f>Sheet1!$I$4:$I$109</c:f>
              <c:numCache>
                <c:formatCode>0.00000</c:formatCode>
                <c:ptCount val="106"/>
                <c:pt idx="0">
                  <c:v>-0.21791683887143953</c:v>
                </c:pt>
                <c:pt idx="1">
                  <c:v>-0.14030277365795107</c:v>
                </c:pt>
                <c:pt idx="2">
                  <c:v>-7.2857422795372995E-2</c:v>
                </c:pt>
                <c:pt idx="3">
                  <c:v>-1.3650813895953795E-2</c:v>
                </c:pt>
                <c:pt idx="4">
                  <c:v>3.8776679209950538E-2</c:v>
                </c:pt>
                <c:pt idx="5">
                  <c:v>8.5552025977337021E-2</c:v>
                </c:pt>
                <c:pt idx="6">
                  <c:v>0.12756081437326527</c:v>
                </c:pt>
                <c:pt idx="7">
                  <c:v>0.16550961447366397</c:v>
                </c:pt>
                <c:pt idx="8">
                  <c:v>0.19996970190997521</c:v>
                </c:pt>
                <c:pt idx="9">
                  <c:v>0.23140840414079267</c:v>
                </c:pt>
                <c:pt idx="10">
                  <c:v>0.26021201577126063</c:v>
                </c:pt>
                <c:pt idx="11">
                  <c:v>0.28670284123478129</c:v>
                </c:pt>
                <c:pt idx="12">
                  <c:v>0.31115206532833806</c:v>
                </c:pt>
                <c:pt idx="13">
                  <c:v>0.33378960715846406</c:v>
                </c:pt>
                <c:pt idx="14">
                  <c:v>0.35481175837036227</c:v>
                </c:pt>
                <c:pt idx="15">
                  <c:v>0.3743871706149613</c:v>
                </c:pt>
                <c:pt idx="16">
                  <c:v>0.39266159720017446</c:v>
                </c:pt>
                <c:pt idx="17">
                  <c:v>0.4097616834198039</c:v>
                </c:pt>
                <c:pt idx="18">
                  <c:v>0.42579802257791111</c:v>
                </c:pt>
                <c:pt idx="19">
                  <c:v>0.44086763958277198</c:v>
                </c:pt>
                <c:pt idx="20">
                  <c:v>0.45505602420555613</c:v>
                </c:pt>
                <c:pt idx="21">
                  <c:v>0.46843880704788782</c:v>
                </c:pt>
                <c:pt idx="22">
                  <c:v>0.4810831498025866</c:v>
                </c:pt>
                <c:pt idx="23">
                  <c:v>0.49304890537181939</c:v>
                </c:pt>
                <c:pt idx="24">
                  <c:v>0.5043895913291051</c:v>
                </c:pt>
                <c:pt idx="25">
                  <c:v>0.51515321102284339</c:v>
                </c:pt>
                <c:pt idx="26">
                  <c:v>0.525382949567619</c:v>
                </c:pt>
                <c:pt idx="27">
                  <c:v>0.53511776651530152</c:v>
                </c:pt>
                <c:pt idx="28">
                  <c:v>0.54439290274691088</c:v>
                </c:pt>
                <c:pt idx="29">
                  <c:v>0.55324031578950594</c:v>
                </c:pt>
                <c:pt idx="30">
                  <c:v>0.56168905512589129</c:v>
                </c:pt>
                <c:pt idx="31">
                  <c:v>0.56976558696839175</c:v>
                </c:pt>
                <c:pt idx="32">
                  <c:v>0.57749407629110372</c:v>
                </c:pt>
                <c:pt idx="33">
                  <c:v>0.58489663256574653</c:v>
                </c:pt>
                <c:pt idx="34">
                  <c:v>0.59199352455537335</c:v>
                </c:pt>
                <c:pt idx="35">
                  <c:v>0.59880336863314232</c:v>
                </c:pt>
                <c:pt idx="36">
                  <c:v>0.60534329436886325</c:v>
                </c:pt>
                <c:pt idx="37">
                  <c:v>0.61162909053151759</c:v>
                </c:pt>
                <c:pt idx="38">
                  <c:v>0.61767533416580978</c:v>
                </c:pt>
                <c:pt idx="39">
                  <c:v>0.62349550499537054</c:v>
                </c:pt>
                <c:pt idx="40">
                  <c:v>0.62910208706769766</c:v>
                </c:pt>
                <c:pt idx="41">
                  <c:v>0.63450665927520411</c:v>
                </c:pt>
                <c:pt idx="42">
                  <c:v>0.63971997615075593</c:v>
                </c:pt>
                <c:pt idx="43">
                  <c:v>0.64475204013850851</c:v>
                </c:pt>
                <c:pt idx="44">
                  <c:v>0.64961216637368846</c:v>
                </c:pt>
                <c:pt idx="45">
                  <c:v>0.65430904086410147</c:v>
                </c:pt>
                <c:pt idx="46">
                  <c:v>0.65885077284602278</c:v>
                </c:pt>
                <c:pt idx="47">
                  <c:v>0.66324494198554929</c:v>
                </c:pt>
                <c:pt idx="48">
                  <c:v>0.66749864100890177</c:v>
                </c:pt>
                <c:pt idx="49">
                  <c:v>0.6716185142712976</c:v>
                </c:pt>
                <c:pt idx="50">
                  <c:v>0.67561079270949054</c:v>
                </c:pt>
                <c:pt idx="51">
                  <c:v>0.67948132556827245</c:v>
                </c:pt>
                <c:pt idx="52">
                  <c:v>0.68323560924386284</c:v>
                </c:pt>
                <c:pt idx="53">
                  <c:v>0.68687881354569325</c:v>
                </c:pt>
                <c:pt idx="54">
                  <c:v>0.69041580564279914</c:v>
                </c:pt>
                <c:pt idx="55">
                  <c:v>0.69385117192988244</c:v>
                </c:pt>
                <c:pt idx="56">
                  <c:v>0.69718923802131283</c:v>
                </c:pt>
                <c:pt idx="57">
                  <c:v>0.70043408705769328</c:v>
                </c:pt>
                <c:pt idx="58">
                  <c:v>0.70358957648910314</c:v>
                </c:pt>
                <c:pt idx="59">
                  <c:v>0.70665935348117714</c:v>
                </c:pt>
                <c:pt idx="60">
                  <c:v>0.70964686907412122</c:v>
                </c:pt>
                <c:pt idx="61">
                  <c:v>0.7125553912113094</c:v>
                </c:pt>
                <c:pt idx="62">
                  <c:v>0.7153880167412684</c:v>
                </c:pt>
                <c:pt idx="63">
                  <c:v>0.71814768248646677</c:v>
                </c:pt>
                <c:pt idx="64">
                  <c:v>0.72083717546259229</c:v>
                </c:pt>
                <c:pt idx="65">
                  <c:v>0.72345914232348396</c:v>
                </c:pt>
                <c:pt idx="66">
                  <c:v>0.72601609809942891</c:v>
                </c:pt>
                <c:pt idx="67">
                  <c:v>0.7285104342898695</c:v>
                </c:pt>
                <c:pt idx="68">
                  <c:v>0.73094442636542178</c:v>
                </c:pt>
                <c:pt idx="69">
                  <c:v>0.73332024072917446</c:v>
                </c:pt>
                <c:pt idx="70">
                  <c:v>0.7356399411820489</c:v>
                </c:pt>
                <c:pt idx="71">
                  <c:v>0.73790549493312374</c:v>
                </c:pt>
                <c:pt idx="72">
                  <c:v>0.74011877819187821</c:v>
                </c:pt>
                <c:pt idx="73">
                  <c:v>0.74228158137587918</c:v>
                </c:pt>
                <c:pt idx="74">
                  <c:v>0.74439561396456111</c:v>
                </c:pt>
                <c:pt idx="75">
                  <c:v>0.74646250902671518</c:v>
                </c:pt>
                <c:pt idx="76">
                  <c:v>0.74848382744716835</c:v>
                </c:pt>
                <c:pt idx="77">
                  <c:v>0.7504610618756713</c:v>
                </c:pt>
                <c:pt idx="78">
                  <c:v>0.75239564041911144</c:v>
                </c:pt>
                <c:pt idx="79">
                  <c:v>0.75428893009621245</c:v>
                </c:pt>
                <c:pt idx="80">
                  <c:v>0.75614224007260666</c:v>
                </c:pt>
                <c:pt idx="81">
                  <c:v>0.75795682469221204</c:v>
                </c:pt>
                <c:pt idx="82">
                  <c:v>0.7597338863197648</c:v>
                </c:pt>
                <c:pt idx="83">
                  <c:v>0.76147457800821206</c:v>
                </c:pt>
                <c:pt idx="84">
                  <c:v>0.76318000600332414</c:v>
                </c:pt>
                <c:pt idx="85">
                  <c:v>0.76485123209705141</c:v>
                </c:pt>
                <c:pt idx="86">
                  <c:v>0.76648927584024673</c:v>
                </c:pt>
                <c:pt idx="87">
                  <c:v>0.76809511662427665</c:v>
                </c:pt>
                <c:pt idx="88">
                  <c:v>0.76966969564078802</c:v>
                </c:pt>
                <c:pt idx="89">
                  <c:v>0.77121391772767245</c:v>
                </c:pt>
                <c:pt idx="90">
                  <c:v>0.77272865310880823</c:v>
                </c:pt>
                <c:pt idx="91">
                  <c:v>0.77421473903499693</c:v>
                </c:pt>
                <c:pt idx="92">
                  <c:v>0.7756729813320673</c:v>
                </c:pt>
                <c:pt idx="93">
                  <c:v>0.77710415586285808</c:v>
                </c:pt>
                <c:pt idx="94">
                  <c:v>0.77850900990785099</c:v>
                </c:pt>
                <c:pt idx="95">
                  <c:v>0.77988826347052209</c:v>
                </c:pt>
                <c:pt idx="96">
                  <c:v>0.78124261051140975</c:v>
                </c:pt>
                <c:pt idx="97">
                  <c:v>0.7825727201159669</c:v>
                </c:pt>
                <c:pt idx="98">
                  <c:v>0.78387923759998901</c:v>
                </c:pt>
                <c:pt idx="99">
                  <c:v>0.78516278555651686</c:v>
                </c:pt>
                <c:pt idx="100">
                  <c:v>0.78642396484804711</c:v>
                </c:pt>
                <c:pt idx="101">
                  <c:v>0.78766335554693001</c:v>
                </c:pt>
                <c:pt idx="102">
                  <c:v>0.78888151782745208</c:v>
                </c:pt>
                <c:pt idx="103">
                  <c:v>0.79007899281239968</c:v>
                </c:pt>
                <c:pt idx="104">
                  <c:v>0.79125630337654118</c:v>
                </c:pt>
                <c:pt idx="105">
                  <c:v>0.79241395490998612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A64E-AE7A-F0E423E4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54848"/>
        <c:axId val="1260056528"/>
      </c:scatterChart>
      <c:valAx>
        <c:axId val="12600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56528"/>
        <c:crosses val="autoZero"/>
        <c:crossBetween val="midCat"/>
      </c:valAx>
      <c:valAx>
        <c:axId val="1260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Sheet1!$C$2:$C$109</c:f>
              <c:numCache>
                <c:formatCode>0.00000</c:formatCode>
                <c:ptCount val="108"/>
                <c:pt idx="0">
                  <c:v>240.40820577345747</c:v>
                </c:pt>
                <c:pt idx="1">
                  <c:v>225.14822655441384</c:v>
                </c:pt>
                <c:pt idx="2">
                  <c:v>208.71215252207995</c:v>
                </c:pt>
                <c:pt idx="3">
                  <c:v>194.60050430144568</c:v>
                </c:pt>
                <c:pt idx="4">
                  <c:v>182.33771323552239</c:v>
                </c:pt>
                <c:pt idx="5">
                  <c:v>171.5728752538098</c:v>
                </c:pt>
                <c:pt idx="6">
                  <c:v>162.04060378000901</c:v>
                </c:pt>
                <c:pt idx="7">
                  <c:v>153.53599527684784</c:v>
                </c:pt>
                <c:pt idx="8">
                  <c:v>145.89803375031542</c:v>
                </c:pt>
                <c:pt idx="9">
                  <c:v>138.9982519138793</c:v>
                </c:pt>
                <c:pt idx="10">
                  <c:v>132.73278147091361</c:v>
                </c:pt>
                <c:pt idx="11">
                  <c:v>127.01665379258317</c:v>
                </c:pt>
                <c:pt idx="12">
                  <c:v>121.77963349613445</c:v>
                </c:pt>
                <c:pt idx="13">
                  <c:v>116.96311977549433</c:v>
                </c:pt>
                <c:pt idx="14">
                  <c:v>112.51780630393854</c:v>
                </c:pt>
                <c:pt idx="15">
                  <c:v>108.40188960755201</c:v>
                </c:pt>
                <c:pt idx="16">
                  <c:v>104.57968029629778</c:v>
                </c:pt>
                <c:pt idx="17">
                  <c:v>101.02051443364341</c:v>
                </c:pt>
                <c:pt idx="18">
                  <c:v>97.697891418150107</c:v>
                </c:pt>
                <c:pt idx="19">
                  <c:v>94.58878483276294</c:v>
                </c:pt>
                <c:pt idx="20">
                  <c:v>91.673086804016179</c:v>
                </c:pt>
                <c:pt idx="21">
                  <c:v>88.933156439496017</c:v>
                </c:pt>
                <c:pt idx="22">
                  <c:v>86.353450144444352</c:v>
                </c:pt>
                <c:pt idx="23">
                  <c:v>83.920216900384048</c:v>
                </c:pt>
                <c:pt idx="24">
                  <c:v>81.62124549043881</c:v>
                </c:pt>
                <c:pt idx="25">
                  <c:v>79.445653568760122</c:v>
                </c:pt>
                <c:pt idx="26">
                  <c:v>77.383710667435452</c:v>
                </c:pt>
                <c:pt idx="27">
                  <c:v>75.426688904937578</c:v>
                </c:pt>
                <c:pt idx="28">
                  <c:v>73.566736442251113</c:v>
                </c:pt>
                <c:pt idx="29">
                  <c:v>71.796769724490645</c:v>
                </c:pt>
                <c:pt idx="30">
                  <c:v>70.110381318743492</c:v>
                </c:pt>
                <c:pt idx="31">
                  <c:v>68.50176076554439</c:v>
                </c:pt>
                <c:pt idx="32">
                  <c:v>66.96562634074705</c:v>
                </c:pt>
                <c:pt idx="33">
                  <c:v>65.497166005746976</c:v>
                </c:pt>
                <c:pt idx="34">
                  <c:v>64.091986128890241</c:v>
                </c:pt>
                <c:pt idx="35">
                  <c:v>62.746066806227915</c:v>
                </c:pt>
                <c:pt idx="36">
                  <c:v>61.45572280811394</c:v>
                </c:pt>
                <c:pt idx="37">
                  <c:v>60.217569339428685</c:v>
                </c:pt>
                <c:pt idx="38">
                  <c:v>59.028491932933967</c:v>
                </c:pt>
                <c:pt idx="39">
                  <c:v>57.88561990336045</c:v>
                </c:pt>
                <c:pt idx="40">
                  <c:v>56.786302878943694</c:v>
                </c:pt>
                <c:pt idx="41">
                  <c:v>55.728090000841732</c:v>
                </c:pt>
                <c:pt idx="42">
                  <c:v>54.708711442236797</c:v>
                </c:pt>
                <c:pt idx="43">
                  <c:v>53.726061949962897</c:v>
                </c:pt>
                <c:pt idx="44">
                  <c:v>52.778186154408033</c:v>
                </c:pt>
                <c:pt idx="45">
                  <c:v>51.863265429362102</c:v>
                </c:pt>
                <c:pt idx="46">
                  <c:v>50.97960611387483</c:v>
                </c:pt>
                <c:pt idx="47">
                  <c:v>50.125628933799746</c:v>
                </c:pt>
                <c:pt idx="48">
                  <c:v>49.299859482541329</c:v>
                </c:pt>
                <c:pt idx="49">
                  <c:v>48.500919638991036</c:v>
                </c:pt>
                <c:pt idx="50">
                  <c:v>47.727519816563323</c:v>
                </c:pt>
                <c:pt idx="51">
                  <c:v>46.978451950673161</c:v>
                </c:pt>
                <c:pt idx="52">
                  <c:v>46.252583143728998</c:v>
                </c:pt>
                <c:pt idx="53">
                  <c:v>45.548849896677744</c:v>
                </c:pt>
                <c:pt idx="54">
                  <c:v>44.866252864752219</c:v>
                </c:pt>
                <c:pt idx="55">
                  <c:v>44.203852082601244</c:v>
                </c:pt>
                <c:pt idx="56">
                  <c:v>43.560762610400161</c:v>
                </c:pt>
                <c:pt idx="57">
                  <c:v>42.936150558203209</c:v>
                </c:pt>
                <c:pt idx="58">
                  <c:v>42.329229450670411</c:v>
                </c:pt>
                <c:pt idx="59">
                  <c:v>41.739256898601226</c:v>
                </c:pt>
                <c:pt idx="60">
                  <c:v>41.165531547435805</c:v>
                </c:pt>
                <c:pt idx="61">
                  <c:v>40.607390276149623</c:v>
                </c:pt>
                <c:pt idx="62">
                  <c:v>40.064205622887059</c:v>
                </c:pt>
                <c:pt idx="63">
                  <c:v>39.535383416125569</c:v>
                </c:pt>
                <c:pt idx="64">
                  <c:v>39.020360592496672</c:v>
                </c:pt>
                <c:pt idx="65">
                  <c:v>38.518603184278774</c:v>
                </c:pt>
                <c:pt idx="66">
                  <c:v>38.029604461346864</c:v>
                </c:pt>
                <c:pt idx="67">
                  <c:v>37.552883213912011</c:v>
                </c:pt>
                <c:pt idx="68">
                  <c:v>37.087982163740207</c:v>
                </c:pt>
                <c:pt idx="69">
                  <c:v>36.634466492751017</c:v>
                </c:pt>
                <c:pt idx="70">
                  <c:v>36.191922479014238</c:v>
                </c:pt>
                <c:pt idx="71">
                  <c:v>35.759956231059206</c:v>
                </c:pt>
                <c:pt idx="72">
                  <c:v>35.338192512354759</c:v>
                </c:pt>
                <c:pt idx="73">
                  <c:v>34.926273648522965</c:v>
                </c:pt>
                <c:pt idx="74">
                  <c:v>34.523858510567607</c:v>
                </c:pt>
                <c:pt idx="75">
                  <c:v>34.130621568021979</c:v>
                </c:pt>
                <c:pt idx="76">
                  <c:v>33.746252006443456</c:v>
                </c:pt>
                <c:pt idx="77">
                  <c:v>33.370452904233616</c:v>
                </c:pt>
                <c:pt idx="78">
                  <c:v>33.00294046415123</c:v>
                </c:pt>
                <c:pt idx="79">
                  <c:v>32.643443295332496</c:v>
                </c:pt>
                <c:pt idx="80">
                  <c:v>32.29170174197975</c:v>
                </c:pt>
                <c:pt idx="81">
                  <c:v>31.947467255234113</c:v>
                </c:pt>
                <c:pt idx="82">
                  <c:v>31.610501804980611</c:v>
                </c:pt>
                <c:pt idx="83">
                  <c:v>31.280577328688729</c:v>
                </c:pt>
                <c:pt idx="84">
                  <c:v>30.957475214588236</c:v>
                </c:pt>
                <c:pt idx="85">
                  <c:v>30.64098581668873</c:v>
                </c:pt>
                <c:pt idx="86">
                  <c:v>30.330907999395627</c:v>
                </c:pt>
                <c:pt idx="87">
                  <c:v>30.027048709627028</c:v>
                </c:pt>
                <c:pt idx="88">
                  <c:v>29.729222574500607</c:v>
                </c:pt>
                <c:pt idx="89">
                  <c:v>29.437251522858791</c:v>
                </c:pt>
                <c:pt idx="90">
                  <c:v>29.150964428947649</c:v>
                </c:pt>
                <c:pt idx="91">
                  <c:v>28.870196776786848</c:v>
                </c:pt>
                <c:pt idx="92">
                  <c:v>28.59479034385307</c:v>
                </c:pt>
                <c:pt idx="93">
                  <c:v>28.324592902727851</c:v>
                </c:pt>
                <c:pt idx="94">
                  <c:v>28.059457939624131</c:v>
                </c:pt>
                <c:pt idx="95">
                  <c:v>27.799244388571275</c:v>
                </c:pt>
                <c:pt idx="96">
                  <c:v>27.543816380390734</c:v>
                </c:pt>
                <c:pt idx="97">
                  <c:v>27.293043005359628</c:v>
                </c:pt>
                <c:pt idx="98">
                  <c:v>27.046798088834599</c:v>
                </c:pt>
                <c:pt idx="99">
                  <c:v>26.804959978915125</c:v>
                </c:pt>
                <c:pt idx="100">
                  <c:v>26.567411345456552</c:v>
                </c:pt>
                <c:pt idx="101">
                  <c:v>26.334038989724228</c:v>
                </c:pt>
                <c:pt idx="102">
                  <c:v>26.104733663991436</c:v>
                </c:pt>
                <c:pt idx="103">
                  <c:v>25.879389900558184</c:v>
                </c:pt>
                <c:pt idx="104">
                  <c:v>25.657905849554179</c:v>
                </c:pt>
                <c:pt idx="105">
                  <c:v>25.440183125018244</c:v>
                </c:pt>
                <c:pt idx="106">
                  <c:v>25.226126658810703</c:v>
                </c:pt>
                <c:pt idx="107">
                  <c:v>25.015644561820714</c:v>
                </c:pt>
              </c:numCache>
            </c:numRef>
          </c:xVal>
          <c:yVal>
            <c:numRef>
              <c:f>Sheet1!$L$2:$L$109</c:f>
              <c:numCache>
                <c:formatCode>0.0000</c:formatCode>
                <c:ptCount val="108"/>
                <c:pt idx="0">
                  <c:v>1.6511353101752946</c:v>
                </c:pt>
                <c:pt idx="1">
                  <c:v>1.710805217763484</c:v>
                </c:pt>
                <c:pt idx="2">
                  <c:v>1.7796172786536759</c:v>
                </c:pt>
                <c:pt idx="3">
                  <c:v>1.8428498193137772</c:v>
                </c:pt>
                <c:pt idx="4">
                  <c:v>1.901225657504924</c:v>
                </c:pt>
                <c:pt idx="5">
                  <c:v>1.9553325207495422</c:v>
                </c:pt>
                <c:pt idx="6">
                  <c:v>2.0056568771252259</c:v>
                </c:pt>
                <c:pt idx="7">
                  <c:v>2.0526071673389996</c:v>
                </c:pt>
                <c:pt idx="8">
                  <c:v>2.0965303556670847</c:v>
                </c:pt>
                <c:pt idx="9">
                  <c:v>2.1377240815946643</c:v>
                </c:pt>
                <c:pt idx="10">
                  <c:v>2.1764458070928887</c:v>
                </c:pt>
                <c:pt idx="11">
                  <c:v>2.212919848002934</c:v>
                </c:pt>
                <c:pt idx="12">
                  <c:v>2.2473428756661873</c:v>
                </c:pt>
                <c:pt idx="13">
                  <c:v>2.279888287412509</c:v>
                </c:pt>
                <c:pt idx="14">
                  <c:v>2.3107097242442758</c:v>
                </c:pt>
                <c:pt idx="15">
                  <c:v>2.3399439346114166</c:v>
                </c:pt>
                <c:pt idx="16">
                  <c:v>2.3677131293194273</c:v>
                </c:pt>
                <c:pt idx="17">
                  <c:v>2.3941269352530146</c:v>
                </c:pt>
                <c:pt idx="18">
                  <c:v>2.4192840291429274</c:v>
                </c:pt>
                <c:pt idx="19">
                  <c:v>2.4432735135222288</c:v>
                </c:pt>
                <c:pt idx="20">
                  <c:v>2.4661760830245592</c:v>
                </c:pt>
                <c:pt idx="21">
                  <c:v>2.4880650187630406</c:v>
                </c:pt>
                <c:pt idx="22">
                  <c:v>2.5090070406709861</c:v>
                </c:pt>
                <c:pt idx="23">
                  <c:v>2.5290630416865505</c:v>
                </c:pt>
                <c:pt idx="24">
                  <c:v>2.5482887230299118</c:v>
                </c:pt>
                <c:pt idx="25">
                  <c:v>2.566735146209163</c:v>
                </c:pt>
                <c:pt idx="26">
                  <c:v>2.584449214545423</c:v>
                </c:pt>
                <c:pt idx="27">
                  <c:v>2.6014740947501109</c:v>
                </c:pt>
                <c:pt idx="28">
                  <c:v>2.6178495872789576</c:v>
                </c:pt>
                <c:pt idx="29">
                  <c:v>2.6336124527316023</c:v>
                </c:pt>
                <c:pt idx="30">
                  <c:v>2.6487967003834219</c:v>
                </c:pt>
                <c:pt idx="31">
                  <c:v>2.6634338439710725</c:v>
                </c:pt>
                <c:pt idx="32">
                  <c:v>2.6775531290611703</c:v>
                </c:pt>
                <c:pt idx="33">
                  <c:v>2.6911817356768029</c:v>
                </c:pt>
                <c:pt idx="34">
                  <c:v>2.7043449593148097</c:v>
                </c:pt>
                <c:pt idx="35">
                  <c:v>2.7170663730325151</c:v>
                </c:pt>
                <c:pt idx="36">
                  <c:v>2.7293679729051568</c:v>
                </c:pt>
                <c:pt idx="37">
                  <c:v>2.7412703088355901</c:v>
                </c:pt>
                <c:pt idx="38">
                  <c:v>2.7527926024288782</c:v>
                </c:pt>
                <c:pt idx="39">
                  <c:v>2.7639528534165096</c:v>
                </c:pt>
                <c:pt idx="40">
                  <c:v>2.774767935920381</c:v>
                </c:pt>
                <c:pt idx="41">
                  <c:v>2.7852536856829206</c:v>
                </c:pt>
                <c:pt idx="42">
                  <c:v>2.795424979244395</c:v>
                </c:pt>
                <c:pt idx="43">
                  <c:v>2.8052958059314079</c:v>
                </c:pt>
                <c:pt idx="44">
                  <c:v>2.8148793334116213</c:v>
                </c:pt>
                <c:pt idx="45">
                  <c:v>2.8241879674822012</c:v>
                </c:pt>
                <c:pt idx="46">
                  <c:v>2.8332334066784108</c:v>
                </c:pt>
                <c:pt idx="47">
                  <c:v>2.8420266922236337</c:v>
                </c:pt>
                <c:pt idx="48">
                  <c:v>2.8505782537796764</c:v>
                </c:pt>
                <c:pt idx="49">
                  <c:v>2.8588979514084385</c:v>
                </c:pt>
                <c:pt idx="50">
                  <c:v>2.8669951141053316</c:v>
                </c:pt>
                <c:pt idx="51">
                  <c:v>2.8748785752319113</c:v>
                </c:pt>
                <c:pt idx="52">
                  <c:v>2.882556705134605</c:v>
                </c:pt>
                <c:pt idx="53">
                  <c:v>2.8900374412083285</c:v>
                </c:pt>
                <c:pt idx="54">
                  <c:v>2.8973283156383358</c:v>
                </c:pt>
                <c:pt idx="55">
                  <c:v>2.9044364810259173</c:v>
                </c:pt>
                <c:pt idx="56">
                  <c:v>2.9113687340861429</c:v>
                </c:pt>
                <c:pt idx="57">
                  <c:v>2.9181315375846801</c:v>
                </c:pt>
                <c:pt idx="58">
                  <c:v>2.9247310406660199</c:v>
                </c:pt>
                <c:pt idx="59">
                  <c:v>2.9311730977090651</c:v>
                </c:pt>
                <c:pt idx="60">
                  <c:v>2.9374632858335303</c:v>
                </c:pt>
                <c:pt idx="61">
                  <c:v>2.9436069211697395</c:v>
                </c:pt>
                <c:pt idx="62">
                  <c:v>2.9496090739907532</c:v>
                </c:pt>
                <c:pt idx="63">
                  <c:v>2.9554745828024425</c:v>
                </c:pt>
                <c:pt idx="64">
                  <c:v>2.9612080674711692</c:v>
                </c:pt>
                <c:pt idx="65">
                  <c:v>2.9668139414668668</c:v>
                </c:pt>
                <c:pt idx="66">
                  <c:v>2.9722964232904894</c:v>
                </c:pt>
                <c:pt idx="67">
                  <c:v>2.9776595471481531</c:v>
                </c:pt>
                <c:pt idx="68">
                  <c:v>2.982907172929699</c:v>
                </c:pt>
                <c:pt idx="69">
                  <c:v>2.9880429955448591</c:v>
                </c:pt>
                <c:pt idx="70">
                  <c:v>2.9930705536628133</c:v>
                </c:pt>
                <c:pt idx="71">
                  <c:v>2.9979932379024397</c:v>
                </c:pt>
                <c:pt idx="72">
                  <c:v>3.0028142985101733</c:v>
                </c:pt>
                <c:pt idx="73">
                  <c:v>3.0075368525643515</c:v>
                </c:pt>
                <c:pt idx="74">
                  <c:v>3.0121638907395911</c:v>
                </c:pt>
                <c:pt idx="75">
                  <c:v>3.0166982836614453</c:v>
                </c:pt>
                <c:pt idx="76">
                  <c:v>3.0211427878818724</c:v>
                </c:pt>
                <c:pt idx="77">
                  <c:v>3.0255000514991588</c:v>
                </c:pt>
                <c:pt idx="78">
                  <c:v>3.0297726194491474</c:v>
                </c:pt>
                <c:pt idx="79">
                  <c:v>3.0339629384889877</c:v>
                </c:pt>
                <c:pt idx="80">
                  <c:v>3.0380733618944475</c:v>
                </c:pt>
                <c:pt idx="81">
                  <c:v>3.0421061538880161</c:v>
                </c:pt>
                <c:pt idx="82">
                  <c:v>3.0460634938195152</c:v>
                </c:pt>
                <c:pt idx="83">
                  <c:v>3.0499474801118764</c:v>
                </c:pt>
                <c:pt idx="84">
                  <c:v>3.0537601339877938</c:v>
                </c:pt>
                <c:pt idx="85">
                  <c:v>3.0575034029932366</c:v>
                </c:pt>
                <c:pt idx="86">
                  <c:v>3.0611791643286641</c:v>
                </c:pt>
                <c:pt idx="87">
                  <c:v>3.0647892280008362</c:v>
                </c:pt>
                <c:pt idx="88">
                  <c:v>3.0683353398075366</c:v>
                </c:pt>
                <c:pt idx="89">
                  <c:v>3.0718191841618814</c:v>
                </c:pt>
                <c:pt idx="90">
                  <c:v>3.0752423867714995</c:v>
                </c:pt>
                <c:pt idx="91">
                  <c:v>3.0786065171774153</c:v>
                </c:pt>
                <c:pt idx="92">
                  <c:v>3.0819130911598753</c:v>
                </c:pt>
                <c:pt idx="93">
                  <c:v>3.0851635730259268</c:v>
                </c:pt>
                <c:pt idx="94">
                  <c:v>3.0883593777754257</c:v>
                </c:pt>
                <c:pt idx="95">
                  <c:v>3.0915018731654524</c:v>
                </c:pt>
                <c:pt idx="96">
                  <c:v>3.0945923816633241</c:v>
                </c:pt>
                <c:pt idx="97">
                  <c:v>3.0976321823117661</c:v>
                </c:pt>
                <c:pt idx="98">
                  <c:v>3.1006225124956699</c:v>
                </c:pt>
                <c:pt idx="99">
                  <c:v>3.1035645696278369</c:v>
                </c:pt>
                <c:pt idx="100">
                  <c:v>3.1064595127515142</c:v>
                </c:pt>
                <c:pt idx="101">
                  <c:v>3.1093084640651365</c:v>
                </c:pt>
                <c:pt idx="102">
                  <c:v>3.1121125103790357</c:v>
                </c:pt>
                <c:pt idx="103">
                  <c:v>3.1148727044983531</c:v>
                </c:pt>
                <c:pt idx="104">
                  <c:v>3.1175900665444214</c:v>
                </c:pt>
                <c:pt idx="105">
                  <c:v>3.1202655852161438</c:v>
                </c:pt>
                <c:pt idx="106">
                  <c:v>3.1229002189889119</c:v>
                </c:pt>
                <c:pt idx="107">
                  <c:v>3.1254948972640513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3-974E-945A-C301BCAB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0991"/>
        <c:axId val="162062671"/>
      </c:scatterChart>
      <c:valAx>
        <c:axId val="1620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2671"/>
        <c:crosses val="autoZero"/>
        <c:crossBetween val="midCat"/>
      </c:valAx>
      <c:valAx>
        <c:axId val="1620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8286783658775E-2"/>
          <c:y val="7.4746031746031755E-2"/>
          <c:w val="0.93068888810423356"/>
          <c:h val="0.90430433695788026"/>
        </c:manualLayout>
      </c:layout>
      <c:scatterChart>
        <c:scatterStyle val="lineMarker"/>
        <c:varyColors val="0"/>
        <c:ser>
          <c:idx val="0"/>
          <c:order val="0"/>
          <c:tx>
            <c:v>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Sheet2!$A$4:$A$45</c:f>
              <c:numCache>
                <c:formatCode>General</c:formatCode>
                <c:ptCount val="4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</c:numCache>
            </c:numRef>
          </c:xVal>
          <c:yVal>
            <c:numRef>
              <c:f>Sheet2!$B$4:$B$45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22.360679774997898</c:v>
                </c:pt>
                <c:pt idx="5">
                  <c:v>28.722813232690143</c:v>
                </c:pt>
                <c:pt idx="6">
                  <c:v>34.641016151377549</c:v>
                </c:pt>
                <c:pt idx="7">
                  <c:v>40.311288741492746</c:v>
                </c:pt>
                <c:pt idx="8">
                  <c:v>45.825756949558397</c:v>
                </c:pt>
                <c:pt idx="9">
                  <c:v>51.234753829797995</c:v>
                </c:pt>
                <c:pt idx="10">
                  <c:v>56.568542494923804</c:v>
                </c:pt>
                <c:pt idx="11">
                  <c:v>61.846584384264908</c:v>
                </c:pt>
                <c:pt idx="12">
                  <c:v>67.082039324993687</c:v>
                </c:pt>
                <c:pt idx="13">
                  <c:v>72.284161474004804</c:v>
                </c:pt>
                <c:pt idx="14">
                  <c:v>77.459666924148337</c:v>
                </c:pt>
                <c:pt idx="15">
                  <c:v>82.613558209291526</c:v>
                </c:pt>
                <c:pt idx="16">
                  <c:v>87.749643873921215</c:v>
                </c:pt>
                <c:pt idx="17">
                  <c:v>92.870878105033555</c:v>
                </c:pt>
                <c:pt idx="18">
                  <c:v>97.979589711327122</c:v>
                </c:pt>
                <c:pt idx="19">
                  <c:v>103.07764064044152</c:v>
                </c:pt>
                <c:pt idx="20">
                  <c:v>108.16653826391968</c:v>
                </c:pt>
                <c:pt idx="21">
                  <c:v>113.24751652906124</c:v>
                </c:pt>
                <c:pt idx="22">
                  <c:v>118.32159566199232</c:v>
                </c:pt>
                <c:pt idx="23">
                  <c:v>123.38962679253066</c:v>
                </c:pt>
                <c:pt idx="24">
                  <c:v>128.4523257866513</c:v>
                </c:pt>
                <c:pt idx="25">
                  <c:v>133.51029922818688</c:v>
                </c:pt>
                <c:pt idx="26">
                  <c:v>138.5640646055102</c:v>
                </c:pt>
                <c:pt idx="27">
                  <c:v>143.61406616345073</c:v>
                </c:pt>
                <c:pt idx="28">
                  <c:v>148.66068747318505</c:v>
                </c:pt>
                <c:pt idx="29">
                  <c:v>153.70426148939399</c:v>
                </c:pt>
                <c:pt idx="30">
                  <c:v>158.74507866387543</c:v>
                </c:pt>
                <c:pt idx="31">
                  <c:v>163.78339354159201</c:v>
                </c:pt>
                <c:pt idx="32">
                  <c:v>168.81943016134133</c:v>
                </c:pt>
                <c:pt idx="33">
                  <c:v>173.85338650713709</c:v>
                </c:pt>
                <c:pt idx="34">
                  <c:v>178.88543819998318</c:v>
                </c:pt>
                <c:pt idx="35">
                  <c:v>183.9157415774952</c:v>
                </c:pt>
                <c:pt idx="36">
                  <c:v>188.94443627691183</c:v>
                </c:pt>
                <c:pt idx="37">
                  <c:v>193.97164741270822</c:v>
                </c:pt>
                <c:pt idx="38">
                  <c:v>198.997487421324</c:v>
                </c:pt>
                <c:pt idx="39">
                  <c:v>204.02205763103166</c:v>
                </c:pt>
                <c:pt idx="40">
                  <c:v>209.04544960366871</c:v>
                </c:pt>
                <c:pt idx="41">
                  <c:v>214.06774628607644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B04F-8AE0-B0BEF482E497}"/>
            </c:ext>
          </c:extLst>
        </c:ser>
        <c:ser>
          <c:idx val="1"/>
          <c:order val="1"/>
          <c:tx>
            <c:v>1-cos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Sheet2!$A$2:$A$45</c:f>
              <c:numCache>
                <c:formatCode>General</c:formatCode>
                <c:ptCount val="4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</c:numCache>
            </c:numRef>
          </c:xVal>
          <c:yVal>
            <c:numRef>
              <c:f>Sheet2!$C$2:$C$45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7.6393202250021019</c:v>
                </c:pt>
                <c:pt idx="7">
                  <c:v>6.2771867673098569</c:v>
                </c:pt>
                <c:pt idx="8">
                  <c:v>5.3589838486224508</c:v>
                </c:pt>
                <c:pt idx="9">
                  <c:v>4.6887112585072543</c:v>
                </c:pt>
                <c:pt idx="10">
                  <c:v>4.1742430504416035</c:v>
                </c:pt>
                <c:pt idx="11">
                  <c:v>3.7652461702020048</c:v>
                </c:pt>
                <c:pt idx="12">
                  <c:v>3.431457505076196</c:v>
                </c:pt>
                <c:pt idx="13">
                  <c:v>3.1534156157350921</c:v>
                </c:pt>
                <c:pt idx="14">
                  <c:v>2.917960675006313</c:v>
                </c:pt>
                <c:pt idx="15">
                  <c:v>2.7158385259951956</c:v>
                </c:pt>
                <c:pt idx="16">
                  <c:v>2.5403330758516631</c:v>
                </c:pt>
                <c:pt idx="17">
                  <c:v>2.3864417907084743</c:v>
                </c:pt>
                <c:pt idx="18">
                  <c:v>2.2503561260787848</c:v>
                </c:pt>
                <c:pt idx="19">
                  <c:v>2.1291218949664454</c:v>
                </c:pt>
                <c:pt idx="20">
                  <c:v>2.0204102886728776</c:v>
                </c:pt>
                <c:pt idx="21">
                  <c:v>1.9223593595584845</c:v>
                </c:pt>
                <c:pt idx="22">
                  <c:v>1.8334617360803236</c:v>
                </c:pt>
                <c:pt idx="23">
                  <c:v>1.7524834709387562</c:v>
                </c:pt>
                <c:pt idx="24">
                  <c:v>1.678404338007681</c:v>
                </c:pt>
                <c:pt idx="25">
                  <c:v>1.6103732074693369</c:v>
                </c:pt>
                <c:pt idx="26">
                  <c:v>1.5476742133486994</c:v>
                </c:pt>
                <c:pt idx="27">
                  <c:v>1.4897007718131192</c:v>
                </c:pt>
                <c:pt idx="28">
                  <c:v>1.4359353944898032</c:v>
                </c:pt>
                <c:pt idx="29">
                  <c:v>1.3859338365492704</c:v>
                </c:pt>
                <c:pt idx="30">
                  <c:v>1.3393125268149504</c:v>
                </c:pt>
                <c:pt idx="31">
                  <c:v>1.2957385106060144</c:v>
                </c:pt>
                <c:pt idx="32">
                  <c:v>1.2549213361245677</c:v>
                </c:pt>
                <c:pt idx="33">
                  <c:v>1.2166064584079948</c:v>
                </c:pt>
                <c:pt idx="34">
                  <c:v>1.1805698386586698</c:v>
                </c:pt>
                <c:pt idx="35">
                  <c:v>1.1466134928629117</c:v>
                </c:pt>
                <c:pt idx="36">
                  <c:v>1.1145618000168156</c:v>
                </c:pt>
                <c:pt idx="37">
                  <c:v>1.0842584225048029</c:v>
                </c:pt>
                <c:pt idx="38">
                  <c:v>1.05556372308817</c:v>
                </c:pt>
                <c:pt idx="39">
                  <c:v>1.0283525872917778</c:v>
                </c:pt>
                <c:pt idx="40">
                  <c:v>1.0025125786760043</c:v>
                </c:pt>
                <c:pt idx="41">
                  <c:v>0.97794236896834263</c:v>
                </c:pt>
                <c:pt idx="42">
                  <c:v>0.95455039633128536</c:v>
                </c:pt>
                <c:pt idx="43">
                  <c:v>0.93225371392355783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A04-B04F-8AE0-B0BEF482E497}"/>
            </c:ext>
          </c:extLst>
        </c:ser>
        <c:ser>
          <c:idx val="2"/>
          <c:order val="2"/>
          <c:tx>
            <c:v>diff perc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Sheet2!$A$2:$A$45</c:f>
              <c:numCache>
                <c:formatCode>General</c:formatCode>
                <c:ptCount val="4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</c:numCache>
            </c:numRef>
          </c:xVal>
          <c:yVal>
            <c:numRef>
              <c:f>Sheet2!$D$2:$D$45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0.7453559924999299</c:v>
                </c:pt>
                <c:pt idx="7">
                  <c:v>0.82065180664828985</c:v>
                </c:pt>
                <c:pt idx="8">
                  <c:v>0.86602540378443871</c:v>
                </c:pt>
                <c:pt idx="9">
                  <c:v>0.89580641647761661</c:v>
                </c:pt>
                <c:pt idx="10">
                  <c:v>0.91651513899116788</c:v>
                </c:pt>
                <c:pt idx="11">
                  <c:v>0.93154097872359987</c:v>
                </c:pt>
                <c:pt idx="12">
                  <c:v>0.94280904158206336</c:v>
                </c:pt>
                <c:pt idx="13">
                  <c:v>0.95148591360407553</c:v>
                </c:pt>
                <c:pt idx="14">
                  <c:v>0.95831484749990981</c:v>
                </c:pt>
                <c:pt idx="15">
                  <c:v>0.96378881965339736</c:v>
                </c:pt>
                <c:pt idx="16">
                  <c:v>0.96824583655185426</c:v>
                </c:pt>
                <c:pt idx="17">
                  <c:v>0.97192421422695907</c:v>
                </c:pt>
                <c:pt idx="18">
                  <c:v>0.97499604304356902</c:v>
                </c:pt>
                <c:pt idx="19">
                  <c:v>0.97758819057930058</c:v>
                </c:pt>
                <c:pt idx="20">
                  <c:v>0.9797958971132712</c:v>
                </c:pt>
                <c:pt idx="21">
                  <c:v>0.98169181562325258</c:v>
                </c:pt>
                <c:pt idx="22">
                  <c:v>0.98333216603563345</c:v>
                </c:pt>
                <c:pt idx="23">
                  <c:v>0.98476101329618471</c:v>
                </c:pt>
                <c:pt idx="24">
                  <c:v>0.98601329718326935</c:v>
                </c:pt>
                <c:pt idx="25">
                  <c:v>0.98711701434024535</c:v>
                </c:pt>
                <c:pt idx="26">
                  <c:v>0.98809481374347152</c:v>
                </c:pt>
                <c:pt idx="27">
                  <c:v>0.98896517946805096</c:v>
                </c:pt>
                <c:pt idx="28">
                  <c:v>0.98974331861078713</c:v>
                </c:pt>
                <c:pt idx="29">
                  <c:v>0.99044183561000498</c:v>
                </c:pt>
                <c:pt idx="30">
                  <c:v>0.99107124982123362</c:v>
                </c:pt>
                <c:pt idx="31">
                  <c:v>0.99164039670576765</c:v>
                </c:pt>
                <c:pt idx="32">
                  <c:v>0.99215674164922141</c:v>
                </c:pt>
                <c:pt idx="33">
                  <c:v>0.99262662752480002</c:v>
                </c:pt>
                <c:pt idx="34">
                  <c:v>0.99305547153730189</c:v>
                </c:pt>
                <c:pt idx="35">
                  <c:v>0.99344792289792627</c:v>
                </c:pt>
                <c:pt idx="36">
                  <c:v>0.9938079899999066</c:v>
                </c:pt>
                <c:pt idx="37">
                  <c:v>0.99413914366213618</c:v>
                </c:pt>
                <c:pt idx="38">
                  <c:v>0.99444440145743074</c:v>
                </c:pt>
                <c:pt idx="39">
                  <c:v>0.99472639698824727</c:v>
                </c:pt>
                <c:pt idx="40">
                  <c:v>0.99498743710661997</c:v>
                </c:pt>
                <c:pt idx="41">
                  <c:v>0.99522954941966657</c:v>
                </c:pt>
                <c:pt idx="42">
                  <c:v>0.99545452192223194</c:v>
                </c:pt>
                <c:pt idx="43">
                  <c:v>0.99566393621430904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A04-B04F-8AE0-B0BEF482E497}"/>
            </c:ext>
          </c:extLst>
        </c:ser>
        <c:ser>
          <c:idx val="3"/>
          <c:order val="3"/>
          <c:tx>
            <c:v>approx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Sheet2!$A$2:$A$45</c:f>
              <c:numCache>
                <c:formatCode>General</c:formatCode>
                <c:ptCount val="4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A04-B04F-8AE0-B0BEF482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45999"/>
        <c:axId val="598247679"/>
      </c:scatterChart>
      <c:valAx>
        <c:axId val="5982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47679"/>
        <c:crosses val="autoZero"/>
        <c:crossBetween val="midCat"/>
      </c:valAx>
      <c:valAx>
        <c:axId val="5982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4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Sheet2!$A$16:$A$45</c:f>
              <c:numCache>
                <c:formatCode>General</c:formatCode>
                <c:ptCount val="3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170</c:v>
                </c:pt>
                <c:pt idx="21">
                  <c:v>175</c:v>
                </c:pt>
                <c:pt idx="22">
                  <c:v>180</c:v>
                </c:pt>
                <c:pt idx="23">
                  <c:v>185</c:v>
                </c:pt>
                <c:pt idx="24">
                  <c:v>190</c:v>
                </c:pt>
                <c:pt idx="25">
                  <c:v>195</c:v>
                </c:pt>
                <c:pt idx="26">
                  <c:v>200</c:v>
                </c:pt>
                <c:pt idx="27">
                  <c:v>205</c:v>
                </c:pt>
                <c:pt idx="28">
                  <c:v>210</c:v>
                </c:pt>
                <c:pt idx="29">
                  <c:v>215</c:v>
                </c:pt>
              </c:numCache>
            </c:numRef>
          </c:xVal>
          <c:yVal>
            <c:numRef>
              <c:f>Sheet2!$D$16:$D$45</c:f>
              <c:numCache>
                <c:formatCode>General</c:formatCode>
                <c:ptCount val="30"/>
                <c:pt idx="0">
                  <c:v>0.95831484749990981</c:v>
                </c:pt>
                <c:pt idx="1">
                  <c:v>0.96378881965339736</c:v>
                </c:pt>
                <c:pt idx="2">
                  <c:v>0.96824583655185426</c:v>
                </c:pt>
                <c:pt idx="3">
                  <c:v>0.97192421422695907</c:v>
                </c:pt>
                <c:pt idx="4">
                  <c:v>0.97499604304356902</c:v>
                </c:pt>
                <c:pt idx="5">
                  <c:v>0.97758819057930058</c:v>
                </c:pt>
                <c:pt idx="6">
                  <c:v>0.9797958971132712</c:v>
                </c:pt>
                <c:pt idx="7">
                  <c:v>0.98169181562325258</c:v>
                </c:pt>
                <c:pt idx="8">
                  <c:v>0.98333216603563345</c:v>
                </c:pt>
                <c:pt idx="9">
                  <c:v>0.98476101329618471</c:v>
                </c:pt>
                <c:pt idx="10">
                  <c:v>0.98601329718326935</c:v>
                </c:pt>
                <c:pt idx="11">
                  <c:v>0.98711701434024535</c:v>
                </c:pt>
                <c:pt idx="12">
                  <c:v>0.98809481374347152</c:v>
                </c:pt>
                <c:pt idx="13">
                  <c:v>0.98896517946805096</c:v>
                </c:pt>
                <c:pt idx="14">
                  <c:v>0.98974331861078713</c:v>
                </c:pt>
                <c:pt idx="15">
                  <c:v>0.99044183561000498</c:v>
                </c:pt>
                <c:pt idx="16">
                  <c:v>0.99107124982123362</c:v>
                </c:pt>
                <c:pt idx="17">
                  <c:v>0.99164039670576765</c:v>
                </c:pt>
                <c:pt idx="18">
                  <c:v>0.99215674164922141</c:v>
                </c:pt>
                <c:pt idx="19">
                  <c:v>0.99262662752480002</c:v>
                </c:pt>
                <c:pt idx="20">
                  <c:v>0.99305547153730189</c:v>
                </c:pt>
                <c:pt idx="21">
                  <c:v>0.99344792289792627</c:v>
                </c:pt>
                <c:pt idx="22">
                  <c:v>0.9938079899999066</c:v>
                </c:pt>
                <c:pt idx="23">
                  <c:v>0.99413914366213618</c:v>
                </c:pt>
                <c:pt idx="24">
                  <c:v>0.99444440145743074</c:v>
                </c:pt>
                <c:pt idx="25">
                  <c:v>0.99472639698824727</c:v>
                </c:pt>
                <c:pt idx="26">
                  <c:v>0.99498743710661997</c:v>
                </c:pt>
                <c:pt idx="27">
                  <c:v>0.99522954941966657</c:v>
                </c:pt>
                <c:pt idx="28">
                  <c:v>0.99545452192223194</c:v>
                </c:pt>
                <c:pt idx="29">
                  <c:v>0.99566393621430904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D-4E41-8CC3-745C1056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77535"/>
        <c:axId val="603479263"/>
      </c:scatterChart>
      <c:valAx>
        <c:axId val="6034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9263"/>
        <c:crosses val="autoZero"/>
        <c:crossBetween val="midCat"/>
      </c:valAx>
      <c:valAx>
        <c:axId val="6034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901700</xdr:colOff>
      <xdr:row>47</xdr:row>
      <xdr:rowOff>177800</xdr:rowOff>
    </xdr:from>
    <xdr:to>
      <xdr:col>28</xdr:col>
      <xdr:colOff>50800</xdr:colOff>
      <xdr:row>105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90F3D-2597-894C-A2B5-129527A2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0</xdr:row>
      <xdr:rowOff>152400</xdr:rowOff>
    </xdr:from>
    <xdr:to>
      <xdr:col>28</xdr:col>
      <xdr:colOff>812800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3251-46C9-324C-9478-AD96DB45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806450</xdr:colOff>
      <xdr:row>30</xdr:row>
      <xdr:rowOff>127000</xdr:rowOff>
    </xdr:from>
    <xdr:to>
      <xdr:col>25</xdr:col>
      <xdr:colOff>165100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80B9-4DFE-E04E-894C-827D7A9C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</xdr:row>
      <xdr:rowOff>152400</xdr:rowOff>
    </xdr:from>
    <xdr:to>
      <xdr:col>18</xdr:col>
      <xdr:colOff>203200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870E5-0CF2-5B42-B23F-DD96B38E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177800</xdr:colOff>
      <xdr:row>3</xdr:row>
      <xdr:rowOff>101600</xdr:rowOff>
    </xdr:from>
    <xdr:to>
      <xdr:col>28</xdr:col>
      <xdr:colOff>38100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CF25C-A1E1-FB4B-BC84-1C6F78CF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FB17-2BB6-AB40-BEC6-77B198423497}">
  <dimension ref="A1:O109"/>
  <sheetViews>
    <sheetView tabSelected="1" workbookViewId="0">
      <pane xSplit="15" topLeftCell="P1" activePane="topRight" state="frozen"/>
      <selection pane="topRight" activeCell="O10" sqref="O10"/>
    </sheetView>
  </sheetViews>
  <sheetFormatPr baseColWidth="10" defaultRowHeight="16" x14ac:dyDescent="0.2"/>
  <cols>
    <col min="2" max="2" width="11.5" style="1" customWidth="1"/>
    <col min="3" max="3" width="13.6640625" style="1" customWidth="1"/>
    <col min="4" max="4" width="13.33203125" style="1" customWidth="1"/>
    <col min="5" max="5" width="12.83203125" style="1" customWidth="1"/>
    <col min="6" max="6" width="11.5" style="1" customWidth="1"/>
    <col min="7" max="7" width="12.33203125" style="1" customWidth="1"/>
    <col min="8" max="8" width="13.5" style="1" customWidth="1"/>
    <col min="9" max="9" width="16" style="1" customWidth="1"/>
    <col min="10" max="10" width="15.6640625" style="1" customWidth="1"/>
    <col min="11" max="11" width="11.1640625" style="2" customWidth="1"/>
    <col min="12" max="12" width="11.1640625" style="10" customWidth="1"/>
    <col min="13" max="13" width="6" customWidth="1"/>
    <col min="14" max="14" width="14.6640625" customWidth="1"/>
  </cols>
  <sheetData>
    <row r="1" spans="1:15" s="6" customFormat="1" x14ac:dyDescent="0.2">
      <c r="A1" s="6" t="s">
        <v>11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22</v>
      </c>
      <c r="I1" s="7" t="s">
        <v>12</v>
      </c>
      <c r="J1" s="7" t="s">
        <v>23</v>
      </c>
      <c r="K1" s="8" t="s">
        <v>21</v>
      </c>
      <c r="L1" s="9" t="s">
        <v>24</v>
      </c>
    </row>
    <row r="2" spans="1:15" x14ac:dyDescent="0.2">
      <c r="A2">
        <v>66</v>
      </c>
      <c r="B2" s="1">
        <f t="shared" ref="B2:B33" si="0">A2-(A2^2-$O$3^2)^0.5</f>
        <v>7.2122461732037237</v>
      </c>
      <c r="C2" s="1">
        <f>B2*($O$8/$O$9)</f>
        <v>240.40820577345747</v>
      </c>
      <c r="D2" s="1">
        <f t="shared" ref="D2:D33" si="1">($A2-$O$7)*2*3.14159</f>
        <v>6.2831799999999998</v>
      </c>
      <c r="E2" s="1">
        <f t="shared" ref="E2:E33" si="2">($A2+$O$7)*2*3.1415</f>
        <v>823.07300000000009</v>
      </c>
      <c r="F2" s="1">
        <f t="shared" ref="F2:F8" si="3">E2/D2</f>
        <v>130.99624712327198</v>
      </c>
      <c r="G2" s="1">
        <f t="shared" ref="G2:G8" si="4">D2/E2</f>
        <v>7.6338064788906927E-3</v>
      </c>
      <c r="H2" s="1">
        <f>$O$2-G2*$O$2</f>
        <v>396.94647740844374</v>
      </c>
      <c r="I2" s="1">
        <f>C2*$O$4+$O$5</f>
        <v>-0.39224513175401599</v>
      </c>
      <c r="J2" s="1">
        <f>$O$2-I2*$O$2</f>
        <v>556.89805270160639</v>
      </c>
      <c r="K2" s="2">
        <f>1-J2/H2</f>
        <v>-0.40295501886663221</v>
      </c>
      <c r="L2" s="10">
        <f>H2/C2</f>
        <v>1.6511353101752946</v>
      </c>
      <c r="N2" t="s">
        <v>13</v>
      </c>
      <c r="O2">
        <v>400</v>
      </c>
    </row>
    <row r="3" spans="1:15" x14ac:dyDescent="0.2">
      <c r="A3">
        <v>70</v>
      </c>
      <c r="B3" s="1">
        <f t="shared" si="0"/>
        <v>6.7544467966324149</v>
      </c>
      <c r="C3" s="1">
        <f t="shared" ref="C3:C66" si="5">B3*($O$8/$O$9)</f>
        <v>225.14822655441384</v>
      </c>
      <c r="D3" s="1">
        <f t="shared" si="1"/>
        <v>31.415900000000001</v>
      </c>
      <c r="E3" s="1">
        <f t="shared" si="2"/>
        <v>848.20500000000004</v>
      </c>
      <c r="F3" s="1">
        <f t="shared" si="3"/>
        <v>26.999226506323232</v>
      </c>
      <c r="G3" s="1">
        <f t="shared" si="4"/>
        <v>3.7038098101284479E-2</v>
      </c>
      <c r="H3" s="1">
        <f t="shared" ref="H3:H66" si="6">$O$2-G3*$O$2</f>
        <v>385.18476075948621</v>
      </c>
      <c r="I3" s="1">
        <f t="shared" ref="I3:I66" si="7">C3*$O$4+$O$5</f>
        <v>-0.30831524604927607</v>
      </c>
      <c r="J3" s="1">
        <f t="shared" ref="J3:J66" si="8">$O$2-I3*$O$2</f>
        <v>523.32609841971043</v>
      </c>
      <c r="K3" s="2">
        <f t="shared" ref="K3:K66" si="9">1-J3/H3</f>
        <v>-0.35863656025187685</v>
      </c>
      <c r="L3" s="10">
        <f t="shared" ref="L3:L66" si="10">H3/C3</f>
        <v>1.710805217763484</v>
      </c>
      <c r="N3" t="s">
        <v>18</v>
      </c>
      <c r="O3">
        <v>30</v>
      </c>
    </row>
    <row r="4" spans="1:15" x14ac:dyDescent="0.2">
      <c r="A4">
        <v>75</v>
      </c>
      <c r="B4" s="1">
        <f t="shared" si="0"/>
        <v>6.2613645756623981</v>
      </c>
      <c r="C4" s="1">
        <f t="shared" si="5"/>
        <v>208.71215252207995</v>
      </c>
      <c r="D4" s="1">
        <f t="shared" si="1"/>
        <v>62.831800000000001</v>
      </c>
      <c r="E4" s="1">
        <f t="shared" si="2"/>
        <v>879.62</v>
      </c>
      <c r="F4" s="1">
        <f t="shared" si="3"/>
        <v>13.999598929204637</v>
      </c>
      <c r="G4" s="1">
        <f t="shared" si="4"/>
        <v>7.1430617766762919E-2</v>
      </c>
      <c r="H4" s="1">
        <f t="shared" si="6"/>
        <v>371.42775289329484</v>
      </c>
      <c r="I4" s="1">
        <f t="shared" si="7"/>
        <v>-0.21791683887143953</v>
      </c>
      <c r="J4" s="1">
        <f t="shared" si="8"/>
        <v>487.16673554857584</v>
      </c>
      <c r="K4" s="2">
        <f t="shared" si="9"/>
        <v>-0.31160564000324165</v>
      </c>
      <c r="L4" s="10">
        <f t="shared" si="10"/>
        <v>1.7796172786536759</v>
      </c>
      <c r="N4" t="s">
        <v>14</v>
      </c>
      <c r="O4">
        <v>-5.4999999999999997E-3</v>
      </c>
    </row>
    <row r="5" spans="1:15" x14ac:dyDescent="0.2">
      <c r="A5">
        <v>80</v>
      </c>
      <c r="B5" s="1">
        <f t="shared" si="0"/>
        <v>5.8380151290433702</v>
      </c>
      <c r="C5" s="1">
        <f t="shared" si="5"/>
        <v>194.60050430144568</v>
      </c>
      <c r="D5" s="1">
        <f t="shared" si="1"/>
        <v>94.247699999999995</v>
      </c>
      <c r="E5" s="1">
        <f t="shared" si="2"/>
        <v>911.03500000000008</v>
      </c>
      <c r="F5" s="1">
        <f t="shared" si="3"/>
        <v>9.6663897368317748</v>
      </c>
      <c r="G5" s="1">
        <f t="shared" si="4"/>
        <v>0.10345123952427732</v>
      </c>
      <c r="H5" s="1">
        <f t="shared" si="6"/>
        <v>358.61950419028909</v>
      </c>
      <c r="I5" s="1">
        <f t="shared" si="7"/>
        <v>-0.14030277365795107</v>
      </c>
      <c r="J5" s="1">
        <f t="shared" si="8"/>
        <v>456.12110946318046</v>
      </c>
      <c r="K5" s="2">
        <f t="shared" si="9"/>
        <v>-0.27188037497580031</v>
      </c>
      <c r="L5" s="10">
        <f t="shared" si="10"/>
        <v>1.8428498193137772</v>
      </c>
      <c r="N5" t="s">
        <v>15</v>
      </c>
      <c r="O5">
        <v>0.93</v>
      </c>
    </row>
    <row r="6" spans="1:15" x14ac:dyDescent="0.2">
      <c r="A6">
        <v>85</v>
      </c>
      <c r="B6" s="1">
        <f t="shared" si="0"/>
        <v>5.4701313970656713</v>
      </c>
      <c r="C6" s="1">
        <f t="shared" si="5"/>
        <v>182.33771323552239</v>
      </c>
      <c r="D6" s="1">
        <f t="shared" si="1"/>
        <v>125.6636</v>
      </c>
      <c r="E6" s="1">
        <f t="shared" si="2"/>
        <v>942.45</v>
      </c>
      <c r="F6" s="1">
        <f t="shared" si="3"/>
        <v>7.4997851406453426</v>
      </c>
      <c r="G6" s="1">
        <f t="shared" si="4"/>
        <v>0.13333715316462411</v>
      </c>
      <c r="H6" s="1">
        <f t="shared" si="6"/>
        <v>346.66513873415033</v>
      </c>
      <c r="I6" s="1">
        <f t="shared" si="7"/>
        <v>-7.2857422795372995E-2</v>
      </c>
      <c r="J6" s="1">
        <f t="shared" si="8"/>
        <v>429.14296911814921</v>
      </c>
      <c r="K6" s="2">
        <f t="shared" si="9"/>
        <v>-0.2379178670378197</v>
      </c>
      <c r="L6" s="10">
        <f t="shared" si="10"/>
        <v>1.901225657504924</v>
      </c>
      <c r="N6" t="s">
        <v>16</v>
      </c>
      <c r="O6">
        <f>$O$2*$O$4</f>
        <v>-2.1999999999999997</v>
      </c>
    </row>
    <row r="7" spans="1:15" x14ac:dyDescent="0.2">
      <c r="A7">
        <v>90</v>
      </c>
      <c r="B7" s="1">
        <f t="shared" si="0"/>
        <v>5.1471862576142939</v>
      </c>
      <c r="C7" s="1">
        <f t="shared" si="5"/>
        <v>171.5728752538098</v>
      </c>
      <c r="D7" s="1">
        <f t="shared" si="1"/>
        <v>157.0795</v>
      </c>
      <c r="E7" s="1">
        <f t="shared" si="2"/>
        <v>973.86500000000001</v>
      </c>
      <c r="F7" s="1">
        <f t="shared" si="3"/>
        <v>6.1998223829334833</v>
      </c>
      <c r="G7" s="1">
        <f t="shared" si="4"/>
        <v>0.16129494334430336</v>
      </c>
      <c r="H7" s="1">
        <f t="shared" si="6"/>
        <v>335.48202266227867</v>
      </c>
      <c r="I7" s="1">
        <f t="shared" si="7"/>
        <v>-1.3650813895953795E-2</v>
      </c>
      <c r="J7" s="1">
        <f t="shared" si="8"/>
        <v>405.4603255583815</v>
      </c>
      <c r="K7" s="2">
        <f t="shared" si="9"/>
        <v>-0.20859032129583954</v>
      </c>
      <c r="L7" s="10">
        <f t="shared" si="10"/>
        <v>1.9553325207495422</v>
      </c>
      <c r="N7" t="s">
        <v>17</v>
      </c>
      <c r="O7">
        <v>65</v>
      </c>
    </row>
    <row r="8" spans="1:15" x14ac:dyDescent="0.2">
      <c r="A8">
        <v>95</v>
      </c>
      <c r="B8" s="1">
        <f t="shared" si="0"/>
        <v>4.8612181134002697</v>
      </c>
      <c r="C8" s="1">
        <f t="shared" si="5"/>
        <v>162.04060378000901</v>
      </c>
      <c r="D8" s="1">
        <f t="shared" si="1"/>
        <v>188.49539999999999</v>
      </c>
      <c r="E8" s="1">
        <f t="shared" si="2"/>
        <v>1005.2800000000001</v>
      </c>
      <c r="F8" s="1">
        <f t="shared" si="3"/>
        <v>5.3331805444589104</v>
      </c>
      <c r="G8" s="1">
        <f t="shared" si="4"/>
        <v>0.18750537163775263</v>
      </c>
      <c r="H8" s="1">
        <f t="shared" si="6"/>
        <v>324.99785134489895</v>
      </c>
      <c r="I8" s="1">
        <f t="shared" si="7"/>
        <v>3.8776679209950538E-2</v>
      </c>
      <c r="J8" s="1">
        <f t="shared" si="8"/>
        <v>384.48932831601979</v>
      </c>
      <c r="K8" s="2">
        <f t="shared" si="9"/>
        <v>-0.18305190857396303</v>
      </c>
      <c r="L8" s="10">
        <f t="shared" si="10"/>
        <v>2.0056568771252259</v>
      </c>
      <c r="N8" t="s">
        <v>20</v>
      </c>
      <c r="O8">
        <v>1000</v>
      </c>
    </row>
    <row r="9" spans="1:15" x14ac:dyDescent="0.2">
      <c r="A9">
        <v>100</v>
      </c>
      <c r="B9" s="1">
        <f t="shared" si="0"/>
        <v>4.606079858305435</v>
      </c>
      <c r="C9" s="1">
        <f t="shared" si="5"/>
        <v>153.53599527684784</v>
      </c>
      <c r="D9" s="1">
        <f t="shared" si="1"/>
        <v>219.91129999999998</v>
      </c>
      <c r="E9" s="1">
        <f t="shared" si="2"/>
        <v>1036.6950000000002</v>
      </c>
      <c r="F9" s="1">
        <f>E9/D9</f>
        <v>4.7141506598342158</v>
      </c>
      <c r="G9" s="1">
        <f>D9/E9</f>
        <v>0.21212728912553833</v>
      </c>
      <c r="H9" s="1">
        <f t="shared" si="6"/>
        <v>315.14908434978469</v>
      </c>
      <c r="I9" s="1">
        <f t="shared" si="7"/>
        <v>8.5552025977337021E-2</v>
      </c>
      <c r="J9" s="1">
        <f t="shared" si="8"/>
        <v>365.77918960906521</v>
      </c>
      <c r="K9" s="2">
        <f t="shared" si="9"/>
        <v>-0.16065445775843057</v>
      </c>
      <c r="L9" s="10">
        <f t="shared" si="10"/>
        <v>2.0526071673389996</v>
      </c>
      <c r="N9" t="s">
        <v>19</v>
      </c>
      <c r="O9">
        <v>30</v>
      </c>
    </row>
    <row r="10" spans="1:15" x14ac:dyDescent="0.2">
      <c r="A10">
        <v>105</v>
      </c>
      <c r="B10" s="1">
        <f t="shared" si="0"/>
        <v>4.3769410125094623</v>
      </c>
      <c r="C10" s="1">
        <f t="shared" si="5"/>
        <v>145.89803375031542</v>
      </c>
      <c r="D10" s="1">
        <f t="shared" si="1"/>
        <v>251.3272</v>
      </c>
      <c r="E10" s="1">
        <f t="shared" si="2"/>
        <v>1068.1100000000001</v>
      </c>
      <c r="F10" s="1">
        <f>E10/D10</f>
        <v>4.2498782463656939</v>
      </c>
      <c r="G10" s="1">
        <f t="shared" ref="G10:G73" si="11">D10/E10</f>
        <v>0.23530085852580723</v>
      </c>
      <c r="H10" s="1">
        <f t="shared" si="6"/>
        <v>305.8796565896771</v>
      </c>
      <c r="I10" s="1">
        <f t="shared" si="7"/>
        <v>0.12756081437326527</v>
      </c>
      <c r="J10" s="1">
        <f t="shared" si="8"/>
        <v>348.97567425069388</v>
      </c>
      <c r="K10" s="2">
        <f t="shared" si="9"/>
        <v>-0.1408920689316322</v>
      </c>
      <c r="L10" s="10">
        <f t="shared" si="10"/>
        <v>2.0965303556670847</v>
      </c>
    </row>
    <row r="11" spans="1:15" x14ac:dyDescent="0.2">
      <c r="A11">
        <v>110</v>
      </c>
      <c r="B11" s="1">
        <f t="shared" si="0"/>
        <v>4.1699475574163785</v>
      </c>
      <c r="C11" s="1">
        <f t="shared" si="5"/>
        <v>138.9982519138793</v>
      </c>
      <c r="D11" s="1">
        <f t="shared" si="1"/>
        <v>282.74309999999997</v>
      </c>
      <c r="E11" s="1">
        <f t="shared" si="2"/>
        <v>1099.5250000000001</v>
      </c>
      <c r="F11" s="1">
        <f>E11/D11</f>
        <v>3.8887774803346224</v>
      </c>
      <c r="G11" s="1">
        <f t="shared" si="11"/>
        <v>0.25715022396034648</v>
      </c>
      <c r="H11" s="1">
        <f t="shared" si="6"/>
        <v>297.13991041586144</v>
      </c>
      <c r="I11" s="1">
        <f t="shared" si="7"/>
        <v>0.16550961447366397</v>
      </c>
      <c r="J11" s="1">
        <f t="shared" si="8"/>
        <v>333.79615421053438</v>
      </c>
      <c r="K11" s="2">
        <f t="shared" si="9"/>
        <v>-0.12336358230495126</v>
      </c>
      <c r="L11" s="10">
        <f t="shared" si="10"/>
        <v>2.1377240815946643</v>
      </c>
      <c r="N11" t="s">
        <v>25</v>
      </c>
      <c r="O11" s="10">
        <f>AVERAGE(L2:L109)</f>
        <v>2.7620491962954397</v>
      </c>
    </row>
    <row r="12" spans="1:15" x14ac:dyDescent="0.2">
      <c r="A12">
        <v>115</v>
      </c>
      <c r="B12" s="1">
        <f t="shared" si="0"/>
        <v>3.9819834441274082</v>
      </c>
      <c r="C12" s="1">
        <f t="shared" si="5"/>
        <v>132.73278147091361</v>
      </c>
      <c r="D12" s="1">
        <f t="shared" si="1"/>
        <v>314.15899999999999</v>
      </c>
      <c r="E12" s="1">
        <f t="shared" si="2"/>
        <v>1130.94</v>
      </c>
      <c r="F12" s="1">
        <f t="shared" ref="F12:F75" si="12">E12/D12</f>
        <v>3.5998968675097642</v>
      </c>
      <c r="G12" s="1">
        <f t="shared" si="11"/>
        <v>0.27778573575963356</v>
      </c>
      <c r="H12" s="1">
        <f t="shared" si="6"/>
        <v>288.8857056961466</v>
      </c>
      <c r="I12" s="1">
        <f t="shared" si="7"/>
        <v>0.19996970190997521</v>
      </c>
      <c r="J12" s="1">
        <f t="shared" si="8"/>
        <v>320.01211923600994</v>
      </c>
      <c r="K12" s="2">
        <f t="shared" si="9"/>
        <v>-0.10774646486871342</v>
      </c>
      <c r="L12" s="10">
        <f t="shared" si="10"/>
        <v>2.1764458070928887</v>
      </c>
    </row>
    <row r="13" spans="1:15" x14ac:dyDescent="0.2">
      <c r="A13">
        <v>120</v>
      </c>
      <c r="B13" s="1">
        <f t="shared" si="0"/>
        <v>3.8104996137774947</v>
      </c>
      <c r="C13" s="1">
        <f t="shared" si="5"/>
        <v>127.01665379258317</v>
      </c>
      <c r="D13" s="1">
        <f t="shared" si="1"/>
        <v>345.57490000000001</v>
      </c>
      <c r="E13" s="1">
        <f t="shared" si="2"/>
        <v>1162.355</v>
      </c>
      <c r="F13" s="1">
        <f t="shared" si="12"/>
        <v>3.3635400024712441</v>
      </c>
      <c r="G13" s="1">
        <f t="shared" si="11"/>
        <v>0.29730581448868892</v>
      </c>
      <c r="H13" s="1">
        <f t="shared" si="6"/>
        <v>281.07767420452444</v>
      </c>
      <c r="I13" s="1">
        <f t="shared" si="7"/>
        <v>0.23140840414079267</v>
      </c>
      <c r="J13" s="1">
        <f t="shared" si="8"/>
        <v>307.43663834368294</v>
      </c>
      <c r="K13" s="2">
        <f t="shared" si="9"/>
        <v>-9.3778220606658858E-2</v>
      </c>
      <c r="L13" s="10">
        <f t="shared" si="10"/>
        <v>2.212919848002934</v>
      </c>
    </row>
    <row r="14" spans="1:15" x14ac:dyDescent="0.2">
      <c r="A14">
        <v>125</v>
      </c>
      <c r="B14" s="1">
        <f t="shared" si="0"/>
        <v>3.6533890048840334</v>
      </c>
      <c r="C14" s="1">
        <f t="shared" si="5"/>
        <v>121.77963349613445</v>
      </c>
      <c r="D14" s="1">
        <f t="shared" si="1"/>
        <v>376.99079999999998</v>
      </c>
      <c r="E14" s="1">
        <f t="shared" si="2"/>
        <v>1193.77</v>
      </c>
      <c r="F14" s="1">
        <f t="shared" si="12"/>
        <v>3.1665759482724778</v>
      </c>
      <c r="G14" s="1">
        <f t="shared" si="11"/>
        <v>0.31579852065305714</v>
      </c>
      <c r="H14" s="1">
        <f t="shared" si="6"/>
        <v>273.68059173877714</v>
      </c>
      <c r="I14" s="1">
        <f t="shared" si="7"/>
        <v>0.26021201577126063</v>
      </c>
      <c r="J14" s="1">
        <f t="shared" si="8"/>
        <v>295.91519369149574</v>
      </c>
      <c r="K14" s="2">
        <f t="shared" si="9"/>
        <v>-8.1242889060767265E-2</v>
      </c>
      <c r="L14" s="10">
        <f t="shared" si="10"/>
        <v>2.2473428756661873</v>
      </c>
    </row>
    <row r="15" spans="1:15" x14ac:dyDescent="0.2">
      <c r="A15">
        <v>130</v>
      </c>
      <c r="B15" s="1">
        <f t="shared" si="0"/>
        <v>3.5088935932648297</v>
      </c>
      <c r="C15" s="1">
        <f t="shared" si="5"/>
        <v>116.96311977549433</v>
      </c>
      <c r="D15" s="1">
        <f t="shared" si="1"/>
        <v>408.4067</v>
      </c>
      <c r="E15" s="1">
        <f t="shared" si="2"/>
        <v>1225.1850000000002</v>
      </c>
      <c r="F15" s="1">
        <f t="shared" si="12"/>
        <v>2.9999140562581372</v>
      </c>
      <c r="G15" s="1">
        <f t="shared" si="11"/>
        <v>0.33334288291156022</v>
      </c>
      <c r="H15" s="1">
        <f t="shared" si="6"/>
        <v>266.66284683537594</v>
      </c>
      <c r="I15" s="1">
        <f t="shared" si="7"/>
        <v>0.28670284123478129</v>
      </c>
      <c r="J15" s="1">
        <f t="shared" si="8"/>
        <v>285.3188635060875</v>
      </c>
      <c r="K15" s="2">
        <f t="shared" si="9"/>
        <v>-6.9961064663158101E-2</v>
      </c>
      <c r="L15" s="10">
        <f t="shared" si="10"/>
        <v>2.279888287412509</v>
      </c>
    </row>
    <row r="16" spans="1:15" x14ac:dyDescent="0.2">
      <c r="A16">
        <v>135</v>
      </c>
      <c r="B16" s="1">
        <f t="shared" si="0"/>
        <v>3.3755341891181558</v>
      </c>
      <c r="C16" s="1">
        <f t="shared" si="5"/>
        <v>112.51780630393854</v>
      </c>
      <c r="D16" s="1">
        <f t="shared" si="1"/>
        <v>439.82259999999997</v>
      </c>
      <c r="E16" s="1">
        <f t="shared" si="2"/>
        <v>1256.6000000000001</v>
      </c>
      <c r="F16" s="1">
        <f t="shared" si="12"/>
        <v>2.8570610059601309</v>
      </c>
      <c r="G16" s="1">
        <f t="shared" si="11"/>
        <v>0.35001002705713824</v>
      </c>
      <c r="H16" s="1">
        <f t="shared" si="6"/>
        <v>259.99598917714468</v>
      </c>
      <c r="I16" s="1">
        <f t="shared" si="7"/>
        <v>0.31115206532833806</v>
      </c>
      <c r="J16" s="1">
        <f t="shared" si="8"/>
        <v>275.53917386866476</v>
      </c>
      <c r="K16" s="2">
        <f t="shared" si="9"/>
        <v>-5.9782401800552165E-2</v>
      </c>
      <c r="L16" s="10">
        <f t="shared" si="10"/>
        <v>2.3107097242442758</v>
      </c>
    </row>
    <row r="17" spans="1:12" x14ac:dyDescent="0.2">
      <c r="A17">
        <v>140</v>
      </c>
      <c r="B17" s="1">
        <f t="shared" si="0"/>
        <v>3.2520566882265598</v>
      </c>
      <c r="C17" s="1">
        <f t="shared" si="5"/>
        <v>108.40188960755201</v>
      </c>
      <c r="D17" s="1">
        <f t="shared" si="1"/>
        <v>471.23849999999999</v>
      </c>
      <c r="E17" s="1">
        <f t="shared" si="2"/>
        <v>1288.0150000000001</v>
      </c>
      <c r="F17" s="1">
        <f t="shared" si="12"/>
        <v>2.7332550290351918</v>
      </c>
      <c r="G17" s="1">
        <f t="shared" si="11"/>
        <v>0.36586413978098076</v>
      </c>
      <c r="H17" s="1">
        <f t="shared" si="6"/>
        <v>253.65434408760768</v>
      </c>
      <c r="I17" s="1">
        <f t="shared" si="7"/>
        <v>0.33378960715846406</v>
      </c>
      <c r="J17" s="1">
        <f t="shared" si="8"/>
        <v>266.48415713661439</v>
      </c>
      <c r="K17" s="2">
        <f t="shared" si="9"/>
        <v>-5.0579906664541596E-2</v>
      </c>
      <c r="L17" s="10">
        <f t="shared" si="10"/>
        <v>2.3399439346114166</v>
      </c>
    </row>
    <row r="18" spans="1:12" x14ac:dyDescent="0.2">
      <c r="A18">
        <v>145</v>
      </c>
      <c r="B18" s="1">
        <f t="shared" si="0"/>
        <v>3.1373904088889333</v>
      </c>
      <c r="C18" s="1">
        <f t="shared" si="5"/>
        <v>104.57968029629778</v>
      </c>
      <c r="D18" s="1">
        <f t="shared" si="1"/>
        <v>502.65440000000001</v>
      </c>
      <c r="E18" s="1">
        <f t="shared" si="2"/>
        <v>1319.43</v>
      </c>
      <c r="F18" s="1">
        <f t="shared" si="12"/>
        <v>2.62492479922587</v>
      </c>
      <c r="G18" s="1">
        <f t="shared" si="11"/>
        <v>0.38096329475606888</v>
      </c>
      <c r="H18" s="1">
        <f t="shared" si="6"/>
        <v>247.61468209757246</v>
      </c>
      <c r="I18" s="1">
        <f t="shared" si="7"/>
        <v>0.35481175837036227</v>
      </c>
      <c r="J18" s="1">
        <f t="shared" si="8"/>
        <v>258.07529665185507</v>
      </c>
      <c r="K18" s="2">
        <f t="shared" si="9"/>
        <v>-4.224553433451339E-2</v>
      </c>
      <c r="L18" s="10">
        <f t="shared" si="10"/>
        <v>2.3677131293194273</v>
      </c>
    </row>
    <row r="19" spans="1:12" s="3" customFormat="1" x14ac:dyDescent="0.2">
      <c r="A19" s="3">
        <v>150</v>
      </c>
      <c r="B19" s="4">
        <f t="shared" si="0"/>
        <v>3.0306154330093023</v>
      </c>
      <c r="C19" s="4">
        <f t="shared" si="5"/>
        <v>101.02051443364341</v>
      </c>
      <c r="D19" s="4">
        <f t="shared" si="1"/>
        <v>534.07029999999997</v>
      </c>
      <c r="E19" s="4">
        <f t="shared" si="2"/>
        <v>1350.845</v>
      </c>
      <c r="F19" s="4">
        <f t="shared" si="12"/>
        <v>2.5293393023352921</v>
      </c>
      <c r="G19" s="4">
        <f t="shared" si="11"/>
        <v>0.39536016345324593</v>
      </c>
      <c r="H19" s="4">
        <f t="shared" si="6"/>
        <v>241.85593461870164</v>
      </c>
      <c r="I19" s="1">
        <f t="shared" si="7"/>
        <v>0.3743871706149613</v>
      </c>
      <c r="J19" s="1">
        <f t="shared" si="8"/>
        <v>250.24513175401549</v>
      </c>
      <c r="K19" s="5">
        <f t="shared" si="9"/>
        <v>-3.4686753287819228E-2</v>
      </c>
      <c r="L19" s="10">
        <f t="shared" si="10"/>
        <v>2.3941269352530146</v>
      </c>
    </row>
    <row r="20" spans="1:12" x14ac:dyDescent="0.2">
      <c r="A20">
        <v>155</v>
      </c>
      <c r="B20" s="1">
        <f t="shared" si="0"/>
        <v>2.9309367425445032</v>
      </c>
      <c r="C20" s="1">
        <f t="shared" si="5"/>
        <v>97.697891418150107</v>
      </c>
      <c r="D20" s="1">
        <f t="shared" si="1"/>
        <v>565.48619999999994</v>
      </c>
      <c r="E20" s="1">
        <f t="shared" si="2"/>
        <v>1382.26</v>
      </c>
      <c r="F20" s="1">
        <f t="shared" si="12"/>
        <v>2.444374416210334</v>
      </c>
      <c r="G20" s="1">
        <f t="shared" si="11"/>
        <v>0.40910262902782396</v>
      </c>
      <c r="H20" s="1">
        <f t="shared" si="6"/>
        <v>236.3589483888704</v>
      </c>
      <c r="I20" s="1">
        <f t="shared" si="7"/>
        <v>0.39266159720017446</v>
      </c>
      <c r="J20" s="1">
        <f t="shared" si="8"/>
        <v>242.93536111993021</v>
      </c>
      <c r="K20" s="2">
        <f t="shared" si="9"/>
        <v>-2.7823836482128605E-2</v>
      </c>
      <c r="L20" s="10">
        <f t="shared" si="10"/>
        <v>2.4192840291429274</v>
      </c>
    </row>
    <row r="21" spans="1:12" x14ac:dyDescent="0.2">
      <c r="A21">
        <v>160</v>
      </c>
      <c r="B21" s="1">
        <f t="shared" si="0"/>
        <v>2.8376635449828882</v>
      </c>
      <c r="C21" s="1">
        <f t="shared" si="5"/>
        <v>94.58878483276294</v>
      </c>
      <c r="D21" s="1">
        <f t="shared" si="1"/>
        <v>596.90210000000002</v>
      </c>
      <c r="E21" s="1">
        <f t="shared" si="2"/>
        <v>1413.6750000000002</v>
      </c>
      <c r="F21" s="1">
        <f t="shared" si="12"/>
        <v>2.3683532023090557</v>
      </c>
      <c r="G21" s="1">
        <f t="shared" si="11"/>
        <v>0.42223431835464298</v>
      </c>
      <c r="H21" s="1">
        <f t="shared" si="6"/>
        <v>231.10627265814281</v>
      </c>
      <c r="I21" s="1">
        <f t="shared" si="7"/>
        <v>0.4097616834198039</v>
      </c>
      <c r="J21" s="1">
        <f t="shared" si="8"/>
        <v>236.09532663207844</v>
      </c>
      <c r="K21" s="2">
        <f t="shared" si="9"/>
        <v>-2.1587704723685874E-2</v>
      </c>
      <c r="L21" s="10">
        <f t="shared" si="10"/>
        <v>2.4432735135222288</v>
      </c>
    </row>
    <row r="22" spans="1:12" x14ac:dyDescent="0.2">
      <c r="A22">
        <v>165</v>
      </c>
      <c r="B22" s="1">
        <f t="shared" si="0"/>
        <v>2.7501926041204854</v>
      </c>
      <c r="C22" s="1">
        <f t="shared" si="5"/>
        <v>91.673086804016179</v>
      </c>
      <c r="D22" s="1">
        <f t="shared" si="1"/>
        <v>628.31799999999998</v>
      </c>
      <c r="E22" s="1">
        <f t="shared" si="2"/>
        <v>1445.0900000000001</v>
      </c>
      <c r="F22" s="1">
        <f t="shared" si="12"/>
        <v>2.2999341097979054</v>
      </c>
      <c r="G22" s="1">
        <f t="shared" si="11"/>
        <v>0.43479506466725248</v>
      </c>
      <c r="H22" s="1">
        <f t="shared" si="6"/>
        <v>226.08197413309901</v>
      </c>
      <c r="I22" s="1">
        <f t="shared" si="7"/>
        <v>0.42579802257791111</v>
      </c>
      <c r="J22" s="1">
        <f t="shared" si="8"/>
        <v>229.68079096883557</v>
      </c>
      <c r="K22" s="2">
        <f t="shared" si="9"/>
        <v>-1.5918194493550697E-2</v>
      </c>
      <c r="L22" s="10">
        <f t="shared" si="10"/>
        <v>2.4661760830245592</v>
      </c>
    </row>
    <row r="23" spans="1:12" x14ac:dyDescent="0.2">
      <c r="A23">
        <v>170</v>
      </c>
      <c r="B23" s="1">
        <f t="shared" si="0"/>
        <v>2.6679946931848804</v>
      </c>
      <c r="C23" s="1">
        <f t="shared" si="5"/>
        <v>88.933156439496017</v>
      </c>
      <c r="D23" s="1">
        <f t="shared" si="1"/>
        <v>659.73389999999995</v>
      </c>
      <c r="E23" s="1">
        <f t="shared" si="2"/>
        <v>1476.5050000000001</v>
      </c>
      <c r="F23" s="1">
        <f t="shared" si="12"/>
        <v>2.2380311213354358</v>
      </c>
      <c r="G23" s="1">
        <f t="shared" si="11"/>
        <v>0.44682131113677226</v>
      </c>
      <c r="H23" s="1">
        <f t="shared" si="6"/>
        <v>221.27147554529108</v>
      </c>
      <c r="I23" s="1">
        <f t="shared" si="7"/>
        <v>0.44086763958277198</v>
      </c>
      <c r="J23" s="1">
        <f t="shared" si="8"/>
        <v>223.65294416689122</v>
      </c>
      <c r="K23" s="2">
        <f t="shared" si="9"/>
        <v>-1.0762655311677083E-2</v>
      </c>
      <c r="L23" s="10">
        <f t="shared" si="10"/>
        <v>2.4880650187630406</v>
      </c>
    </row>
    <row r="24" spans="1:12" x14ac:dyDescent="0.2">
      <c r="A24">
        <v>175</v>
      </c>
      <c r="B24" s="1">
        <f t="shared" si="0"/>
        <v>2.5906035043333304</v>
      </c>
      <c r="C24" s="1">
        <f t="shared" si="5"/>
        <v>86.353450144444352</v>
      </c>
      <c r="D24" s="1">
        <f t="shared" si="1"/>
        <v>691.14980000000003</v>
      </c>
      <c r="E24" s="1">
        <f t="shared" si="2"/>
        <v>1507.92</v>
      </c>
      <c r="F24" s="1">
        <f t="shared" si="12"/>
        <v>2.1817556772786451</v>
      </c>
      <c r="G24" s="1">
        <f t="shared" si="11"/>
        <v>0.4583464640033954</v>
      </c>
      <c r="H24" s="1">
        <f t="shared" si="6"/>
        <v>216.66141439864185</v>
      </c>
      <c r="I24" s="1">
        <f t="shared" si="7"/>
        <v>0.45505602420555613</v>
      </c>
      <c r="J24" s="1">
        <f t="shared" si="8"/>
        <v>217.97759031777755</v>
      </c>
      <c r="K24" s="2">
        <f t="shared" si="9"/>
        <v>-6.0748053491150866E-3</v>
      </c>
      <c r="L24" s="10">
        <f t="shared" si="10"/>
        <v>2.5090070406709861</v>
      </c>
    </row>
    <row r="25" spans="1:12" x14ac:dyDescent="0.2">
      <c r="A25">
        <v>180</v>
      </c>
      <c r="B25" s="1">
        <f t="shared" si="0"/>
        <v>2.5176065070115214</v>
      </c>
      <c r="C25" s="1">
        <f t="shared" si="5"/>
        <v>83.920216900384048</v>
      </c>
      <c r="D25" s="1">
        <f t="shared" si="1"/>
        <v>722.56569999999999</v>
      </c>
      <c r="E25" s="1">
        <f t="shared" si="2"/>
        <v>1539.335</v>
      </c>
      <c r="F25" s="1">
        <f t="shared" si="12"/>
        <v>2.130373750096358</v>
      </c>
      <c r="G25" s="1">
        <f t="shared" si="11"/>
        <v>0.46940120246729916</v>
      </c>
      <c r="H25" s="1">
        <f t="shared" si="6"/>
        <v>212.23951901308033</v>
      </c>
      <c r="I25" s="1">
        <f t="shared" si="7"/>
        <v>0.46843880704788782</v>
      </c>
      <c r="J25" s="1">
        <f t="shared" si="8"/>
        <v>212.62447718084488</v>
      </c>
      <c r="K25" s="2">
        <f t="shared" si="9"/>
        <v>-1.8137911806181961E-3</v>
      </c>
      <c r="L25" s="10">
        <f t="shared" si="10"/>
        <v>2.5290630416865505</v>
      </c>
    </row>
    <row r="26" spans="1:12" x14ac:dyDescent="0.2">
      <c r="A26">
        <v>185</v>
      </c>
      <c r="B26" s="1">
        <f t="shared" si="0"/>
        <v>2.4486373647131643</v>
      </c>
      <c r="C26" s="1">
        <f t="shared" si="5"/>
        <v>81.62124549043881</v>
      </c>
      <c r="D26" s="1">
        <f t="shared" si="1"/>
        <v>753.98159999999996</v>
      </c>
      <c r="E26" s="1">
        <f t="shared" si="2"/>
        <v>1570.75</v>
      </c>
      <c r="F26" s="1">
        <f t="shared" si="12"/>
        <v>2.0832736501792617</v>
      </c>
      <c r="G26" s="1">
        <f t="shared" si="11"/>
        <v>0.48001375139264679</v>
      </c>
      <c r="H26" s="1">
        <f t="shared" si="6"/>
        <v>207.99449944294128</v>
      </c>
      <c r="I26" s="1">
        <f t="shared" si="7"/>
        <v>0.4810831498025866</v>
      </c>
      <c r="J26" s="1">
        <f t="shared" si="8"/>
        <v>207.56674007896535</v>
      </c>
      <c r="K26" s="2">
        <f t="shared" si="9"/>
        <v>2.0565897902182773E-3</v>
      </c>
      <c r="L26" s="10">
        <f t="shared" si="10"/>
        <v>2.5482887230299118</v>
      </c>
    </row>
    <row r="27" spans="1:12" x14ac:dyDescent="0.2">
      <c r="A27">
        <v>190</v>
      </c>
      <c r="B27" s="1">
        <f t="shared" si="0"/>
        <v>2.3833696070628037</v>
      </c>
      <c r="C27" s="1">
        <f t="shared" si="5"/>
        <v>79.445653568760122</v>
      </c>
      <c r="D27" s="1">
        <f t="shared" si="1"/>
        <v>785.39749999999992</v>
      </c>
      <c r="E27" s="1">
        <f t="shared" si="2"/>
        <v>1602.1650000000002</v>
      </c>
      <c r="F27" s="1">
        <f t="shared" si="12"/>
        <v>2.0399415582555336</v>
      </c>
      <c r="G27" s="1">
        <f t="shared" si="11"/>
        <v>0.49021012192876501</v>
      </c>
      <c r="H27" s="1">
        <f t="shared" si="6"/>
        <v>203.91595122849401</v>
      </c>
      <c r="I27" s="1">
        <f t="shared" si="7"/>
        <v>0.49304890537181939</v>
      </c>
      <c r="J27" s="1">
        <f t="shared" si="8"/>
        <v>202.78043785127224</v>
      </c>
      <c r="K27" s="2">
        <f t="shared" si="9"/>
        <v>5.5685363032212942E-3</v>
      </c>
      <c r="L27" s="10">
        <f t="shared" si="10"/>
        <v>2.566735146209163</v>
      </c>
    </row>
    <row r="28" spans="1:12" x14ac:dyDescent="0.2">
      <c r="A28">
        <v>195</v>
      </c>
      <c r="B28" s="1">
        <f t="shared" si="0"/>
        <v>2.3215113200230633</v>
      </c>
      <c r="C28" s="1">
        <f t="shared" si="5"/>
        <v>77.383710667435452</v>
      </c>
      <c r="D28" s="1">
        <f t="shared" si="1"/>
        <v>816.8134</v>
      </c>
      <c r="E28" s="1">
        <f t="shared" si="2"/>
        <v>1633.5800000000002</v>
      </c>
      <c r="F28" s="1">
        <f t="shared" si="12"/>
        <v>1.9999427041720914</v>
      </c>
      <c r="G28" s="1">
        <f t="shared" si="11"/>
        <v>0.50001432436734039</v>
      </c>
      <c r="H28" s="1">
        <f t="shared" si="6"/>
        <v>199.99427025306383</v>
      </c>
      <c r="I28" s="1">
        <f t="shared" si="7"/>
        <v>0.5043895913291051</v>
      </c>
      <c r="J28" s="1">
        <f t="shared" si="8"/>
        <v>198.24416346835795</v>
      </c>
      <c r="K28" s="2">
        <f t="shared" si="9"/>
        <v>8.7507846224362806E-3</v>
      </c>
      <c r="L28" s="10">
        <f t="shared" si="10"/>
        <v>2.584449214545423</v>
      </c>
    </row>
    <row r="29" spans="1:12" x14ac:dyDescent="0.2">
      <c r="A29">
        <v>200</v>
      </c>
      <c r="B29" s="1">
        <f t="shared" si="0"/>
        <v>2.2628006671481273</v>
      </c>
      <c r="C29" s="1">
        <f t="shared" si="5"/>
        <v>75.426688904937578</v>
      </c>
      <c r="D29" s="1">
        <f t="shared" si="1"/>
        <v>848.22929999999997</v>
      </c>
      <c r="E29" s="1">
        <f t="shared" si="2"/>
        <v>1664.9950000000001</v>
      </c>
      <c r="F29" s="1">
        <f t="shared" si="12"/>
        <v>1.9629067281689045</v>
      </c>
      <c r="G29" s="1">
        <f t="shared" si="11"/>
        <v>0.50944855690257318</v>
      </c>
      <c r="H29" s="1">
        <f t="shared" si="6"/>
        <v>196.22057723897072</v>
      </c>
      <c r="I29" s="1">
        <f t="shared" si="7"/>
        <v>0.51515321102284339</v>
      </c>
      <c r="J29" s="1">
        <f t="shared" si="8"/>
        <v>193.93871559086264</v>
      </c>
      <c r="K29" s="2">
        <f t="shared" si="9"/>
        <v>1.1629063986133725E-2</v>
      </c>
      <c r="L29" s="10">
        <f t="shared" si="10"/>
        <v>2.6014740947501109</v>
      </c>
    </row>
    <row r="30" spans="1:12" x14ac:dyDescent="0.2">
      <c r="A30">
        <v>205</v>
      </c>
      <c r="B30" s="1">
        <f t="shared" si="0"/>
        <v>2.2070020932675334</v>
      </c>
      <c r="C30" s="1">
        <f t="shared" si="5"/>
        <v>73.566736442251113</v>
      </c>
      <c r="D30" s="1">
        <f t="shared" si="1"/>
        <v>879.64519999999993</v>
      </c>
      <c r="E30" s="1">
        <f t="shared" si="2"/>
        <v>1696.41</v>
      </c>
      <c r="F30" s="1">
        <f t="shared" si="12"/>
        <v>1.9285161790230883</v>
      </c>
      <c r="G30" s="1">
        <f t="shared" si="11"/>
        <v>0.51853337341798267</v>
      </c>
      <c r="H30" s="1">
        <f t="shared" si="6"/>
        <v>192.58665063280694</v>
      </c>
      <c r="I30" s="1">
        <f t="shared" si="7"/>
        <v>0.525382949567619</v>
      </c>
      <c r="J30" s="1">
        <f t="shared" si="8"/>
        <v>189.84682017295239</v>
      </c>
      <c r="K30" s="2">
        <f t="shared" si="9"/>
        <v>1.4226481694613491E-2</v>
      </c>
      <c r="L30" s="10">
        <f t="shared" si="10"/>
        <v>2.6178495872789576</v>
      </c>
    </row>
    <row r="31" spans="1:12" x14ac:dyDescent="0.2">
      <c r="A31">
        <v>210</v>
      </c>
      <c r="B31" s="1">
        <f t="shared" si="0"/>
        <v>2.1539030917347191</v>
      </c>
      <c r="C31" s="1">
        <f t="shared" si="5"/>
        <v>71.796769724490645</v>
      </c>
      <c r="D31" s="1">
        <f t="shared" si="1"/>
        <v>911.06110000000001</v>
      </c>
      <c r="E31" s="1">
        <f t="shared" si="2"/>
        <v>1727.825</v>
      </c>
      <c r="F31" s="1">
        <f t="shared" si="12"/>
        <v>1.8964973918873278</v>
      </c>
      <c r="G31" s="1">
        <f t="shared" si="11"/>
        <v>0.52728783296919535</v>
      </c>
      <c r="H31" s="1">
        <f t="shared" si="6"/>
        <v>189.08486681232185</v>
      </c>
      <c r="I31" s="1">
        <f t="shared" si="7"/>
        <v>0.53511776651530152</v>
      </c>
      <c r="J31" s="1">
        <f t="shared" si="8"/>
        <v>185.95289339387938</v>
      </c>
      <c r="K31" s="2">
        <f t="shared" si="9"/>
        <v>1.6563850250116197E-2</v>
      </c>
      <c r="L31" s="10">
        <f t="shared" si="10"/>
        <v>2.6336124527316023</v>
      </c>
    </row>
    <row r="32" spans="1:12" x14ac:dyDescent="0.2">
      <c r="A32">
        <v>215</v>
      </c>
      <c r="B32" s="1">
        <f t="shared" si="0"/>
        <v>2.1033114395623045</v>
      </c>
      <c r="C32" s="1">
        <f t="shared" si="5"/>
        <v>70.110381318743492</v>
      </c>
      <c r="D32" s="1">
        <f t="shared" si="1"/>
        <v>942.47699999999998</v>
      </c>
      <c r="E32" s="1">
        <f t="shared" si="2"/>
        <v>1759.24</v>
      </c>
      <c r="F32" s="1">
        <f t="shared" si="12"/>
        <v>1.8666131905606185</v>
      </c>
      <c r="G32" s="1">
        <f t="shared" si="11"/>
        <v>0.53572963325072187</v>
      </c>
      <c r="H32" s="1">
        <f t="shared" si="6"/>
        <v>185.70814669971125</v>
      </c>
      <c r="I32" s="1">
        <f t="shared" si="7"/>
        <v>0.54439290274691088</v>
      </c>
      <c r="J32" s="1">
        <f t="shared" si="8"/>
        <v>182.24283890123564</v>
      </c>
      <c r="K32" s="2">
        <f t="shared" si="9"/>
        <v>1.8659966512287629E-2</v>
      </c>
      <c r="L32" s="10">
        <f t="shared" si="10"/>
        <v>2.6487967003834219</v>
      </c>
    </row>
    <row r="33" spans="1:12" x14ac:dyDescent="0.2">
      <c r="A33">
        <v>220</v>
      </c>
      <c r="B33" s="1">
        <f t="shared" si="0"/>
        <v>2.0550528229663314</v>
      </c>
      <c r="C33" s="1">
        <f t="shared" si="5"/>
        <v>68.50176076554439</v>
      </c>
      <c r="D33" s="1">
        <f t="shared" si="1"/>
        <v>973.89289999999994</v>
      </c>
      <c r="E33" s="1">
        <f t="shared" si="2"/>
        <v>1790.6550000000002</v>
      </c>
      <c r="F33" s="1">
        <f t="shared" si="12"/>
        <v>1.8386570022227293</v>
      </c>
      <c r="G33" s="1">
        <f t="shared" si="11"/>
        <v>0.54387523001359828</v>
      </c>
      <c r="H33" s="1">
        <f t="shared" si="6"/>
        <v>182.4499079945607</v>
      </c>
      <c r="I33" s="1">
        <f t="shared" si="7"/>
        <v>0.55324031578950594</v>
      </c>
      <c r="J33" s="1">
        <f t="shared" si="8"/>
        <v>178.70387368419762</v>
      </c>
      <c r="K33" s="2">
        <f t="shared" si="9"/>
        <v>2.053185091479881E-2</v>
      </c>
      <c r="L33" s="10">
        <f t="shared" si="10"/>
        <v>2.6634338439710725</v>
      </c>
    </row>
    <row r="34" spans="1:12" x14ac:dyDescent="0.2">
      <c r="A34">
        <v>225</v>
      </c>
      <c r="B34" s="1">
        <f t="shared" ref="B34:B65" si="13">A34-(A34^2-$O$3^2)^0.5</f>
        <v>2.0089687902224114</v>
      </c>
      <c r="C34" s="1">
        <f t="shared" si="5"/>
        <v>66.96562634074705</v>
      </c>
      <c r="D34" s="1">
        <f t="shared" ref="D34:D65" si="14">($A34-$O$7)*2*3.14159</f>
        <v>1005.3088</v>
      </c>
      <c r="E34" s="1">
        <f t="shared" ref="E34:E65" si="15">($A34+$O$7)*2*3.1415</f>
        <v>1822.0700000000002</v>
      </c>
      <c r="F34" s="1">
        <f t="shared" si="12"/>
        <v>1.8124480756559578</v>
      </c>
      <c r="G34" s="1">
        <f t="shared" si="11"/>
        <v>0.55173994412947902</v>
      </c>
      <c r="H34" s="1">
        <f t="shared" si="6"/>
        <v>179.30402234820838</v>
      </c>
      <c r="I34" s="1">
        <f t="shared" si="7"/>
        <v>0.56168905512589129</v>
      </c>
      <c r="J34" s="1">
        <f t="shared" si="8"/>
        <v>175.32437794964349</v>
      </c>
      <c r="K34" s="2">
        <f t="shared" si="9"/>
        <v>2.2194953277938301E-2</v>
      </c>
      <c r="L34" s="10">
        <f t="shared" si="10"/>
        <v>2.6775531290611703</v>
      </c>
    </row>
    <row r="35" spans="1:12" x14ac:dyDescent="0.2">
      <c r="A35">
        <v>230</v>
      </c>
      <c r="B35" s="1">
        <f t="shared" si="13"/>
        <v>1.9649149801724093</v>
      </c>
      <c r="C35" s="1">
        <f t="shared" si="5"/>
        <v>65.497166005746976</v>
      </c>
      <c r="D35" s="1">
        <f t="shared" si="14"/>
        <v>1036.7247</v>
      </c>
      <c r="E35" s="1">
        <f t="shared" si="15"/>
        <v>1853.4850000000001</v>
      </c>
      <c r="F35" s="1">
        <f t="shared" si="12"/>
        <v>1.7878275688811121</v>
      </c>
      <c r="G35" s="1">
        <f t="shared" si="11"/>
        <v>0.55933805776685541</v>
      </c>
      <c r="H35" s="1">
        <f t="shared" si="6"/>
        <v>176.26477689325785</v>
      </c>
      <c r="I35" s="1">
        <f t="shared" si="7"/>
        <v>0.56976558696839175</v>
      </c>
      <c r="J35" s="1">
        <f t="shared" si="8"/>
        <v>172.09376521264329</v>
      </c>
      <c r="K35" s="2">
        <f t="shared" si="9"/>
        <v>2.3663330553786333E-2</v>
      </c>
      <c r="L35" s="10">
        <f t="shared" si="10"/>
        <v>2.6911817356768029</v>
      </c>
    </row>
    <row r="36" spans="1:12" x14ac:dyDescent="0.2">
      <c r="A36">
        <v>235</v>
      </c>
      <c r="B36" s="1">
        <f t="shared" si="13"/>
        <v>1.9227595838667071</v>
      </c>
      <c r="C36" s="1">
        <f t="shared" si="5"/>
        <v>64.091986128890241</v>
      </c>
      <c r="D36" s="1">
        <f t="shared" si="14"/>
        <v>1068.1405999999999</v>
      </c>
      <c r="E36" s="1">
        <f t="shared" si="15"/>
        <v>1884.9</v>
      </c>
      <c r="F36" s="1">
        <f t="shared" si="12"/>
        <v>1.7646553272106689</v>
      </c>
      <c r="G36" s="1">
        <f t="shared" si="11"/>
        <v>0.56668290094965246</v>
      </c>
      <c r="H36" s="1">
        <f t="shared" si="6"/>
        <v>173.32683962013903</v>
      </c>
      <c r="I36" s="1">
        <f t="shared" si="7"/>
        <v>0.57749407629110372</v>
      </c>
      <c r="J36" s="1">
        <f t="shared" si="8"/>
        <v>169.00236948355851</v>
      </c>
      <c r="K36" s="2">
        <f t="shared" si="9"/>
        <v>2.4949800885182949E-2</v>
      </c>
      <c r="L36" s="10">
        <f t="shared" si="10"/>
        <v>2.7043449593148097</v>
      </c>
    </row>
    <row r="37" spans="1:12" x14ac:dyDescent="0.2">
      <c r="A37">
        <v>240</v>
      </c>
      <c r="B37" s="1">
        <f t="shared" si="13"/>
        <v>1.8823820041868373</v>
      </c>
      <c r="C37" s="1">
        <f t="shared" si="5"/>
        <v>62.746066806227915</v>
      </c>
      <c r="D37" s="1">
        <f t="shared" si="14"/>
        <v>1099.5564999999999</v>
      </c>
      <c r="E37" s="1">
        <f t="shared" si="15"/>
        <v>1916.3150000000001</v>
      </c>
      <c r="F37" s="1">
        <f t="shared" si="12"/>
        <v>1.7428072136356796</v>
      </c>
      <c r="G37" s="1">
        <f t="shared" si="11"/>
        <v>0.57378692960186606</v>
      </c>
      <c r="H37" s="1">
        <f t="shared" si="6"/>
        <v>170.48522815925358</v>
      </c>
      <c r="I37" s="1">
        <f t="shared" si="7"/>
        <v>0.58489663256574653</v>
      </c>
      <c r="J37" s="1">
        <f t="shared" si="8"/>
        <v>166.04134697370139</v>
      </c>
      <c r="K37" s="2">
        <f t="shared" si="9"/>
        <v>2.6066077592371006E-2</v>
      </c>
      <c r="L37" s="10">
        <f t="shared" si="10"/>
        <v>2.7170663730325151</v>
      </c>
    </row>
    <row r="38" spans="1:12" x14ac:dyDescent="0.2">
      <c r="A38">
        <v>245</v>
      </c>
      <c r="B38" s="1">
        <f t="shared" si="13"/>
        <v>1.843671684243418</v>
      </c>
      <c r="C38" s="1">
        <f t="shared" si="5"/>
        <v>61.45572280811394</v>
      </c>
      <c r="D38" s="1">
        <f t="shared" si="14"/>
        <v>1130.9723999999999</v>
      </c>
      <c r="E38" s="1">
        <f t="shared" si="15"/>
        <v>1947.73</v>
      </c>
      <c r="F38" s="1">
        <f t="shared" si="12"/>
        <v>1.7221728841481898</v>
      </c>
      <c r="G38" s="1">
        <f t="shared" si="11"/>
        <v>0.58066179603949208</v>
      </c>
      <c r="H38" s="1">
        <f t="shared" si="6"/>
        <v>167.73528158420316</v>
      </c>
      <c r="I38" s="1">
        <f t="shared" si="7"/>
        <v>0.59199352455537335</v>
      </c>
      <c r="J38" s="1">
        <f t="shared" si="8"/>
        <v>163.20259017785065</v>
      </c>
      <c r="K38" s="2">
        <f t="shared" si="9"/>
        <v>2.702288608301584E-2</v>
      </c>
      <c r="L38" s="10">
        <f t="shared" si="10"/>
        <v>2.7293679729051568</v>
      </c>
    </row>
    <row r="39" spans="1:12" x14ac:dyDescent="0.2">
      <c r="A39">
        <v>250</v>
      </c>
      <c r="B39" s="1">
        <f t="shared" si="13"/>
        <v>1.8065270801828603</v>
      </c>
      <c r="C39" s="1">
        <f t="shared" si="5"/>
        <v>60.217569339428685</v>
      </c>
      <c r="D39" s="1">
        <f t="shared" si="14"/>
        <v>1162.3882999999998</v>
      </c>
      <c r="E39" s="1">
        <f t="shared" si="15"/>
        <v>1979.1450000000002</v>
      </c>
      <c r="F39" s="1">
        <f t="shared" si="12"/>
        <v>1.7026539238221861</v>
      </c>
      <c r="G39" s="1">
        <f t="shared" si="11"/>
        <v>0.58731841274893948</v>
      </c>
      <c r="H39" s="1">
        <f t="shared" si="6"/>
        <v>165.07263490042422</v>
      </c>
      <c r="I39" s="1">
        <f t="shared" si="7"/>
        <v>0.59880336863314232</v>
      </c>
      <c r="J39" s="1">
        <f t="shared" si="8"/>
        <v>160.47865254674306</v>
      </c>
      <c r="K39" s="2">
        <f t="shared" si="9"/>
        <v>2.783006617936612E-2</v>
      </c>
      <c r="L39" s="10">
        <f t="shared" si="10"/>
        <v>2.7412703088355901</v>
      </c>
    </row>
    <row r="40" spans="1:12" x14ac:dyDescent="0.2">
      <c r="A40">
        <v>255</v>
      </c>
      <c r="B40" s="1">
        <f t="shared" si="13"/>
        <v>1.7708547579880189</v>
      </c>
      <c r="C40" s="1">
        <f t="shared" si="5"/>
        <v>59.028491932933967</v>
      </c>
      <c r="D40" s="1">
        <f t="shared" si="14"/>
        <v>1193.8042</v>
      </c>
      <c r="E40" s="1">
        <f t="shared" si="15"/>
        <v>2010.5600000000002</v>
      </c>
      <c r="F40" s="1">
        <f t="shared" si="12"/>
        <v>1.6841622771975506</v>
      </c>
      <c r="G40" s="1">
        <f t="shared" si="11"/>
        <v>0.59376701018621669</v>
      </c>
      <c r="H40" s="1">
        <f t="shared" si="6"/>
        <v>162.49319592551333</v>
      </c>
      <c r="I40" s="1">
        <f t="shared" si="7"/>
        <v>0.60534329436886325</v>
      </c>
      <c r="J40" s="1">
        <f t="shared" si="8"/>
        <v>157.8626822524547</v>
      </c>
      <c r="K40" s="2">
        <f t="shared" si="9"/>
        <v>2.8496661947502444E-2</v>
      </c>
      <c r="L40" s="10">
        <f t="shared" si="10"/>
        <v>2.7527926024288782</v>
      </c>
    </row>
    <row r="41" spans="1:12" x14ac:dyDescent="0.2">
      <c r="A41">
        <v>260</v>
      </c>
      <c r="B41" s="1">
        <f t="shared" si="13"/>
        <v>1.7365685971008133</v>
      </c>
      <c r="C41" s="1">
        <f t="shared" si="5"/>
        <v>57.88561990336045</v>
      </c>
      <c r="D41" s="1">
        <f t="shared" si="14"/>
        <v>1225.2201</v>
      </c>
      <c r="E41" s="1">
        <f t="shared" si="15"/>
        <v>2041.9750000000001</v>
      </c>
      <c r="F41" s="1">
        <f t="shared" si="12"/>
        <v>1.6666189201434094</v>
      </c>
      <c r="G41" s="1">
        <f t="shared" si="11"/>
        <v>0.60001718924080849</v>
      </c>
      <c r="H41" s="1">
        <f t="shared" si="6"/>
        <v>159.99312430367661</v>
      </c>
      <c r="I41" s="1">
        <f t="shared" si="7"/>
        <v>0.61162909053151759</v>
      </c>
      <c r="J41" s="1">
        <f t="shared" si="8"/>
        <v>155.34836378739297</v>
      </c>
      <c r="K41" s="2">
        <f t="shared" si="9"/>
        <v>2.9031000778930949E-2</v>
      </c>
      <c r="L41" s="10">
        <f t="shared" si="10"/>
        <v>2.7639528534165096</v>
      </c>
    </row>
    <row r="42" spans="1:12" x14ac:dyDescent="0.2">
      <c r="A42">
        <v>265</v>
      </c>
      <c r="B42" s="1">
        <f t="shared" si="13"/>
        <v>1.7035890863683107</v>
      </c>
      <c r="C42" s="1">
        <f t="shared" si="5"/>
        <v>56.786302878943694</v>
      </c>
      <c r="D42" s="1">
        <f t="shared" si="14"/>
        <v>1256.636</v>
      </c>
      <c r="E42" s="1">
        <f t="shared" si="15"/>
        <v>2073.3900000000003</v>
      </c>
      <c r="F42" s="1">
        <f t="shared" si="12"/>
        <v>1.6499527309419755</v>
      </c>
      <c r="G42" s="1">
        <f t="shared" si="11"/>
        <v>0.60607796893010957</v>
      </c>
      <c r="H42" s="1">
        <f t="shared" si="6"/>
        <v>157.56881242795617</v>
      </c>
      <c r="I42" s="1">
        <f t="shared" si="7"/>
        <v>0.61767533416580978</v>
      </c>
      <c r="J42" s="1">
        <f t="shared" si="8"/>
        <v>152.9298663336761</v>
      </c>
      <c r="K42" s="2">
        <f t="shared" si="9"/>
        <v>2.9440763199260034E-2</v>
      </c>
      <c r="L42" s="10">
        <f t="shared" si="10"/>
        <v>2.774767935920381</v>
      </c>
    </row>
    <row r="43" spans="1:12" x14ac:dyDescent="0.2">
      <c r="A43">
        <v>270</v>
      </c>
      <c r="B43" s="1">
        <f t="shared" si="13"/>
        <v>1.6718427000252518</v>
      </c>
      <c r="C43" s="1">
        <f t="shared" si="5"/>
        <v>55.728090000841732</v>
      </c>
      <c r="D43" s="1">
        <f t="shared" si="14"/>
        <v>1288.0518999999999</v>
      </c>
      <c r="E43" s="1">
        <f t="shared" si="15"/>
        <v>2104.8050000000003</v>
      </c>
      <c r="F43" s="1">
        <f t="shared" si="12"/>
        <v>1.6340995265796359</v>
      </c>
      <c r="G43" s="1">
        <f t="shared" si="11"/>
        <v>0.61195782982271507</v>
      </c>
      <c r="H43" s="1">
        <f t="shared" si="6"/>
        <v>155.21686807091396</v>
      </c>
      <c r="I43" s="1">
        <f t="shared" si="7"/>
        <v>0.62349550499537054</v>
      </c>
      <c r="J43" s="1">
        <f t="shared" si="8"/>
        <v>150.60179800185179</v>
      </c>
      <c r="K43" s="2">
        <f t="shared" si="9"/>
        <v>2.9733044651781504E-2</v>
      </c>
      <c r="L43" s="10">
        <f t="shared" si="10"/>
        <v>2.7852536856829206</v>
      </c>
    </row>
    <row r="44" spans="1:12" x14ac:dyDescent="0.2">
      <c r="A44">
        <v>275</v>
      </c>
      <c r="B44" s="1">
        <f t="shared" si="13"/>
        <v>1.6412613432671037</v>
      </c>
      <c r="C44" s="1">
        <f t="shared" si="5"/>
        <v>54.708711442236797</v>
      </c>
      <c r="D44" s="1">
        <f t="shared" si="14"/>
        <v>1319.4677999999999</v>
      </c>
      <c r="E44" s="1">
        <f t="shared" si="15"/>
        <v>2136.2200000000003</v>
      </c>
      <c r="F44" s="1">
        <f t="shared" si="12"/>
        <v>1.6190012367107409</v>
      </c>
      <c r="G44" s="1">
        <f t="shared" si="11"/>
        <v>0.61766475363024398</v>
      </c>
      <c r="H44" s="1">
        <f t="shared" si="6"/>
        <v>152.93409854790241</v>
      </c>
      <c r="I44" s="1">
        <f t="shared" si="7"/>
        <v>0.62910208706769766</v>
      </c>
      <c r="J44" s="1">
        <f t="shared" si="8"/>
        <v>148.35916517292094</v>
      </c>
      <c r="K44" s="2">
        <f t="shared" si="9"/>
        <v>2.9914410314116457E-2</v>
      </c>
      <c r="L44" s="10">
        <f t="shared" si="10"/>
        <v>2.795424979244395</v>
      </c>
    </row>
    <row r="45" spans="1:12" x14ac:dyDescent="0.2">
      <c r="A45">
        <v>280</v>
      </c>
      <c r="B45" s="1">
        <f t="shared" si="13"/>
        <v>1.6117818584988868</v>
      </c>
      <c r="C45" s="1">
        <f t="shared" si="5"/>
        <v>53.726061949962897</v>
      </c>
      <c r="D45" s="1">
        <f t="shared" si="14"/>
        <v>1350.8836999999999</v>
      </c>
      <c r="E45" s="1">
        <f t="shared" si="15"/>
        <v>2167.6350000000002</v>
      </c>
      <c r="F45" s="1">
        <f t="shared" si="12"/>
        <v>1.6046051928822596</v>
      </c>
      <c r="G45" s="1">
        <f t="shared" si="11"/>
        <v>0.62320625935639518</v>
      </c>
      <c r="H45" s="1">
        <f t="shared" si="6"/>
        <v>150.71749625744192</v>
      </c>
      <c r="I45" s="1">
        <f t="shared" si="7"/>
        <v>0.63450665927520411</v>
      </c>
      <c r="J45" s="1">
        <f t="shared" si="8"/>
        <v>146.19733628991835</v>
      </c>
      <c r="K45" s="2">
        <f t="shared" si="9"/>
        <v>2.9990943850358609E-2</v>
      </c>
      <c r="L45" s="10">
        <f t="shared" si="10"/>
        <v>2.8052958059314079</v>
      </c>
    </row>
    <row r="46" spans="1:12" x14ac:dyDescent="0.2">
      <c r="A46">
        <v>285</v>
      </c>
      <c r="B46" s="1">
        <f t="shared" si="13"/>
        <v>1.5833455846322408</v>
      </c>
      <c r="C46" s="1">
        <f t="shared" si="5"/>
        <v>52.778186154408033</v>
      </c>
      <c r="D46" s="1">
        <f t="shared" si="14"/>
        <v>1382.2996000000001</v>
      </c>
      <c r="E46" s="1">
        <f t="shared" si="15"/>
        <v>2199.0500000000002</v>
      </c>
      <c r="F46" s="1">
        <f t="shared" si="12"/>
        <v>1.5908635146823453</v>
      </c>
      <c r="G46" s="1">
        <f t="shared" si="11"/>
        <v>0.62858943634751363</v>
      </c>
      <c r="H46" s="1">
        <f t="shared" si="6"/>
        <v>148.56422546099455</v>
      </c>
      <c r="I46" s="1">
        <f t="shared" si="7"/>
        <v>0.63971997615075593</v>
      </c>
      <c r="J46" s="1">
        <f t="shared" si="8"/>
        <v>144.11200953969762</v>
      </c>
      <c r="K46" s="2">
        <f t="shared" si="9"/>
        <v>2.996829086869135E-2</v>
      </c>
      <c r="L46" s="10">
        <f t="shared" si="10"/>
        <v>2.8148793334116213</v>
      </c>
    </row>
    <row r="47" spans="1:12" x14ac:dyDescent="0.2">
      <c r="A47">
        <v>290</v>
      </c>
      <c r="B47" s="1">
        <f t="shared" si="13"/>
        <v>1.5558979628808629</v>
      </c>
      <c r="C47" s="1">
        <f t="shared" si="5"/>
        <v>51.863265429362102</v>
      </c>
      <c r="D47" s="1">
        <f t="shared" si="14"/>
        <v>1413.7155</v>
      </c>
      <c r="E47" s="1">
        <f t="shared" si="15"/>
        <v>2230.4650000000001</v>
      </c>
      <c r="F47" s="1">
        <f t="shared" si="12"/>
        <v>1.5777325777357609</v>
      </c>
      <c r="G47" s="1">
        <f t="shared" si="11"/>
        <v>0.63382097455014985</v>
      </c>
      <c r="H47" s="1">
        <f t="shared" si="6"/>
        <v>146.47161017994006</v>
      </c>
      <c r="I47" s="1">
        <f t="shared" si="7"/>
        <v>0.64475204013850851</v>
      </c>
      <c r="J47" s="1">
        <f t="shared" si="8"/>
        <v>142.09918394459658</v>
      </c>
      <c r="K47" s="2">
        <f t="shared" si="9"/>
        <v>2.985169774519425E-2</v>
      </c>
      <c r="L47" s="10">
        <f t="shared" si="10"/>
        <v>2.8241879674822012</v>
      </c>
    </row>
    <row r="48" spans="1:12" x14ac:dyDescent="0.2">
      <c r="A48">
        <v>295</v>
      </c>
      <c r="B48" s="1">
        <f t="shared" si="13"/>
        <v>1.5293881834162448</v>
      </c>
      <c r="C48" s="1">
        <f t="shared" si="5"/>
        <v>50.97960611387483</v>
      </c>
      <c r="D48" s="1">
        <f t="shared" si="14"/>
        <v>1445.1314</v>
      </c>
      <c r="E48" s="1">
        <f t="shared" si="15"/>
        <v>2261.88</v>
      </c>
      <c r="F48" s="1">
        <f t="shared" si="12"/>
        <v>1.5651725510912018</v>
      </c>
      <c r="G48" s="1">
        <f t="shared" si="11"/>
        <v>0.6389071922471572</v>
      </c>
      <c r="H48" s="1">
        <f t="shared" si="6"/>
        <v>144.43712310113713</v>
      </c>
      <c r="I48" s="1">
        <f t="shared" si="7"/>
        <v>0.64961216637368846</v>
      </c>
      <c r="J48" s="1">
        <f t="shared" si="8"/>
        <v>140.1551334505246</v>
      </c>
      <c r="K48" s="2">
        <f t="shared" si="9"/>
        <v>2.9646046381124669E-2</v>
      </c>
      <c r="L48" s="10">
        <f t="shared" si="10"/>
        <v>2.8332334066784108</v>
      </c>
    </row>
    <row r="49" spans="1:12" x14ac:dyDescent="0.2">
      <c r="A49">
        <v>300</v>
      </c>
      <c r="B49" s="1">
        <f t="shared" si="13"/>
        <v>1.5037688680139922</v>
      </c>
      <c r="C49" s="1">
        <f t="shared" si="5"/>
        <v>50.125628933799746</v>
      </c>
      <c r="D49" s="1">
        <f t="shared" si="14"/>
        <v>1476.5473</v>
      </c>
      <c r="E49" s="1">
        <f t="shared" si="15"/>
        <v>2293.2950000000001</v>
      </c>
      <c r="F49" s="1">
        <f t="shared" si="12"/>
        <v>1.5531469936655602</v>
      </c>
      <c r="G49" s="1">
        <f t="shared" si="11"/>
        <v>0.64385406151410962</v>
      </c>
      <c r="H49" s="1">
        <f t="shared" si="6"/>
        <v>142.45837539435615</v>
      </c>
      <c r="I49" s="1">
        <f t="shared" si="7"/>
        <v>0.65430904086410147</v>
      </c>
      <c r="J49" s="1">
        <f t="shared" si="8"/>
        <v>138.27638365435939</v>
      </c>
      <c r="K49" s="2">
        <f t="shared" si="9"/>
        <v>2.9355885383502978E-2</v>
      </c>
      <c r="L49" s="10">
        <f t="shared" si="10"/>
        <v>2.8420266922236337</v>
      </c>
    </row>
    <row r="50" spans="1:12" x14ac:dyDescent="0.2">
      <c r="A50">
        <v>305</v>
      </c>
      <c r="B50" s="1">
        <f t="shared" si="13"/>
        <v>1.4789957844762398</v>
      </c>
      <c r="C50" s="1">
        <f t="shared" si="5"/>
        <v>49.299859482541329</v>
      </c>
      <c r="D50" s="1">
        <f t="shared" si="14"/>
        <v>1507.9631999999999</v>
      </c>
      <c r="E50" s="1">
        <f t="shared" si="15"/>
        <v>2324.71</v>
      </c>
      <c r="F50" s="1">
        <f t="shared" si="12"/>
        <v>1.5416225011326536</v>
      </c>
      <c r="G50" s="1">
        <f t="shared" si="11"/>
        <v>0.64866723161168482</v>
      </c>
      <c r="H50" s="1">
        <f t="shared" si="6"/>
        <v>140.53310735532608</v>
      </c>
      <c r="I50" s="1">
        <f t="shared" si="7"/>
        <v>0.65885077284602278</v>
      </c>
      <c r="J50" s="1">
        <f t="shared" si="8"/>
        <v>136.4596908615909</v>
      </c>
      <c r="K50" s="2">
        <f t="shared" si="9"/>
        <v>2.8985458091635996E-2</v>
      </c>
      <c r="L50" s="10">
        <f t="shared" si="10"/>
        <v>2.8505782537796764</v>
      </c>
    </row>
    <row r="51" spans="1:12" x14ac:dyDescent="0.2">
      <c r="A51">
        <v>310</v>
      </c>
      <c r="B51" s="1">
        <f t="shared" si="13"/>
        <v>1.4550275891697311</v>
      </c>
      <c r="C51" s="1">
        <f t="shared" si="5"/>
        <v>48.500919638991036</v>
      </c>
      <c r="D51" s="1">
        <f t="shared" si="14"/>
        <v>1539.3790999999999</v>
      </c>
      <c r="E51" s="1">
        <f t="shared" si="15"/>
        <v>2356.125</v>
      </c>
      <c r="F51" s="1">
        <f t="shared" si="12"/>
        <v>1.53056839605007</v>
      </c>
      <c r="G51" s="1">
        <f t="shared" si="11"/>
        <v>0.65335205050665812</v>
      </c>
      <c r="H51" s="1">
        <f t="shared" si="6"/>
        <v>138.65917979733678</v>
      </c>
      <c r="I51" s="1">
        <f t="shared" si="7"/>
        <v>0.66324494198554929</v>
      </c>
      <c r="J51" s="1">
        <f t="shared" si="8"/>
        <v>134.70202320578028</v>
      </c>
      <c r="K51" s="2">
        <f t="shared" si="9"/>
        <v>2.8538727816941112E-2</v>
      </c>
      <c r="L51" s="10">
        <f t="shared" si="10"/>
        <v>2.8588979514084385</v>
      </c>
    </row>
    <row r="52" spans="1:12" x14ac:dyDescent="0.2">
      <c r="A52">
        <v>315</v>
      </c>
      <c r="B52" s="1">
        <f t="shared" si="13"/>
        <v>1.4318255944968996</v>
      </c>
      <c r="C52" s="1">
        <f t="shared" si="5"/>
        <v>47.727519816563323</v>
      </c>
      <c r="D52" s="1">
        <f t="shared" si="14"/>
        <v>1570.7949999999998</v>
      </c>
      <c r="E52" s="1">
        <f t="shared" si="15"/>
        <v>2387.54</v>
      </c>
      <c r="F52" s="1">
        <f t="shared" si="12"/>
        <v>1.5199564551707894</v>
      </c>
      <c r="G52" s="1">
        <f t="shared" si="11"/>
        <v>0.65791358469386896</v>
      </c>
      <c r="H52" s="1">
        <f t="shared" si="6"/>
        <v>136.83456612245243</v>
      </c>
      <c r="I52" s="1">
        <f t="shared" si="7"/>
        <v>0.66749864100890177</v>
      </c>
      <c r="J52" s="1">
        <f t="shared" si="8"/>
        <v>133.00054359643929</v>
      </c>
      <c r="K52" s="2">
        <f t="shared" si="9"/>
        <v>2.8019400613892409E-2</v>
      </c>
      <c r="L52" s="10">
        <f t="shared" si="10"/>
        <v>2.8669951141053316</v>
      </c>
    </row>
    <row r="53" spans="1:12" x14ac:dyDescent="0.2">
      <c r="A53">
        <v>320</v>
      </c>
      <c r="B53" s="1">
        <f t="shared" si="13"/>
        <v>1.4093535585201948</v>
      </c>
      <c r="C53" s="1">
        <f t="shared" si="5"/>
        <v>46.978451950673161</v>
      </c>
      <c r="D53" s="1">
        <f t="shared" si="14"/>
        <v>1602.2109</v>
      </c>
      <c r="E53" s="1">
        <f t="shared" si="15"/>
        <v>2418.9549999999999</v>
      </c>
      <c r="F53" s="1">
        <f t="shared" si="12"/>
        <v>1.5097606688357943</v>
      </c>
      <c r="G53" s="1">
        <f t="shared" si="11"/>
        <v>0.66235663747361984</v>
      </c>
      <c r="H53" s="1">
        <f t="shared" si="6"/>
        <v>135.05734501055207</v>
      </c>
      <c r="I53" s="1">
        <f t="shared" si="7"/>
        <v>0.6716185142712976</v>
      </c>
      <c r="J53" s="1">
        <f t="shared" si="8"/>
        <v>131.35259429148095</v>
      </c>
      <c r="K53" s="2">
        <f t="shared" si="9"/>
        <v>2.7430945860676181E-2</v>
      </c>
      <c r="L53" s="10">
        <f t="shared" si="10"/>
        <v>2.8748785752319113</v>
      </c>
    </row>
    <row r="54" spans="1:12" x14ac:dyDescent="0.2">
      <c r="A54">
        <v>325</v>
      </c>
      <c r="B54" s="1">
        <f t="shared" si="13"/>
        <v>1.3875774943118699</v>
      </c>
      <c r="C54" s="1">
        <f t="shared" si="5"/>
        <v>46.252583143728998</v>
      </c>
      <c r="D54" s="1">
        <f t="shared" si="14"/>
        <v>1633.6268</v>
      </c>
      <c r="E54" s="1">
        <f t="shared" si="15"/>
        <v>2450.3700000000003</v>
      </c>
      <c r="F54" s="1">
        <f t="shared" si="12"/>
        <v>1.4999570281290686</v>
      </c>
      <c r="G54" s="1">
        <f t="shared" si="11"/>
        <v>0.66668576582312045</v>
      </c>
      <c r="H54" s="1">
        <f t="shared" si="6"/>
        <v>133.32569367075183</v>
      </c>
      <c r="I54" s="1">
        <f t="shared" si="7"/>
        <v>0.67561079270949054</v>
      </c>
      <c r="J54" s="1">
        <f t="shared" si="8"/>
        <v>129.7556829162038</v>
      </c>
      <c r="K54" s="2">
        <f t="shared" si="9"/>
        <v>2.6776614891381612E-2</v>
      </c>
      <c r="L54" s="10">
        <f t="shared" si="10"/>
        <v>2.882556705134605</v>
      </c>
    </row>
    <row r="55" spans="1:12" x14ac:dyDescent="0.2">
      <c r="A55">
        <v>330</v>
      </c>
      <c r="B55" s="1">
        <f t="shared" si="13"/>
        <v>1.3664654969003323</v>
      </c>
      <c r="C55" s="1">
        <f t="shared" si="5"/>
        <v>45.548849896677744</v>
      </c>
      <c r="D55" s="1">
        <f t="shared" si="14"/>
        <v>1665.0427</v>
      </c>
      <c r="E55" s="1">
        <f t="shared" si="15"/>
        <v>2481.7850000000003</v>
      </c>
      <c r="F55" s="1">
        <f t="shared" si="12"/>
        <v>1.4905233361282568</v>
      </c>
      <c r="G55" s="1">
        <f t="shared" si="11"/>
        <v>0.67090529598655801</v>
      </c>
      <c r="H55" s="1">
        <f t="shared" si="6"/>
        <v>131.63788160537678</v>
      </c>
      <c r="I55" s="1">
        <f t="shared" si="7"/>
        <v>0.67948132556827245</v>
      </c>
      <c r="J55" s="1">
        <f t="shared" si="8"/>
        <v>128.20746977269101</v>
      </c>
      <c r="K55" s="2">
        <f t="shared" si="9"/>
        <v>2.6059457891987603E-2</v>
      </c>
      <c r="L55" s="10">
        <f t="shared" si="10"/>
        <v>2.8900374412083285</v>
      </c>
    </row>
    <row r="56" spans="1:12" x14ac:dyDescent="0.2">
      <c r="A56">
        <v>335</v>
      </c>
      <c r="B56" s="1">
        <f t="shared" si="13"/>
        <v>1.3459875859425665</v>
      </c>
      <c r="C56" s="1">
        <f t="shared" si="5"/>
        <v>44.866252864752219</v>
      </c>
      <c r="D56" s="1">
        <f t="shared" si="14"/>
        <v>1696.4585999999999</v>
      </c>
      <c r="E56" s="1">
        <f t="shared" si="15"/>
        <v>2513.2000000000003</v>
      </c>
      <c r="F56" s="1">
        <f t="shared" si="12"/>
        <v>1.4814390401274753</v>
      </c>
      <c r="G56" s="1">
        <f t="shared" si="11"/>
        <v>0.67501933789590951</v>
      </c>
      <c r="H56" s="1">
        <f t="shared" si="6"/>
        <v>129.9922648416362</v>
      </c>
      <c r="I56" s="1">
        <f t="shared" si="7"/>
        <v>0.68323560924386284</v>
      </c>
      <c r="J56" s="1">
        <f t="shared" si="8"/>
        <v>126.70575630245486</v>
      </c>
      <c r="K56" s="2">
        <f t="shared" si="9"/>
        <v>2.5282339246763263E-2</v>
      </c>
      <c r="L56" s="10">
        <f t="shared" si="10"/>
        <v>2.8973283156383358</v>
      </c>
    </row>
    <row r="57" spans="1:12" x14ac:dyDescent="0.2">
      <c r="A57">
        <v>340</v>
      </c>
      <c r="B57" s="1">
        <f t="shared" si="13"/>
        <v>1.3261155624780372</v>
      </c>
      <c r="C57" s="1">
        <f t="shared" si="5"/>
        <v>44.203852082601244</v>
      </c>
      <c r="D57" s="1">
        <f t="shared" si="14"/>
        <v>1727.8744999999999</v>
      </c>
      <c r="E57" s="1">
        <f t="shared" si="15"/>
        <v>2544.6150000000002</v>
      </c>
      <c r="F57" s="1">
        <f t="shared" si="12"/>
        <v>1.4726850821630855</v>
      </c>
      <c r="G57" s="1">
        <f t="shared" si="11"/>
        <v>0.67903179852354867</v>
      </c>
      <c r="H57" s="1">
        <f t="shared" si="6"/>
        <v>128.38728059058053</v>
      </c>
      <c r="I57" s="1">
        <f t="shared" si="7"/>
        <v>0.68687881354569325</v>
      </c>
      <c r="J57" s="1">
        <f t="shared" si="8"/>
        <v>125.24847458172269</v>
      </c>
      <c r="K57" s="2">
        <f t="shared" si="9"/>
        <v>2.44479514981496E-2</v>
      </c>
      <c r="L57" s="10">
        <f t="shared" si="10"/>
        <v>2.9044364810259173</v>
      </c>
    </row>
    <row r="58" spans="1:12" x14ac:dyDescent="0.2">
      <c r="A58">
        <v>345</v>
      </c>
      <c r="B58" s="1">
        <f t="shared" si="13"/>
        <v>1.3068228783120048</v>
      </c>
      <c r="C58" s="1">
        <f t="shared" si="5"/>
        <v>43.560762610400161</v>
      </c>
      <c r="D58" s="1">
        <f t="shared" si="14"/>
        <v>1759.2903999999999</v>
      </c>
      <c r="E58" s="1">
        <f t="shared" si="15"/>
        <v>2576.0300000000002</v>
      </c>
      <c r="F58" s="1">
        <f t="shared" si="12"/>
        <v>1.464243765554567</v>
      </c>
      <c r="G58" s="1">
        <f t="shared" si="11"/>
        <v>0.68294639425783077</v>
      </c>
      <c r="H58" s="1">
        <f t="shared" si="6"/>
        <v>126.8214422968677</v>
      </c>
      <c r="I58" s="1">
        <f t="shared" si="7"/>
        <v>0.69041580564279914</v>
      </c>
      <c r="J58" s="1">
        <f t="shared" si="8"/>
        <v>123.83367774288035</v>
      </c>
      <c r="K58" s="2">
        <f t="shared" si="9"/>
        <v>2.3558828064685566E-2</v>
      </c>
      <c r="L58" s="10">
        <f t="shared" si="10"/>
        <v>2.9113687340861429</v>
      </c>
    </row>
    <row r="59" spans="1:12" x14ac:dyDescent="0.2">
      <c r="A59">
        <v>350</v>
      </c>
      <c r="B59" s="1">
        <f t="shared" si="13"/>
        <v>1.2880845167460961</v>
      </c>
      <c r="C59" s="1">
        <f t="shared" si="5"/>
        <v>42.936150558203209</v>
      </c>
      <c r="D59" s="1">
        <f t="shared" si="14"/>
        <v>1790.7062999999998</v>
      </c>
      <c r="E59" s="1">
        <f t="shared" si="15"/>
        <v>2607.4450000000002</v>
      </c>
      <c r="F59" s="1">
        <f t="shared" si="12"/>
        <v>1.4560986354937158</v>
      </c>
      <c r="G59" s="1">
        <f t="shared" si="11"/>
        <v>0.68676666238405781</v>
      </c>
      <c r="H59" s="1">
        <f t="shared" si="6"/>
        <v>125.29333504637685</v>
      </c>
      <c r="I59" s="1">
        <f t="shared" si="7"/>
        <v>0.69385117192988244</v>
      </c>
      <c r="J59" s="1">
        <f t="shared" si="8"/>
        <v>122.45953122804701</v>
      </c>
      <c r="K59" s="2">
        <f t="shared" si="9"/>
        <v>2.2617354843982085E-2</v>
      </c>
      <c r="L59" s="10">
        <f t="shared" si="10"/>
        <v>2.9181315375846801</v>
      </c>
    </row>
    <row r="60" spans="1:12" x14ac:dyDescent="0.2">
      <c r="A60">
        <v>355</v>
      </c>
      <c r="B60" s="1">
        <f t="shared" si="13"/>
        <v>1.2698768835201122</v>
      </c>
      <c r="C60" s="1">
        <f t="shared" si="5"/>
        <v>42.329229450670411</v>
      </c>
      <c r="D60" s="1">
        <f t="shared" si="14"/>
        <v>1822.1222</v>
      </c>
      <c r="E60" s="1">
        <f t="shared" si="15"/>
        <v>2638.86</v>
      </c>
      <c r="F60" s="1">
        <f t="shared" si="12"/>
        <v>1.4482343719866868</v>
      </c>
      <c r="G60" s="1">
        <f t="shared" si="11"/>
        <v>0.69049597174537491</v>
      </c>
      <c r="H60" s="1">
        <f t="shared" si="6"/>
        <v>123.80161130185002</v>
      </c>
      <c r="I60" s="1">
        <f t="shared" si="7"/>
        <v>0.69718923802131283</v>
      </c>
      <c r="J60" s="1">
        <f t="shared" si="8"/>
        <v>121.12430479147486</v>
      </c>
      <c r="K60" s="2">
        <f t="shared" si="9"/>
        <v>2.1625780813526063E-2</v>
      </c>
      <c r="L60" s="10">
        <f t="shared" si="10"/>
        <v>2.9247310406660199</v>
      </c>
    </row>
    <row r="61" spans="1:12" x14ac:dyDescent="0.2">
      <c r="A61">
        <v>360</v>
      </c>
      <c r="B61" s="1">
        <f t="shared" si="13"/>
        <v>1.2521777069580367</v>
      </c>
      <c r="C61" s="1">
        <f t="shared" si="5"/>
        <v>41.739256898601226</v>
      </c>
      <c r="D61" s="1">
        <f t="shared" si="14"/>
        <v>1853.5381</v>
      </c>
      <c r="E61" s="1">
        <f t="shared" si="15"/>
        <v>2670.2750000000001</v>
      </c>
      <c r="F61" s="1">
        <f t="shared" si="12"/>
        <v>1.4406366936832862</v>
      </c>
      <c r="G61" s="1">
        <f t="shared" si="11"/>
        <v>0.69413753265113143</v>
      </c>
      <c r="H61" s="1">
        <f t="shared" si="6"/>
        <v>122.34498693954743</v>
      </c>
      <c r="I61" s="1">
        <f t="shared" si="7"/>
        <v>0.70043408705769328</v>
      </c>
      <c r="J61" s="1">
        <f t="shared" si="8"/>
        <v>119.82636517692271</v>
      </c>
      <c r="K61" s="2">
        <f t="shared" si="9"/>
        <v>2.0586227728882855E-2</v>
      </c>
      <c r="L61" s="10">
        <f t="shared" si="10"/>
        <v>2.9311730977090651</v>
      </c>
    </row>
    <row r="62" spans="1:12" x14ac:dyDescent="0.2">
      <c r="A62">
        <v>365</v>
      </c>
      <c r="B62" s="1">
        <f t="shared" si="13"/>
        <v>1.234965946423074</v>
      </c>
      <c r="C62" s="1">
        <f t="shared" si="5"/>
        <v>41.165531547435805</v>
      </c>
      <c r="D62" s="1">
        <f t="shared" si="14"/>
        <v>1884.954</v>
      </c>
      <c r="E62" s="1">
        <f t="shared" si="15"/>
        <v>2701.69</v>
      </c>
      <c r="F62" s="1">
        <f t="shared" si="12"/>
        <v>1.433292271323332</v>
      </c>
      <c r="G62" s="1">
        <f t="shared" si="11"/>
        <v>0.69769440609396338</v>
      </c>
      <c r="H62" s="1">
        <f t="shared" si="6"/>
        <v>120.92223756241464</v>
      </c>
      <c r="I62" s="1">
        <f t="shared" si="7"/>
        <v>0.70358957648910314</v>
      </c>
      <c r="J62" s="1">
        <f t="shared" si="8"/>
        <v>118.56416940435872</v>
      </c>
      <c r="K62" s="2">
        <f t="shared" si="9"/>
        <v>1.9500699007813038E-2</v>
      </c>
      <c r="L62" s="10">
        <f t="shared" si="10"/>
        <v>2.9374632858335303</v>
      </c>
    </row>
    <row r="63" spans="1:12" x14ac:dyDescent="0.2">
      <c r="A63">
        <v>370</v>
      </c>
      <c r="B63" s="1">
        <f t="shared" si="13"/>
        <v>1.2182217082844886</v>
      </c>
      <c r="C63" s="1">
        <f t="shared" si="5"/>
        <v>40.607390276149623</v>
      </c>
      <c r="D63" s="1">
        <f t="shared" si="14"/>
        <v>1916.3698999999999</v>
      </c>
      <c r="E63" s="1">
        <f t="shared" si="15"/>
        <v>2733.105</v>
      </c>
      <c r="F63" s="1">
        <f t="shared" si="12"/>
        <v>1.4261886496964913</v>
      </c>
      <c r="G63" s="1">
        <f t="shared" si="11"/>
        <v>0.70116951233121305</v>
      </c>
      <c r="H63" s="1">
        <f t="shared" si="6"/>
        <v>119.53219506751481</v>
      </c>
      <c r="I63" s="1">
        <f t="shared" si="7"/>
        <v>0.70665935348117714</v>
      </c>
      <c r="J63" s="1">
        <f t="shared" si="8"/>
        <v>117.33625860752915</v>
      </c>
      <c r="K63" s="2">
        <f t="shared" si="9"/>
        <v>1.8371087879255787E-2</v>
      </c>
      <c r="L63" s="10">
        <f t="shared" si="10"/>
        <v>2.9436069211697395</v>
      </c>
    </row>
    <row r="64" spans="1:12" x14ac:dyDescent="0.2">
      <c r="A64">
        <v>375</v>
      </c>
      <c r="B64" s="1">
        <f t="shared" si="13"/>
        <v>1.2019261686866116</v>
      </c>
      <c r="C64" s="1">
        <f t="shared" si="5"/>
        <v>40.064205622887059</v>
      </c>
      <c r="D64" s="1">
        <f t="shared" si="14"/>
        <v>1947.7857999999999</v>
      </c>
      <c r="E64" s="1">
        <f t="shared" si="15"/>
        <v>2764.52</v>
      </c>
      <c r="F64" s="1">
        <f t="shared" si="12"/>
        <v>1.4193141771543873</v>
      </c>
      <c r="G64" s="1">
        <f t="shared" si="11"/>
        <v>0.70456563888125245</v>
      </c>
      <c r="H64" s="1">
        <f t="shared" si="6"/>
        <v>118.17374444749902</v>
      </c>
      <c r="I64" s="1">
        <f t="shared" si="7"/>
        <v>0.70964686907412122</v>
      </c>
      <c r="J64" s="1">
        <f t="shared" si="8"/>
        <v>116.14125237035154</v>
      </c>
      <c r="K64" s="2">
        <f t="shared" si="9"/>
        <v>1.7199184866740436E-2</v>
      </c>
      <c r="L64" s="10">
        <f t="shared" si="10"/>
        <v>2.9496090739907532</v>
      </c>
    </row>
    <row r="65" spans="1:12" x14ac:dyDescent="0.2">
      <c r="A65">
        <v>380</v>
      </c>
      <c r="B65" s="1">
        <f t="shared" si="13"/>
        <v>1.1860615024837671</v>
      </c>
      <c r="C65" s="1">
        <f t="shared" si="5"/>
        <v>39.535383416125569</v>
      </c>
      <c r="D65" s="1">
        <f t="shared" si="14"/>
        <v>1979.2016999999998</v>
      </c>
      <c r="E65" s="1">
        <f t="shared" si="15"/>
        <v>2795.9349999999999</v>
      </c>
      <c r="F65" s="1">
        <f t="shared" si="12"/>
        <v>1.4126579418358423</v>
      </c>
      <c r="G65" s="1">
        <f t="shared" si="11"/>
        <v>0.70788544798072917</v>
      </c>
      <c r="H65" s="1">
        <f t="shared" si="6"/>
        <v>116.84582080770832</v>
      </c>
      <c r="I65" s="1">
        <f t="shared" si="7"/>
        <v>0.7125553912113094</v>
      </c>
      <c r="J65" s="1">
        <f t="shared" si="8"/>
        <v>114.97784351547625</v>
      </c>
      <c r="K65" s="2">
        <f t="shared" si="9"/>
        <v>1.598668466975961E-2</v>
      </c>
      <c r="L65" s="10">
        <f t="shared" si="10"/>
        <v>2.9554745828024425</v>
      </c>
    </row>
    <row r="66" spans="1:12" x14ac:dyDescent="0.2">
      <c r="A66">
        <v>385</v>
      </c>
      <c r="B66" s="1">
        <f t="shared" ref="B66:B97" si="16">A66-(A66^2-$O$3^2)^0.5</f>
        <v>1.1706108177749002</v>
      </c>
      <c r="C66" s="1">
        <f t="shared" si="5"/>
        <v>39.020360592496672</v>
      </c>
      <c r="D66" s="1">
        <f t="shared" ref="D66:D97" si="17">($A66-$O$7)*2*3.14159</f>
        <v>2010.6176</v>
      </c>
      <c r="E66" s="1">
        <f t="shared" ref="E66:E97" si="18">($A66+$O$7)*2*3.1415</f>
        <v>2827.3500000000004</v>
      </c>
      <c r="F66" s="1">
        <f t="shared" si="12"/>
        <v>1.4062097138710017</v>
      </c>
      <c r="G66" s="1">
        <f t="shared" si="11"/>
        <v>0.71113148354466194</v>
      </c>
      <c r="H66" s="1">
        <f t="shared" si="6"/>
        <v>115.54740658213524</v>
      </c>
      <c r="I66" s="1">
        <f t="shared" si="7"/>
        <v>0.7153880167412684</v>
      </c>
      <c r="J66" s="1">
        <f t="shared" si="8"/>
        <v>113.84479330349262</v>
      </c>
      <c r="K66" s="2">
        <f t="shared" si="9"/>
        <v>1.4735192498088079E-2</v>
      </c>
      <c r="L66" s="10">
        <f t="shared" si="10"/>
        <v>2.9612080674711692</v>
      </c>
    </row>
    <row r="67" spans="1:12" x14ac:dyDescent="0.2">
      <c r="A67">
        <v>390</v>
      </c>
      <c r="B67" s="1">
        <f t="shared" si="16"/>
        <v>1.1555580955283631</v>
      </c>
      <c r="C67" s="1">
        <f t="shared" ref="C67:C109" si="19">B67*($O$8/$O$9)</f>
        <v>38.518603184278774</v>
      </c>
      <c r="D67" s="1">
        <f t="shared" si="17"/>
        <v>2042.0335</v>
      </c>
      <c r="E67" s="1">
        <f t="shared" si="18"/>
        <v>2858.7650000000003</v>
      </c>
      <c r="F67" s="1">
        <f t="shared" si="12"/>
        <v>1.399959892920464</v>
      </c>
      <c r="G67" s="1">
        <f t="shared" si="11"/>
        <v>0.71430617766762916</v>
      </c>
      <c r="H67" s="1">
        <f t="shared" ref="H67:H109" si="20">$O$2-G67*$O$2</f>
        <v>114.27752893294831</v>
      </c>
      <c r="I67" s="1">
        <f t="shared" ref="I67:I109" si="21">C67*$O$4+$O$5</f>
        <v>0.71814768248646677</v>
      </c>
      <c r="J67" s="1">
        <f t="shared" ref="J67:J109" si="22">$O$2-I67*$O$2</f>
        <v>112.74092700541331</v>
      </c>
      <c r="K67" s="2">
        <f t="shared" ref="K67:K109" si="23">1-J67/H67</f>
        <v>1.3446229909614082E-2</v>
      </c>
      <c r="L67" s="10">
        <f t="shared" ref="L67:L109" si="24">H67/C67</f>
        <v>2.9668139414668668</v>
      </c>
    </row>
    <row r="68" spans="1:12" x14ac:dyDescent="0.2">
      <c r="A68">
        <v>395</v>
      </c>
      <c r="B68" s="1">
        <f t="shared" si="16"/>
        <v>1.1408881338404058</v>
      </c>
      <c r="C68" s="1">
        <f t="shared" si="19"/>
        <v>38.029604461346864</v>
      </c>
      <c r="D68" s="1">
        <f t="shared" si="17"/>
        <v>2073.4494</v>
      </c>
      <c r="E68" s="1">
        <f t="shared" si="18"/>
        <v>2890.1800000000003</v>
      </c>
      <c r="F68" s="1">
        <f t="shared" si="12"/>
        <v>1.3938994604835788</v>
      </c>
      <c r="G68" s="1">
        <f t="shared" si="11"/>
        <v>0.71741185670096663</v>
      </c>
      <c r="H68" s="1">
        <f t="shared" si="20"/>
        <v>113.03525731961332</v>
      </c>
      <c r="I68" s="1">
        <f t="shared" si="21"/>
        <v>0.72083717546259229</v>
      </c>
      <c r="J68" s="1">
        <f t="shared" si="22"/>
        <v>111.66512981496311</v>
      </c>
      <c r="K68" s="2">
        <f t="shared" si="23"/>
        <v>1.2121240196553029E-2</v>
      </c>
      <c r="L68" s="10">
        <f t="shared" si="24"/>
        <v>2.9722964232904894</v>
      </c>
    </row>
    <row r="69" spans="1:12" x14ac:dyDescent="0.2">
      <c r="A69">
        <v>400</v>
      </c>
      <c r="B69" s="1">
        <f t="shared" si="16"/>
        <v>1.1265864964173602</v>
      </c>
      <c r="C69" s="1">
        <f t="shared" si="19"/>
        <v>37.552883213912011</v>
      </c>
      <c r="D69" s="1">
        <f t="shared" si="17"/>
        <v>2104.8652999999999</v>
      </c>
      <c r="E69" s="1">
        <f t="shared" si="18"/>
        <v>2921.5950000000003</v>
      </c>
      <c r="F69" s="1">
        <f t="shared" si="12"/>
        <v>1.3880199364776455</v>
      </c>
      <c r="G69" s="1">
        <f t="shared" si="11"/>
        <v>0.72045074693788824</v>
      </c>
      <c r="H69" s="1">
        <f t="shared" si="20"/>
        <v>111.81970122484472</v>
      </c>
      <c r="I69" s="1">
        <f t="shared" si="21"/>
        <v>0.72345914232348396</v>
      </c>
      <c r="J69" s="1">
        <f t="shared" si="22"/>
        <v>110.61634307060643</v>
      </c>
      <c r="K69" s="2">
        <f t="shared" si="23"/>
        <v>1.0761593360177235E-2</v>
      </c>
      <c r="L69" s="10">
        <f t="shared" si="24"/>
        <v>2.9776595471481531</v>
      </c>
    </row>
    <row r="70" spans="1:12" x14ac:dyDescent="0.2">
      <c r="A70">
        <v>405</v>
      </c>
      <c r="B70" s="1">
        <f t="shared" si="16"/>
        <v>1.1126394649122062</v>
      </c>
      <c r="C70" s="1">
        <f t="shared" si="19"/>
        <v>37.087982163740207</v>
      </c>
      <c r="D70" s="1">
        <f t="shared" si="17"/>
        <v>2136.2811999999999</v>
      </c>
      <c r="E70" s="1">
        <f t="shared" si="18"/>
        <v>2953.01</v>
      </c>
      <c r="F70" s="1">
        <f t="shared" si="12"/>
        <v>1.3823133396483573</v>
      </c>
      <c r="G70" s="1">
        <f t="shared" si="11"/>
        <v>0.72342497993572652</v>
      </c>
      <c r="H70" s="1">
        <f t="shared" si="20"/>
        <v>110.6300080257094</v>
      </c>
      <c r="I70" s="1">
        <f t="shared" si="21"/>
        <v>0.72601609809942891</v>
      </c>
      <c r="J70" s="1">
        <f t="shared" si="22"/>
        <v>109.59356076022846</v>
      </c>
      <c r="K70" s="2">
        <f t="shared" si="23"/>
        <v>9.3685907103981947E-3</v>
      </c>
      <c r="L70" s="10">
        <f t="shared" si="24"/>
        <v>2.982907172929699</v>
      </c>
    </row>
    <row r="71" spans="1:12" x14ac:dyDescent="0.2">
      <c r="A71">
        <v>410</v>
      </c>
      <c r="B71" s="1">
        <f t="shared" si="16"/>
        <v>1.0990339947825305</v>
      </c>
      <c r="C71" s="1">
        <f t="shared" si="19"/>
        <v>36.634466492751017</v>
      </c>
      <c r="D71" s="1">
        <f t="shared" si="17"/>
        <v>2167.6970999999999</v>
      </c>
      <c r="E71" s="1">
        <f t="shared" si="18"/>
        <v>2984.4250000000002</v>
      </c>
      <c r="F71" s="1">
        <f t="shared" si="12"/>
        <v>1.3767721514228166</v>
      </c>
      <c r="G71" s="1">
        <f t="shared" si="11"/>
        <v>0.72633659750203128</v>
      </c>
      <c r="H71" s="1">
        <f t="shared" si="20"/>
        <v>109.46536099918751</v>
      </c>
      <c r="I71" s="1">
        <f t="shared" si="21"/>
        <v>0.7285104342898695</v>
      </c>
      <c r="J71" s="1">
        <f t="shared" si="22"/>
        <v>108.59582628405218</v>
      </c>
      <c r="K71" s="2">
        <f t="shared" si="23"/>
        <v>7.9434691230021448E-3</v>
      </c>
      <c r="L71" s="10">
        <f t="shared" si="24"/>
        <v>2.9880429955448591</v>
      </c>
    </row>
    <row r="72" spans="1:12" x14ac:dyDescent="0.2">
      <c r="A72">
        <v>415</v>
      </c>
      <c r="B72" s="1">
        <f t="shared" si="16"/>
        <v>1.0857576743704271</v>
      </c>
      <c r="C72" s="1">
        <f t="shared" si="19"/>
        <v>36.191922479014238</v>
      </c>
      <c r="D72" s="1">
        <f t="shared" si="17"/>
        <v>2199.1129999999998</v>
      </c>
      <c r="E72" s="1">
        <f t="shared" si="18"/>
        <v>3015.84</v>
      </c>
      <c r="F72" s="1">
        <f t="shared" si="12"/>
        <v>1.3713892828608627</v>
      </c>
      <c r="G72" s="1">
        <f t="shared" si="11"/>
        <v>0.72918755636903809</v>
      </c>
      <c r="H72" s="1">
        <f t="shared" si="20"/>
        <v>108.32497745238476</v>
      </c>
      <c r="I72" s="1">
        <f t="shared" si="21"/>
        <v>0.73094442636542178</v>
      </c>
      <c r="J72" s="1">
        <f t="shared" si="22"/>
        <v>107.62222945383127</v>
      </c>
      <c r="K72" s="2">
        <f t="shared" si="23"/>
        <v>6.4874049834202641E-3</v>
      </c>
      <c r="L72" s="10">
        <f t="shared" si="24"/>
        <v>2.9930705536628133</v>
      </c>
    </row>
    <row r="73" spans="1:12" x14ac:dyDescent="0.2">
      <c r="A73">
        <v>420</v>
      </c>
      <c r="B73" s="1">
        <f t="shared" si="16"/>
        <v>1.072798686931776</v>
      </c>
      <c r="C73" s="1">
        <f t="shared" si="19"/>
        <v>35.759956231059206</v>
      </c>
      <c r="D73" s="1">
        <f t="shared" si="17"/>
        <v>2230.5288999999998</v>
      </c>
      <c r="E73" s="1">
        <f t="shared" si="18"/>
        <v>3047.2550000000001</v>
      </c>
      <c r="F73" s="1">
        <f t="shared" si="12"/>
        <v>1.3661580443992456</v>
      </c>
      <c r="G73" s="1">
        <f t="shared" si="11"/>
        <v>0.73197973257899318</v>
      </c>
      <c r="H73" s="1">
        <f t="shared" si="20"/>
        <v>107.20810696840272</v>
      </c>
      <c r="I73" s="1">
        <f t="shared" si="21"/>
        <v>0.73332024072917446</v>
      </c>
      <c r="J73" s="1">
        <f t="shared" si="22"/>
        <v>106.67190370833021</v>
      </c>
      <c r="K73" s="2">
        <f t="shared" si="23"/>
        <v>5.0015178444531294E-3</v>
      </c>
      <c r="L73" s="10">
        <f t="shared" si="24"/>
        <v>2.9979932379024397</v>
      </c>
    </row>
    <row r="74" spans="1:12" x14ac:dyDescent="0.2">
      <c r="A74">
        <v>425</v>
      </c>
      <c r="B74" s="1">
        <f t="shared" si="16"/>
        <v>1.0601457753706427</v>
      </c>
      <c r="C74" s="1">
        <f t="shared" si="19"/>
        <v>35.338192512354759</v>
      </c>
      <c r="D74" s="1">
        <f t="shared" si="17"/>
        <v>2261.9447999999998</v>
      </c>
      <c r="E74" s="1">
        <f t="shared" si="18"/>
        <v>3078.67</v>
      </c>
      <c r="F74" s="1">
        <f t="shared" si="12"/>
        <v>1.3610721181171177</v>
      </c>
      <c r="G74" s="1">
        <f t="shared" ref="G74:G109" si="25">D74/E74</f>
        <v>0.73471492560098994</v>
      </c>
      <c r="H74" s="1">
        <f t="shared" si="20"/>
        <v>106.11402975960402</v>
      </c>
      <c r="I74" s="1">
        <f t="shared" si="21"/>
        <v>0.7356399411820489</v>
      </c>
      <c r="J74" s="1">
        <f t="shared" si="22"/>
        <v>105.74402352718045</v>
      </c>
      <c r="K74" s="2">
        <f t="shared" si="23"/>
        <v>3.4868738211318862E-3</v>
      </c>
      <c r="L74" s="10">
        <f t="shared" si="24"/>
        <v>3.0028142985101733</v>
      </c>
    </row>
    <row r="75" spans="1:12" x14ac:dyDescent="0.2">
      <c r="A75">
        <v>430</v>
      </c>
      <c r="B75" s="1">
        <f t="shared" si="16"/>
        <v>1.047788209455689</v>
      </c>
      <c r="C75" s="1">
        <f t="shared" si="19"/>
        <v>34.926273648522965</v>
      </c>
      <c r="D75" s="1">
        <f t="shared" si="17"/>
        <v>2293.3606999999997</v>
      </c>
      <c r="E75" s="1">
        <f t="shared" si="18"/>
        <v>3110.085</v>
      </c>
      <c r="F75" s="1">
        <f t="shared" si="12"/>
        <v>1.3561255322810757</v>
      </c>
      <c r="G75" s="1">
        <f t="shared" si="25"/>
        <v>0.73739486219829997</v>
      </c>
      <c r="H75" s="1">
        <f t="shared" si="20"/>
        <v>105.04205512068</v>
      </c>
      <c r="I75" s="1">
        <f t="shared" si="21"/>
        <v>0.73790549493312374</v>
      </c>
      <c r="J75" s="1">
        <f t="shared" si="22"/>
        <v>104.83780202675052</v>
      </c>
      <c r="K75" s="2">
        <f t="shared" si="23"/>
        <v>1.9444887449585613E-3</v>
      </c>
      <c r="L75" s="10">
        <f t="shared" si="24"/>
        <v>3.0075368525643515</v>
      </c>
    </row>
    <row r="76" spans="1:12" x14ac:dyDescent="0.2">
      <c r="A76">
        <v>435</v>
      </c>
      <c r="B76" s="1">
        <f t="shared" si="16"/>
        <v>1.0357157553170282</v>
      </c>
      <c r="C76" s="1">
        <f t="shared" si="19"/>
        <v>34.523858510567607</v>
      </c>
      <c r="D76" s="1">
        <f t="shared" si="17"/>
        <v>2324.7765999999997</v>
      </c>
      <c r="E76" s="1">
        <f t="shared" si="18"/>
        <v>3141.5</v>
      </c>
      <c r="F76" s="1">
        <f t="shared" ref="F76:F109" si="26">E76/D76</f>
        <v>1.3513126379541158</v>
      </c>
      <c r="G76" s="1">
        <f t="shared" si="25"/>
        <v>0.74002120006366379</v>
      </c>
      <c r="H76" s="1">
        <f t="shared" si="20"/>
        <v>103.99151997453447</v>
      </c>
      <c r="I76" s="1">
        <f t="shared" si="21"/>
        <v>0.74011877819187821</v>
      </c>
      <c r="J76" s="1">
        <f t="shared" si="22"/>
        <v>103.95248872324873</v>
      </c>
      <c r="K76" s="2">
        <f t="shared" si="23"/>
        <v>3.7533109714416035E-4</v>
      </c>
      <c r="L76" s="10">
        <f t="shared" si="24"/>
        <v>3.0121638907395911</v>
      </c>
    </row>
    <row r="77" spans="1:12" x14ac:dyDescent="0.2">
      <c r="A77">
        <v>440</v>
      </c>
      <c r="B77" s="1">
        <f t="shared" si="16"/>
        <v>1.0239186470406594</v>
      </c>
      <c r="C77" s="1">
        <f t="shared" si="19"/>
        <v>34.130621568021979</v>
      </c>
      <c r="D77" s="1">
        <f t="shared" si="17"/>
        <v>2356.1925000000001</v>
      </c>
      <c r="E77" s="1">
        <f t="shared" si="18"/>
        <v>3172.915</v>
      </c>
      <c r="F77" s="1">
        <f t="shared" si="26"/>
        <v>1.3466280874758747</v>
      </c>
      <c r="G77" s="1">
        <f t="shared" si="25"/>
        <v>0.74259553123862443</v>
      </c>
      <c r="H77" s="1">
        <f t="shared" si="20"/>
        <v>102.96178750455022</v>
      </c>
      <c r="I77" s="1">
        <f t="shared" si="21"/>
        <v>0.74228158137587918</v>
      </c>
      <c r="J77" s="1">
        <f t="shared" si="22"/>
        <v>103.08736744964835</v>
      </c>
      <c r="K77" s="2">
        <f t="shared" si="23"/>
        <v>-1.2196752614903605E-3</v>
      </c>
      <c r="L77" s="10">
        <f t="shared" si="24"/>
        <v>3.0166982836614453</v>
      </c>
    </row>
    <row r="78" spans="1:12" x14ac:dyDescent="0.2">
      <c r="A78">
        <v>445</v>
      </c>
      <c r="B78" s="1">
        <f t="shared" si="16"/>
        <v>1.0123875601933037</v>
      </c>
      <c r="C78" s="1">
        <f t="shared" si="19"/>
        <v>33.746252006443456</v>
      </c>
      <c r="D78" s="1">
        <f t="shared" si="17"/>
        <v>2387.6084000000001</v>
      </c>
      <c r="E78" s="1">
        <f t="shared" si="18"/>
        <v>3204.3300000000004</v>
      </c>
      <c r="F78" s="1">
        <f t="shared" si="26"/>
        <v>1.3420668146417982</v>
      </c>
      <c r="G78" s="1">
        <f t="shared" si="25"/>
        <v>0.74511938533172295</v>
      </c>
      <c r="H78" s="1">
        <f t="shared" si="20"/>
        <v>101.95224586731081</v>
      </c>
      <c r="I78" s="1">
        <f t="shared" si="21"/>
        <v>0.74439561396456111</v>
      </c>
      <c r="J78" s="1">
        <f t="shared" si="22"/>
        <v>102.24175441417555</v>
      </c>
      <c r="K78" s="2">
        <f t="shared" si="23"/>
        <v>-2.8396485472377275E-3</v>
      </c>
      <c r="L78" s="10">
        <f t="shared" si="24"/>
        <v>3.0211427878818724</v>
      </c>
    </row>
    <row r="79" spans="1:12" x14ac:dyDescent="0.2">
      <c r="A79">
        <v>450</v>
      </c>
      <c r="B79" s="1">
        <f t="shared" si="16"/>
        <v>1.0011135871270085</v>
      </c>
      <c r="C79" s="1">
        <f t="shared" si="19"/>
        <v>33.370452904233616</v>
      </c>
      <c r="D79" s="1">
        <f t="shared" si="17"/>
        <v>2419.0243</v>
      </c>
      <c r="E79" s="1">
        <f t="shared" si="18"/>
        <v>3235.7450000000003</v>
      </c>
      <c r="F79" s="1">
        <f t="shared" si="26"/>
        <v>1.3376240164267883</v>
      </c>
      <c r="G79" s="1">
        <f t="shared" si="25"/>
        <v>0.74759423254922741</v>
      </c>
      <c r="H79" s="1">
        <f t="shared" si="20"/>
        <v>100.96230698030905</v>
      </c>
      <c r="I79" s="1">
        <f t="shared" si="21"/>
        <v>0.74646250902671518</v>
      </c>
      <c r="J79" s="1">
        <f t="shared" si="22"/>
        <v>101.41499638931396</v>
      </c>
      <c r="K79" s="2">
        <f t="shared" si="23"/>
        <v>-4.4837466827416517E-3</v>
      </c>
      <c r="L79" s="10">
        <f t="shared" si="24"/>
        <v>3.0255000514991588</v>
      </c>
    </row>
    <row r="80" spans="1:12" x14ac:dyDescent="0.2">
      <c r="A80">
        <v>455</v>
      </c>
      <c r="B80" s="1">
        <f t="shared" si="16"/>
        <v>0.99008821392453683</v>
      </c>
      <c r="C80" s="1">
        <f t="shared" si="19"/>
        <v>33.00294046415123</v>
      </c>
      <c r="D80" s="1">
        <f t="shared" si="17"/>
        <v>2450.4402</v>
      </c>
      <c r="E80" s="1">
        <f t="shared" si="18"/>
        <v>3267.1600000000003</v>
      </c>
      <c r="F80" s="1">
        <f t="shared" si="26"/>
        <v>1.3332951361147276</v>
      </c>
      <c r="G80" s="1">
        <f t="shared" si="25"/>
        <v>0.75002148655101064</v>
      </c>
      <c r="H80" s="1">
        <f t="shared" si="20"/>
        <v>99.991405379595733</v>
      </c>
      <c r="I80" s="1">
        <f t="shared" si="21"/>
        <v>0.74848382744716835</v>
      </c>
      <c r="J80" s="1">
        <f t="shared" si="22"/>
        <v>100.60646902113268</v>
      </c>
      <c r="K80" s="2">
        <f t="shared" si="23"/>
        <v>-6.1511650846588495E-3</v>
      </c>
      <c r="L80" s="10">
        <f t="shared" si="24"/>
        <v>3.0297726194491474</v>
      </c>
    </row>
    <row r="81" spans="1:12" x14ac:dyDescent="0.2">
      <c r="A81">
        <v>460</v>
      </c>
      <c r="B81" s="1">
        <f t="shared" si="16"/>
        <v>0.9793032988599748</v>
      </c>
      <c r="C81" s="1">
        <f t="shared" si="19"/>
        <v>32.643443295332496</v>
      </c>
      <c r="D81" s="1">
        <f t="shared" si="17"/>
        <v>2481.8561</v>
      </c>
      <c r="E81" s="1">
        <f t="shared" si="18"/>
        <v>3298.5750000000003</v>
      </c>
      <c r="F81" s="1">
        <f t="shared" si="26"/>
        <v>1.3290758477093012</v>
      </c>
      <c r="G81" s="1">
        <f t="shared" si="25"/>
        <v>0.75240250714323598</v>
      </c>
      <c r="H81" s="1">
        <f t="shared" si="20"/>
        <v>99.038997142705625</v>
      </c>
      <c r="I81" s="1">
        <f t="shared" si="21"/>
        <v>0.7504610618756713</v>
      </c>
      <c r="J81" s="1">
        <f t="shared" si="22"/>
        <v>99.815575249731467</v>
      </c>
      <c r="K81" s="2">
        <f t="shared" si="23"/>
        <v>-7.841134597787347E-3</v>
      </c>
      <c r="L81" s="10">
        <f t="shared" si="24"/>
        <v>3.0339629384889877</v>
      </c>
    </row>
    <row r="82" spans="1:12" x14ac:dyDescent="0.2">
      <c r="A82">
        <v>465</v>
      </c>
      <c r="B82" s="1">
        <f t="shared" si="16"/>
        <v>0.96875105225939251</v>
      </c>
      <c r="C82" s="1">
        <f t="shared" si="19"/>
        <v>32.29170174197975</v>
      </c>
      <c r="D82" s="1">
        <f t="shared" si="17"/>
        <v>2513.2719999999999</v>
      </c>
      <c r="E82" s="1">
        <f t="shared" si="18"/>
        <v>3329.9900000000002</v>
      </c>
      <c r="F82" s="1">
        <f t="shared" si="26"/>
        <v>1.3249620415140106</v>
      </c>
      <c r="G82" s="1">
        <f t="shared" si="25"/>
        <v>0.75473860281862704</v>
      </c>
      <c r="H82" s="1">
        <f t="shared" si="20"/>
        <v>98.104558872549205</v>
      </c>
      <c r="I82" s="1">
        <f t="shared" si="21"/>
        <v>0.75239564041911144</v>
      </c>
      <c r="J82" s="1">
        <f t="shared" si="22"/>
        <v>99.041743832355451</v>
      </c>
      <c r="K82" s="2">
        <f t="shared" si="23"/>
        <v>-9.5529195643575537E-3</v>
      </c>
      <c r="L82" s="10">
        <f t="shared" si="24"/>
        <v>3.0380733618944475</v>
      </c>
    </row>
    <row r="83" spans="1:12" x14ac:dyDescent="0.2">
      <c r="A83">
        <v>470</v>
      </c>
      <c r="B83" s="1">
        <f t="shared" si="16"/>
        <v>0.95842401765702334</v>
      </c>
      <c r="C83" s="1">
        <f t="shared" si="19"/>
        <v>31.947467255234113</v>
      </c>
      <c r="D83" s="1">
        <f t="shared" si="17"/>
        <v>2544.6878999999999</v>
      </c>
      <c r="E83" s="1">
        <f t="shared" si="18"/>
        <v>3361.4050000000002</v>
      </c>
      <c r="F83" s="1">
        <f t="shared" si="26"/>
        <v>1.3209498107803319</v>
      </c>
      <c r="G83" s="1">
        <f t="shared" si="25"/>
        <v>0.7570310331542911</v>
      </c>
      <c r="H83" s="1">
        <f t="shared" si="20"/>
        <v>97.187586738283585</v>
      </c>
      <c r="I83" s="1">
        <f t="shared" si="21"/>
        <v>0.75428893009621245</v>
      </c>
      <c r="J83" s="1">
        <f t="shared" si="22"/>
        <v>98.284427961515007</v>
      </c>
      <c r="K83" s="2">
        <f t="shared" si="23"/>
        <v>-1.1285816018717476E-2</v>
      </c>
      <c r="L83" s="10">
        <f t="shared" si="24"/>
        <v>3.0421061538880161</v>
      </c>
    </row>
    <row r="84" spans="1:12" x14ac:dyDescent="0.2">
      <c r="A84">
        <v>475</v>
      </c>
      <c r="B84" s="1">
        <f t="shared" si="16"/>
        <v>0.9483150541494183</v>
      </c>
      <c r="C84" s="1">
        <f t="shared" si="19"/>
        <v>31.610501804980611</v>
      </c>
      <c r="D84" s="1">
        <f t="shared" si="17"/>
        <v>2576.1037999999999</v>
      </c>
      <c r="E84" s="1">
        <f t="shared" si="18"/>
        <v>3392.82</v>
      </c>
      <c r="F84" s="1">
        <f t="shared" si="26"/>
        <v>1.3170354393328407</v>
      </c>
      <c r="G84" s="1">
        <f t="shared" si="25"/>
        <v>0.75928101107633172</v>
      </c>
      <c r="H84" s="1">
        <f t="shared" si="20"/>
        <v>96.287595569467328</v>
      </c>
      <c r="I84" s="1">
        <f t="shared" si="21"/>
        <v>0.75614224007260666</v>
      </c>
      <c r="J84" s="1">
        <f t="shared" si="22"/>
        <v>97.543103970957361</v>
      </c>
      <c r="K84" s="2">
        <f t="shared" si="23"/>
        <v>-1.3039149997096322E-2</v>
      </c>
      <c r="L84" s="10">
        <f t="shared" si="24"/>
        <v>3.0460634938195152</v>
      </c>
    </row>
    <row r="85" spans="1:12" x14ac:dyDescent="0.2">
      <c r="A85">
        <v>480</v>
      </c>
      <c r="B85" s="1">
        <f t="shared" si="16"/>
        <v>0.93841731986066179</v>
      </c>
      <c r="C85" s="1">
        <f t="shared" si="19"/>
        <v>31.280577328688729</v>
      </c>
      <c r="D85" s="1">
        <f t="shared" si="17"/>
        <v>2607.5196999999998</v>
      </c>
      <c r="E85" s="1">
        <f t="shared" si="18"/>
        <v>3424.2350000000001</v>
      </c>
      <c r="F85" s="1">
        <f t="shared" si="26"/>
        <v>1.3132153900889034</v>
      </c>
      <c r="G85" s="1">
        <f t="shared" si="25"/>
        <v>0.76148970499980284</v>
      </c>
      <c r="H85" s="1">
        <f t="shared" si="20"/>
        <v>95.404118000078881</v>
      </c>
      <c r="I85" s="1">
        <f t="shared" si="21"/>
        <v>0.75795682469221204</v>
      </c>
      <c r="J85" s="1">
        <f t="shared" si="22"/>
        <v>96.817270123115179</v>
      </c>
      <c r="K85" s="2">
        <f t="shared" si="23"/>
        <v>-1.4812275954745768E-2</v>
      </c>
      <c r="L85" s="10">
        <f t="shared" si="24"/>
        <v>3.0499474801118764</v>
      </c>
    </row>
    <row r="86" spans="1:12" x14ac:dyDescent="0.2">
      <c r="A86">
        <v>485</v>
      </c>
      <c r="B86" s="1">
        <f t="shared" si="16"/>
        <v>0.928724256437647</v>
      </c>
      <c r="C86" s="1">
        <f t="shared" si="19"/>
        <v>30.957475214588236</v>
      </c>
      <c r="D86" s="1">
        <f t="shared" si="17"/>
        <v>2638.9355999999998</v>
      </c>
      <c r="E86" s="1">
        <f t="shared" si="18"/>
        <v>3455.65</v>
      </c>
      <c r="F86" s="1">
        <f t="shared" si="26"/>
        <v>1.3094862943983931</v>
      </c>
      <c r="G86" s="1">
        <f t="shared" si="25"/>
        <v>0.76365824085193801</v>
      </c>
      <c r="H86" s="1">
        <f t="shared" si="20"/>
        <v>94.53670365922477</v>
      </c>
      <c r="I86" s="1">
        <f t="shared" si="21"/>
        <v>0.7597338863197648</v>
      </c>
      <c r="J86" s="1">
        <f t="shared" si="22"/>
        <v>96.106445472094094</v>
      </c>
      <c r="K86" s="2">
        <f t="shared" si="23"/>
        <v>-1.6604575282503475E-2</v>
      </c>
      <c r="L86" s="10">
        <f t="shared" si="24"/>
        <v>3.0537601339877938</v>
      </c>
    </row>
    <row r="87" spans="1:12" x14ac:dyDescent="0.2">
      <c r="A87">
        <v>490</v>
      </c>
      <c r="B87" s="1">
        <f t="shared" si="16"/>
        <v>0.91922957450066178</v>
      </c>
      <c r="C87" s="1">
        <f t="shared" si="19"/>
        <v>30.64098581668873</v>
      </c>
      <c r="D87" s="1">
        <f t="shared" si="17"/>
        <v>2670.3514999999998</v>
      </c>
      <c r="E87" s="1">
        <f t="shared" si="18"/>
        <v>3487.0650000000001</v>
      </c>
      <c r="F87" s="1">
        <f t="shared" si="26"/>
        <v>1.3058449421358951</v>
      </c>
      <c r="G87" s="1">
        <f t="shared" si="25"/>
        <v>0.76578770398601681</v>
      </c>
      <c r="H87" s="1">
        <f t="shared" si="20"/>
        <v>93.684918405593294</v>
      </c>
      <c r="I87" s="1">
        <f t="shared" si="21"/>
        <v>0.76147457800821206</v>
      </c>
      <c r="J87" s="1">
        <f t="shared" si="22"/>
        <v>95.410168796715197</v>
      </c>
      <c r="K87" s="2">
        <f t="shared" si="23"/>
        <v>-1.8415454915088114E-2</v>
      </c>
      <c r="L87" s="10">
        <f t="shared" si="24"/>
        <v>3.0575034029932366</v>
      </c>
    </row>
    <row r="88" spans="1:12" x14ac:dyDescent="0.2">
      <c r="A88">
        <v>495</v>
      </c>
      <c r="B88" s="1">
        <f t="shared" si="16"/>
        <v>0.90992723998186875</v>
      </c>
      <c r="C88" s="1">
        <f t="shared" si="19"/>
        <v>30.330907999395627</v>
      </c>
      <c r="D88" s="1">
        <f t="shared" si="17"/>
        <v>2701.7673999999997</v>
      </c>
      <c r="E88" s="1">
        <f t="shared" si="18"/>
        <v>3518.48</v>
      </c>
      <c r="F88" s="1">
        <f t="shared" si="26"/>
        <v>1.3022882724841525</v>
      </c>
      <c r="G88" s="1">
        <f t="shared" si="25"/>
        <v>0.76787914099270127</v>
      </c>
      <c r="H88" s="1">
        <f t="shared" si="20"/>
        <v>92.848343602919499</v>
      </c>
      <c r="I88" s="1">
        <f t="shared" si="21"/>
        <v>0.76318000600332414</v>
      </c>
      <c r="J88" s="1">
        <f t="shared" si="22"/>
        <v>94.727997598670356</v>
      </c>
      <c r="K88" s="2">
        <f t="shared" si="23"/>
        <v>-2.0244346025056537E-2</v>
      </c>
      <c r="L88" s="10">
        <f t="shared" si="24"/>
        <v>3.0611791643286641</v>
      </c>
    </row>
    <row r="89" spans="1:12" x14ac:dyDescent="0.2">
      <c r="A89">
        <v>500</v>
      </c>
      <c r="B89" s="1">
        <f t="shared" si="16"/>
        <v>0.90081146128881073</v>
      </c>
      <c r="C89" s="1">
        <f t="shared" si="19"/>
        <v>30.027048709627028</v>
      </c>
      <c r="D89" s="1">
        <f t="shared" si="17"/>
        <v>2733.1832999999997</v>
      </c>
      <c r="E89" s="1">
        <f t="shared" si="18"/>
        <v>3549.895</v>
      </c>
      <c r="F89" s="1">
        <f t="shared" si="26"/>
        <v>1.2988133653531397</v>
      </c>
      <c r="G89" s="1">
        <f t="shared" si="25"/>
        <v>0.76993356141519675</v>
      </c>
      <c r="H89" s="1">
        <f t="shared" si="20"/>
        <v>92.026575433921323</v>
      </c>
      <c r="I89" s="1">
        <f t="shared" si="21"/>
        <v>0.76485123209705141</v>
      </c>
      <c r="J89" s="1">
        <f t="shared" si="22"/>
        <v>94.059507161179454</v>
      </c>
      <c r="K89" s="2">
        <f t="shared" si="23"/>
        <v>-2.2090702796148776E-2</v>
      </c>
      <c r="L89" s="10">
        <f t="shared" si="24"/>
        <v>3.0647892280008362</v>
      </c>
    </row>
    <row r="90" spans="1:12" x14ac:dyDescent="0.2">
      <c r="A90">
        <v>505</v>
      </c>
      <c r="B90" s="1">
        <f t="shared" si="16"/>
        <v>0.89187667723501818</v>
      </c>
      <c r="C90" s="1">
        <f t="shared" si="19"/>
        <v>29.729222574500607</v>
      </c>
      <c r="D90" s="1">
        <f t="shared" si="17"/>
        <v>2764.5992000000001</v>
      </c>
      <c r="E90" s="1">
        <f t="shared" si="18"/>
        <v>3581.3100000000004</v>
      </c>
      <c r="F90" s="1">
        <f t="shared" si="26"/>
        <v>1.2954174333841955</v>
      </c>
      <c r="G90" s="1">
        <f t="shared" si="25"/>
        <v>0.77195193937413953</v>
      </c>
      <c r="H90" s="1">
        <f t="shared" si="20"/>
        <v>91.219224250344212</v>
      </c>
      <c r="I90" s="1">
        <f t="shared" si="21"/>
        <v>0.76648927584024673</v>
      </c>
      <c r="J90" s="1">
        <f t="shared" si="22"/>
        <v>93.404289663901295</v>
      </c>
      <c r="K90" s="2">
        <f t="shared" si="23"/>
        <v>-2.3954001270174663E-2</v>
      </c>
      <c r="L90" s="10">
        <f t="shared" si="24"/>
        <v>3.0683353398075366</v>
      </c>
    </row>
    <row r="91" spans="1:12" x14ac:dyDescent="0.2">
      <c r="A91">
        <v>510</v>
      </c>
      <c r="B91" s="1">
        <f t="shared" si="16"/>
        <v>0.88311754568576362</v>
      </c>
      <c r="C91" s="1">
        <f t="shared" si="19"/>
        <v>29.437251522858791</v>
      </c>
      <c r="D91" s="1">
        <f t="shared" si="17"/>
        <v>2796.0151000000001</v>
      </c>
      <c r="E91" s="1">
        <f t="shared" si="18"/>
        <v>3612.7250000000004</v>
      </c>
      <c r="F91" s="1">
        <f t="shared" si="26"/>
        <v>1.2920978144932052</v>
      </c>
      <c r="G91" s="1">
        <f t="shared" si="25"/>
        <v>0.77393521510770946</v>
      </c>
      <c r="H91" s="1">
        <f t="shared" si="20"/>
        <v>90.42591395691619</v>
      </c>
      <c r="I91" s="1">
        <f t="shared" si="21"/>
        <v>0.76809511662427665</v>
      </c>
      <c r="J91" s="1">
        <f t="shared" si="22"/>
        <v>92.761953350289332</v>
      </c>
      <c r="K91" s="2">
        <f t="shared" si="23"/>
        <v>-2.5833738263194794E-2</v>
      </c>
      <c r="L91" s="10">
        <f t="shared" si="24"/>
        <v>3.0718191841618814</v>
      </c>
    </row>
    <row r="92" spans="1:12" x14ac:dyDescent="0.2">
      <c r="A92">
        <v>515</v>
      </c>
      <c r="B92" s="1">
        <f t="shared" si="16"/>
        <v>0.87452893286842937</v>
      </c>
      <c r="C92" s="1">
        <f t="shared" si="19"/>
        <v>29.150964428947649</v>
      </c>
      <c r="D92" s="1">
        <f t="shared" si="17"/>
        <v>2827.431</v>
      </c>
      <c r="E92" s="1">
        <f t="shared" si="18"/>
        <v>3644.1400000000003</v>
      </c>
      <c r="F92" s="1">
        <f t="shared" si="26"/>
        <v>1.2888519649109034</v>
      </c>
      <c r="G92" s="1">
        <f t="shared" si="25"/>
        <v>0.7758842964320799</v>
      </c>
      <c r="H92" s="1">
        <f t="shared" si="20"/>
        <v>89.646281427168049</v>
      </c>
      <c r="I92" s="1">
        <f t="shared" si="21"/>
        <v>0.76966969564078802</v>
      </c>
      <c r="J92" s="1">
        <f t="shared" si="22"/>
        <v>92.13212174368482</v>
      </c>
      <c r="K92" s="2">
        <f t="shared" si="23"/>
        <v>-2.7729430344931361E-2</v>
      </c>
      <c r="L92" s="10">
        <f t="shared" si="24"/>
        <v>3.0752423867714995</v>
      </c>
    </row>
    <row r="93" spans="1:12" x14ac:dyDescent="0.2">
      <c r="A93">
        <v>520</v>
      </c>
      <c r="B93" s="1">
        <f t="shared" si="16"/>
        <v>0.86610590330360537</v>
      </c>
      <c r="C93" s="1">
        <f t="shared" si="19"/>
        <v>28.870196776786848</v>
      </c>
      <c r="D93" s="1">
        <f t="shared" si="17"/>
        <v>2858.8469</v>
      </c>
      <c r="E93" s="1">
        <f t="shared" si="18"/>
        <v>3675.5550000000003</v>
      </c>
      <c r="F93" s="1">
        <f t="shared" si="26"/>
        <v>1.2856774526820587</v>
      </c>
      <c r="G93" s="1">
        <f t="shared" si="25"/>
        <v>0.777800060126974</v>
      </c>
      <c r="H93" s="1">
        <f t="shared" si="20"/>
        <v>88.879975949210404</v>
      </c>
      <c r="I93" s="1">
        <f t="shared" si="21"/>
        <v>0.77121391772767245</v>
      </c>
      <c r="J93" s="1">
        <f t="shared" si="22"/>
        <v>91.514432908931042</v>
      </c>
      <c r="K93" s="2">
        <f t="shared" si="23"/>
        <v>-2.9640612878046646E-2</v>
      </c>
      <c r="L93" s="10">
        <f t="shared" si="24"/>
        <v>3.0786065171774153</v>
      </c>
    </row>
    <row r="94" spans="1:12" x14ac:dyDescent="0.2">
      <c r="A94">
        <v>525</v>
      </c>
      <c r="B94" s="1">
        <f t="shared" si="16"/>
        <v>0.85784371031559203</v>
      </c>
      <c r="C94" s="1">
        <f t="shared" si="19"/>
        <v>28.59479034385307</v>
      </c>
      <c r="D94" s="1">
        <f t="shared" si="17"/>
        <v>2890.2628</v>
      </c>
      <c r="E94" s="1">
        <f t="shared" si="18"/>
        <v>3706.9700000000003</v>
      </c>
      <c r="F94" s="1">
        <f t="shared" si="26"/>
        <v>1.2825719515886238</v>
      </c>
      <c r="G94" s="1">
        <f t="shared" si="25"/>
        <v>0.7796833532507681</v>
      </c>
      <c r="H94" s="1">
        <f t="shared" si="20"/>
        <v>88.126658699692769</v>
      </c>
      <c r="I94" s="1">
        <f t="shared" si="21"/>
        <v>0.77272865310880823</v>
      </c>
      <c r="J94" s="1">
        <f t="shared" si="22"/>
        <v>90.90853875647673</v>
      </c>
      <c r="K94" s="2">
        <f t="shared" si="23"/>
        <v>-3.1566839113504885E-2</v>
      </c>
      <c r="L94" s="10">
        <f t="shared" si="24"/>
        <v>3.0819130911598753</v>
      </c>
    </row>
    <row r="95" spans="1:12" x14ac:dyDescent="0.2">
      <c r="A95">
        <v>530</v>
      </c>
      <c r="B95" s="1">
        <f t="shared" si="16"/>
        <v>0.84973778708183545</v>
      </c>
      <c r="C95" s="1">
        <f t="shared" si="19"/>
        <v>28.324592902727851</v>
      </c>
      <c r="D95" s="1">
        <f t="shared" si="17"/>
        <v>2921.6786999999999</v>
      </c>
      <c r="E95" s="1">
        <f t="shared" si="18"/>
        <v>3738.3850000000002</v>
      </c>
      <c r="F95" s="1">
        <f t="shared" si="26"/>
        <v>1.2795332354649402</v>
      </c>
      <c r="G95" s="1">
        <f t="shared" si="25"/>
        <v>0.78153499438928831</v>
      </c>
      <c r="H95" s="1">
        <f t="shared" si="20"/>
        <v>87.386002244284668</v>
      </c>
      <c r="I95" s="1">
        <f t="shared" si="21"/>
        <v>0.77421473903499693</v>
      </c>
      <c r="J95" s="1">
        <f t="shared" si="22"/>
        <v>90.314104386001247</v>
      </c>
      <c r="K95" s="2">
        <f t="shared" si="23"/>
        <v>-3.3507679336687968E-2</v>
      </c>
      <c r="L95" s="10">
        <f t="shared" si="24"/>
        <v>3.0851635730259268</v>
      </c>
    </row>
    <row r="96" spans="1:12" x14ac:dyDescent="0.2">
      <c r="A96">
        <v>535</v>
      </c>
      <c r="B96" s="1">
        <f t="shared" si="16"/>
        <v>0.84178373818872387</v>
      </c>
      <c r="C96" s="1">
        <f t="shared" si="19"/>
        <v>28.059457939624131</v>
      </c>
      <c r="D96" s="1">
        <f t="shared" si="17"/>
        <v>2953.0945999999999</v>
      </c>
      <c r="E96" s="1">
        <f t="shared" si="18"/>
        <v>3769.8</v>
      </c>
      <c r="F96" s="1">
        <f t="shared" si="26"/>
        <v>1.276559172875803</v>
      </c>
      <c r="G96" s="1">
        <f t="shared" si="25"/>
        <v>0.78335577484216667</v>
      </c>
      <c r="H96" s="1">
        <f t="shared" si="20"/>
        <v>86.657690063133316</v>
      </c>
      <c r="I96" s="1">
        <f t="shared" si="21"/>
        <v>0.7756729813320673</v>
      </c>
      <c r="J96" s="1">
        <f t="shared" si="22"/>
        <v>89.730807467173065</v>
      </c>
      <c r="K96" s="2">
        <f t="shared" si="23"/>
        <v>-3.5462720063284214E-2</v>
      </c>
      <c r="L96" s="10">
        <f t="shared" si="24"/>
        <v>3.0883593777754257</v>
      </c>
    </row>
    <row r="97" spans="1:12" x14ac:dyDescent="0.2">
      <c r="A97">
        <v>540</v>
      </c>
      <c r="B97" s="1">
        <f t="shared" si="16"/>
        <v>0.83397733165713817</v>
      </c>
      <c r="C97" s="1">
        <f t="shared" si="19"/>
        <v>27.799244388571275</v>
      </c>
      <c r="D97" s="1">
        <f t="shared" si="17"/>
        <v>2984.5104999999999</v>
      </c>
      <c r="E97" s="1">
        <f t="shared" si="18"/>
        <v>3801.2150000000001</v>
      </c>
      <c r="F97" s="1">
        <f t="shared" si="26"/>
        <v>1.2736477221306477</v>
      </c>
      <c r="G97" s="1">
        <f t="shared" si="25"/>
        <v>0.78514645975036923</v>
      </c>
      <c r="H97" s="1">
        <f t="shared" si="20"/>
        <v>85.94141609985229</v>
      </c>
      <c r="I97" s="1">
        <f t="shared" si="21"/>
        <v>0.77710415586285808</v>
      </c>
      <c r="J97" s="1">
        <f t="shared" si="22"/>
        <v>89.15833765485678</v>
      </c>
      <c r="K97" s="2">
        <f t="shared" si="23"/>
        <v>-3.743156327872077E-2</v>
      </c>
      <c r="L97" s="10">
        <f t="shared" si="24"/>
        <v>3.0915018731654524</v>
      </c>
    </row>
    <row r="98" spans="1:12" x14ac:dyDescent="0.2">
      <c r="A98">
        <v>545</v>
      </c>
      <c r="B98" s="1">
        <f t="shared" ref="B98:B109" si="27">A98-(A98^2-$O$3^2)^0.5</f>
        <v>0.82631449141172197</v>
      </c>
      <c r="C98" s="1">
        <f t="shared" si="19"/>
        <v>27.543816380390734</v>
      </c>
      <c r="D98" s="1">
        <f t="shared" ref="D98:D109" si="28">($A98-$O$7)*2*3.14159</f>
        <v>3015.9263999999998</v>
      </c>
      <c r="E98" s="1">
        <f t="shared" ref="E98:E109" si="29">($A98+$O$7)*2*3.1415</f>
        <v>3832.63</v>
      </c>
      <c r="F98" s="1">
        <f t="shared" si="26"/>
        <v>1.2707969266093497</v>
      </c>
      <c r="G98" s="1">
        <f t="shared" si="25"/>
        <v>0.78690778916827342</v>
      </c>
      <c r="H98" s="1">
        <f t="shared" si="20"/>
        <v>85.236884332690636</v>
      </c>
      <c r="I98" s="1">
        <f t="shared" si="21"/>
        <v>0.77850900990785099</v>
      </c>
      <c r="J98" s="1">
        <f t="shared" si="22"/>
        <v>88.59639603685963</v>
      </c>
      <c r="K98" s="2">
        <f t="shared" si="23"/>
        <v>-3.9413825721930307E-2</v>
      </c>
      <c r="L98" s="10">
        <f t="shared" si="24"/>
        <v>3.0945923816633241</v>
      </c>
    </row>
    <row r="99" spans="1:12" x14ac:dyDescent="0.2">
      <c r="A99">
        <v>550</v>
      </c>
      <c r="B99" s="1">
        <f t="shared" si="27"/>
        <v>0.81879129016078878</v>
      </c>
      <c r="C99" s="1">
        <f t="shared" si="19"/>
        <v>27.293043005359628</v>
      </c>
      <c r="D99" s="1">
        <f t="shared" si="28"/>
        <v>3047.3422999999998</v>
      </c>
      <c r="E99" s="1">
        <f t="shared" si="29"/>
        <v>3864.0450000000001</v>
      </c>
      <c r="F99" s="1">
        <f t="shared" si="26"/>
        <v>1.2680049103771507</v>
      </c>
      <c r="G99" s="1">
        <f t="shared" si="25"/>
        <v>0.78864047908344748</v>
      </c>
      <c r="H99" s="1">
        <f t="shared" si="20"/>
        <v>84.543808366621022</v>
      </c>
      <c r="I99" s="1">
        <f t="shared" si="21"/>
        <v>0.77988826347052209</v>
      </c>
      <c r="J99" s="1">
        <f t="shared" si="22"/>
        <v>88.044694611791158</v>
      </c>
      <c r="K99" s="2">
        <f t="shared" si="23"/>
        <v>-4.1409138206652374E-2</v>
      </c>
      <c r="L99" s="10">
        <f t="shared" si="24"/>
        <v>3.0976321823117661</v>
      </c>
    </row>
    <row r="100" spans="1:12" x14ac:dyDescent="0.2">
      <c r="A100">
        <v>555</v>
      </c>
      <c r="B100" s="1">
        <f t="shared" si="27"/>
        <v>0.8114039426650379</v>
      </c>
      <c r="C100" s="1">
        <f t="shared" si="19"/>
        <v>27.046798088834599</v>
      </c>
      <c r="D100" s="1">
        <f t="shared" si="28"/>
        <v>3078.7581999999998</v>
      </c>
      <c r="E100" s="1">
        <f t="shared" si="29"/>
        <v>3895.46</v>
      </c>
      <c r="F100" s="1">
        <f t="shared" si="26"/>
        <v>1.2652698740680579</v>
      </c>
      <c r="G100" s="1">
        <f t="shared" si="25"/>
        <v>0.79034522238708649</v>
      </c>
      <c r="H100" s="1">
        <f t="shared" si="20"/>
        <v>83.861911045165414</v>
      </c>
      <c r="I100" s="1">
        <f t="shared" si="21"/>
        <v>0.78124261051140975</v>
      </c>
      <c r="J100" s="1">
        <f t="shared" si="22"/>
        <v>87.502955795436094</v>
      </c>
      <c r="K100" s="2">
        <f t="shared" si="23"/>
        <v>-4.3417144981465094E-2</v>
      </c>
      <c r="L100" s="10">
        <f t="shared" si="24"/>
        <v>3.1006225124956699</v>
      </c>
    </row>
    <row r="101" spans="1:12" x14ac:dyDescent="0.2">
      <c r="A101">
        <v>560</v>
      </c>
      <c r="B101" s="1">
        <f t="shared" si="27"/>
        <v>0.80414879936745365</v>
      </c>
      <c r="C101" s="1">
        <f t="shared" si="19"/>
        <v>26.804959978915125</v>
      </c>
      <c r="D101" s="1">
        <f t="shared" si="28"/>
        <v>3110.1740999999997</v>
      </c>
      <c r="E101" s="1">
        <f t="shared" si="29"/>
        <v>3926.875</v>
      </c>
      <c r="F101" s="1">
        <f t="shared" si="26"/>
        <v>1.2625900910177346</v>
      </c>
      <c r="G101" s="1">
        <f t="shared" si="25"/>
        <v>0.79202268979786716</v>
      </c>
      <c r="H101" s="1">
        <f t="shared" si="20"/>
        <v>83.190924080853108</v>
      </c>
      <c r="I101" s="1">
        <f t="shared" si="21"/>
        <v>0.7825727201159669</v>
      </c>
      <c r="J101" s="1">
        <f t="shared" si="22"/>
        <v>86.970911953613268</v>
      </c>
      <c r="K101" s="2">
        <f t="shared" si="23"/>
        <v>-4.5437503123374245E-2</v>
      </c>
      <c r="L101" s="10">
        <f t="shared" si="24"/>
        <v>3.1035645696278369</v>
      </c>
    </row>
    <row r="102" spans="1:12" x14ac:dyDescent="0.2">
      <c r="A102">
        <v>565</v>
      </c>
      <c r="B102" s="1">
        <f t="shared" si="27"/>
        <v>0.79702234036369646</v>
      </c>
      <c r="C102" s="1">
        <f t="shared" si="19"/>
        <v>26.567411345456552</v>
      </c>
      <c r="D102" s="1">
        <f t="shared" si="28"/>
        <v>3141.5899999999997</v>
      </c>
      <c r="E102" s="1">
        <f t="shared" si="29"/>
        <v>3958.2900000000004</v>
      </c>
      <c r="F102" s="1">
        <f t="shared" si="26"/>
        <v>1.2599639036284178</v>
      </c>
      <c r="G102" s="1">
        <f t="shared" si="25"/>
        <v>0.79367353074181002</v>
      </c>
      <c r="H102" s="1">
        <f t="shared" si="20"/>
        <v>82.530587703276012</v>
      </c>
      <c r="I102" s="1">
        <f t="shared" si="21"/>
        <v>0.78387923759998901</v>
      </c>
      <c r="J102" s="1">
        <f t="shared" si="22"/>
        <v>86.448304960004407</v>
      </c>
      <c r="K102" s="2">
        <f t="shared" si="23"/>
        <v>-4.7469881964415928E-2</v>
      </c>
      <c r="L102" s="10">
        <f t="shared" si="24"/>
        <v>3.1064595127515142</v>
      </c>
    </row>
    <row r="103" spans="1:12" x14ac:dyDescent="0.2">
      <c r="A103">
        <v>570</v>
      </c>
      <c r="B103" s="1">
        <f t="shared" si="27"/>
        <v>0.79002116969172675</v>
      </c>
      <c r="C103" s="1">
        <f t="shared" si="19"/>
        <v>26.334038989724228</v>
      </c>
      <c r="D103" s="1">
        <f t="shared" si="28"/>
        <v>3173.0058999999997</v>
      </c>
      <c r="E103" s="1">
        <f t="shared" si="29"/>
        <v>3989.7050000000004</v>
      </c>
      <c r="F103" s="1">
        <f t="shared" si="26"/>
        <v>1.2573897199497803</v>
      </c>
      <c r="G103" s="1">
        <f t="shared" si="25"/>
        <v>0.79529837419057281</v>
      </c>
      <c r="H103" s="1">
        <f t="shared" si="20"/>
        <v>81.880650323770851</v>
      </c>
      <c r="I103" s="1">
        <f t="shared" si="21"/>
        <v>0.78516278555651686</v>
      </c>
      <c r="J103" s="1">
        <f t="shared" si="22"/>
        <v>85.934885777393276</v>
      </c>
      <c r="K103" s="2">
        <f t="shared" si="23"/>
        <v>-4.951396254904239E-2</v>
      </c>
      <c r="L103" s="10">
        <f t="shared" si="24"/>
        <v>3.1093084640651365</v>
      </c>
    </row>
    <row r="104" spans="1:12" x14ac:dyDescent="0.2">
      <c r="A104">
        <v>575</v>
      </c>
      <c r="B104" s="1">
        <f t="shared" si="27"/>
        <v>0.78314200991974303</v>
      </c>
      <c r="C104" s="1">
        <f t="shared" si="19"/>
        <v>26.104733663991436</v>
      </c>
      <c r="D104" s="1">
        <f t="shared" si="28"/>
        <v>3204.4218000000001</v>
      </c>
      <c r="E104" s="1">
        <f t="shared" si="29"/>
        <v>4021.1200000000003</v>
      </c>
      <c r="F104" s="1">
        <f t="shared" si="26"/>
        <v>1.2548660104609199</v>
      </c>
      <c r="G104" s="1">
        <f t="shared" si="25"/>
        <v>0.79689782946044874</v>
      </c>
      <c r="H104" s="1">
        <f t="shared" si="20"/>
        <v>81.240868215820512</v>
      </c>
      <c r="I104" s="1">
        <f t="shared" si="21"/>
        <v>0.78642396484804711</v>
      </c>
      <c r="J104" s="1">
        <f t="shared" si="22"/>
        <v>85.430414060781175</v>
      </c>
      <c r="K104" s="2">
        <f t="shared" si="23"/>
        <v>-5.1569437119147077E-2</v>
      </c>
      <c r="L104" s="10">
        <f t="shared" si="24"/>
        <v>3.1121125103790357</v>
      </c>
    </row>
    <row r="105" spans="1:12" x14ac:dyDescent="0.2">
      <c r="A105">
        <v>580</v>
      </c>
      <c r="B105" s="1">
        <f t="shared" si="27"/>
        <v>0.77638169701674542</v>
      </c>
      <c r="C105" s="1">
        <f t="shared" si="19"/>
        <v>25.879389900558184</v>
      </c>
      <c r="D105" s="1">
        <f t="shared" si="28"/>
        <v>3235.8377</v>
      </c>
      <c r="E105" s="1">
        <f t="shared" si="29"/>
        <v>4052.5350000000003</v>
      </c>
      <c r="F105" s="1">
        <f t="shared" si="26"/>
        <v>1.2523913050398048</v>
      </c>
      <c r="G105" s="1">
        <f t="shared" si="25"/>
        <v>0.79847248697420248</v>
      </c>
      <c r="H105" s="1">
        <f t="shared" si="20"/>
        <v>80.611005210319036</v>
      </c>
      <c r="I105" s="1">
        <f t="shared" si="21"/>
        <v>0.78766335554693001</v>
      </c>
      <c r="J105" s="1">
        <f t="shared" si="22"/>
        <v>84.934657781227997</v>
      </c>
      <c r="K105" s="2">
        <f t="shared" si="23"/>
        <v>-5.3636008627212739E-2</v>
      </c>
      <c r="L105" s="10">
        <f t="shared" si="24"/>
        <v>3.1148727044983531</v>
      </c>
    </row>
    <row r="106" spans="1:12" x14ac:dyDescent="0.2">
      <c r="A106">
        <v>585</v>
      </c>
      <c r="B106" s="1">
        <f t="shared" si="27"/>
        <v>0.76973717548662535</v>
      </c>
      <c r="C106" s="1">
        <f t="shared" si="19"/>
        <v>25.657905849554179</v>
      </c>
      <c r="D106" s="1">
        <f t="shared" si="28"/>
        <v>3267.2536</v>
      </c>
      <c r="E106" s="1">
        <f t="shared" si="29"/>
        <v>4083.9500000000003</v>
      </c>
      <c r="F106" s="1">
        <f t="shared" si="26"/>
        <v>1.2499641901075571</v>
      </c>
      <c r="G106" s="1">
        <f t="shared" si="25"/>
        <v>0.80002291898774469</v>
      </c>
      <c r="H106" s="1">
        <f t="shared" si="20"/>
        <v>79.990832404902108</v>
      </c>
      <c r="I106" s="1">
        <f t="shared" si="21"/>
        <v>0.78888151782745208</v>
      </c>
      <c r="J106" s="1">
        <f t="shared" si="22"/>
        <v>84.447392869019154</v>
      </c>
      <c r="K106" s="2">
        <f t="shared" si="23"/>
        <v>-5.5713390274007679E-2</v>
      </c>
      <c r="L106" s="10">
        <f t="shared" si="24"/>
        <v>3.1175900665444214</v>
      </c>
    </row>
    <row r="107" spans="1:12" x14ac:dyDescent="0.2">
      <c r="A107">
        <v>590</v>
      </c>
      <c r="B107" s="1">
        <f t="shared" si="27"/>
        <v>0.76320549375054725</v>
      </c>
      <c r="C107" s="1">
        <f t="shared" si="19"/>
        <v>25.440183125018244</v>
      </c>
      <c r="D107" s="1">
        <f t="shared" si="28"/>
        <v>3298.6695</v>
      </c>
      <c r="E107" s="1">
        <f t="shared" si="29"/>
        <v>4115.3650000000007</v>
      </c>
      <c r="F107" s="1">
        <f t="shared" si="26"/>
        <v>1.2475833059359238</v>
      </c>
      <c r="G107" s="1">
        <f t="shared" si="25"/>
        <v>0.80154968028352269</v>
      </c>
      <c r="H107" s="1">
        <f t="shared" si="20"/>
        <v>79.380127886590913</v>
      </c>
      <c r="I107" s="1">
        <f t="shared" si="21"/>
        <v>0.79007899281239968</v>
      </c>
      <c r="J107" s="1">
        <f t="shared" si="22"/>
        <v>83.968402875040113</v>
      </c>
      <c r="K107" s="2">
        <f t="shared" si="23"/>
        <v>-5.7801305069757447E-2</v>
      </c>
      <c r="L107" s="10">
        <f t="shared" si="24"/>
        <v>3.1202655852161438</v>
      </c>
    </row>
    <row r="108" spans="1:12" x14ac:dyDescent="0.2">
      <c r="A108">
        <v>595</v>
      </c>
      <c r="B108" s="1">
        <f t="shared" si="27"/>
        <v>0.75678379976432097</v>
      </c>
      <c r="C108" s="1">
        <f t="shared" si="19"/>
        <v>25.226126658810703</v>
      </c>
      <c r="D108" s="1">
        <f t="shared" si="28"/>
        <v>3330.0853999999999</v>
      </c>
      <c r="E108" s="1">
        <f t="shared" si="29"/>
        <v>4146.7800000000007</v>
      </c>
      <c r="F108" s="1">
        <f t="shared" si="26"/>
        <v>1.2452473441071514</v>
      </c>
      <c r="G108" s="1">
        <f t="shared" si="25"/>
        <v>0.80305330883239512</v>
      </c>
      <c r="H108" s="1">
        <f t="shared" si="20"/>
        <v>78.778676467041976</v>
      </c>
      <c r="I108" s="1">
        <f t="shared" si="21"/>
        <v>0.79125630337654118</v>
      </c>
      <c r="J108" s="1">
        <f t="shared" si="22"/>
        <v>83.497478649383538</v>
      </c>
      <c r="K108" s="2">
        <f t="shared" si="23"/>
        <v>-5.989948541869361E-2</v>
      </c>
      <c r="L108" s="10">
        <f t="shared" si="24"/>
        <v>3.1229002189889119</v>
      </c>
    </row>
    <row r="109" spans="1:12" x14ac:dyDescent="0.2">
      <c r="A109">
        <v>600</v>
      </c>
      <c r="B109" s="1">
        <f t="shared" si="27"/>
        <v>0.75046933685462136</v>
      </c>
      <c r="C109" s="1">
        <f t="shared" si="19"/>
        <v>25.015644561820714</v>
      </c>
      <c r="D109" s="1">
        <f t="shared" si="28"/>
        <v>3361.5012999999999</v>
      </c>
      <c r="E109" s="1">
        <f t="shared" si="29"/>
        <v>4178.1950000000006</v>
      </c>
      <c r="F109" s="1">
        <f t="shared" si="26"/>
        <v>1.2429550451162998</v>
      </c>
      <c r="G109" s="1">
        <f t="shared" si="25"/>
        <v>0.80453432642564537</v>
      </c>
      <c r="H109" s="1">
        <f t="shared" si="20"/>
        <v>78.186269429741856</v>
      </c>
      <c r="I109" s="1">
        <f t="shared" si="21"/>
        <v>0.79241395490998612</v>
      </c>
      <c r="J109" s="1">
        <f t="shared" si="22"/>
        <v>83.034418036005547</v>
      </c>
      <c r="K109" s="2">
        <f t="shared" si="23"/>
        <v>-6.200767272340868E-2</v>
      </c>
      <c r="L109" s="10">
        <f t="shared" si="24"/>
        <v>3.1254948972640513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0C8-68D4-7D48-8C50-C99F53E836C2}">
  <dimension ref="A1:F45"/>
  <sheetViews>
    <sheetView zoomScaleNormal="100" workbookViewId="0">
      <selection activeCell="D8" sqref="D8"/>
    </sheetView>
  </sheetViews>
  <sheetFormatPr baseColWidth="10" defaultRowHeight="16" x14ac:dyDescent="0.2"/>
  <cols>
    <col min="5" max="5" width="9.1640625" customWidth="1"/>
    <col min="6" max="6" width="11.83203125" customWidth="1"/>
  </cols>
  <sheetData>
    <row r="1" spans="1:6" x14ac:dyDescent="0.2">
      <c r="A1" t="s">
        <v>0</v>
      </c>
      <c r="B1" t="s">
        <v>7</v>
      </c>
      <c r="C1" t="s">
        <v>8</v>
      </c>
      <c r="E1" t="s">
        <v>10</v>
      </c>
      <c r="F1" t="s">
        <v>9</v>
      </c>
    </row>
    <row r="2" spans="1:6" x14ac:dyDescent="0.2">
      <c r="A2">
        <v>0</v>
      </c>
      <c r="B2" t="e">
        <f>(A2^2-20^2)^0.5</f>
        <v>#NUM!</v>
      </c>
      <c r="C2" t="e">
        <f>A2-B2</f>
        <v>#NUM!</v>
      </c>
      <c r="D2" t="e">
        <f>B2/A2</f>
        <v>#NUM!</v>
      </c>
      <c r="E2">
        <f>A2*0.998</f>
        <v>0</v>
      </c>
      <c r="F2">
        <f>A2-(A2*0.985)</f>
        <v>0</v>
      </c>
    </row>
    <row r="3" spans="1:6" x14ac:dyDescent="0.2">
      <c r="A3">
        <v>5</v>
      </c>
      <c r="B3" t="e">
        <f t="shared" ref="B3:B45" si="0">(A3^2-20^2)^0.5</f>
        <v>#NUM!</v>
      </c>
      <c r="C3" t="e">
        <f t="shared" ref="C3:C45" si="1">A3-B3</f>
        <v>#NUM!</v>
      </c>
      <c r="D3" t="e">
        <f t="shared" ref="D3:D45" si="2">B3/A3</f>
        <v>#NUM!</v>
      </c>
      <c r="E3">
        <f t="shared" ref="E3:E45" si="3">A3*0.998</f>
        <v>4.99</v>
      </c>
      <c r="F3">
        <f t="shared" ref="F3:F45" si="4">A3-(A3*0.985)</f>
        <v>7.5000000000000178E-2</v>
      </c>
    </row>
    <row r="4" spans="1:6" x14ac:dyDescent="0.2">
      <c r="A4">
        <v>10</v>
      </c>
      <c r="B4" t="e">
        <f t="shared" si="0"/>
        <v>#NUM!</v>
      </c>
      <c r="C4" t="e">
        <f t="shared" si="1"/>
        <v>#NUM!</v>
      </c>
      <c r="D4" t="e">
        <f t="shared" si="2"/>
        <v>#NUM!</v>
      </c>
      <c r="E4">
        <f t="shared" si="3"/>
        <v>9.98</v>
      </c>
      <c r="F4">
        <f t="shared" si="4"/>
        <v>0.15000000000000036</v>
      </c>
    </row>
    <row r="5" spans="1:6" x14ac:dyDescent="0.2">
      <c r="A5">
        <v>15</v>
      </c>
      <c r="B5" t="e">
        <f t="shared" si="0"/>
        <v>#NUM!</v>
      </c>
      <c r="C5" t="e">
        <f t="shared" si="1"/>
        <v>#NUM!</v>
      </c>
      <c r="D5" t="e">
        <f t="shared" si="2"/>
        <v>#NUM!</v>
      </c>
      <c r="E5">
        <f t="shared" si="3"/>
        <v>14.97</v>
      </c>
      <c r="F5">
        <f t="shared" si="4"/>
        <v>0.22499999999999964</v>
      </c>
    </row>
    <row r="6" spans="1:6" x14ac:dyDescent="0.2">
      <c r="A6">
        <v>20</v>
      </c>
      <c r="B6">
        <f t="shared" si="0"/>
        <v>0</v>
      </c>
      <c r="C6">
        <f t="shared" si="1"/>
        <v>20</v>
      </c>
      <c r="D6">
        <f t="shared" si="2"/>
        <v>0</v>
      </c>
      <c r="E6">
        <f t="shared" si="3"/>
        <v>19.96</v>
      </c>
      <c r="F6">
        <f t="shared" si="4"/>
        <v>0.30000000000000071</v>
      </c>
    </row>
    <row r="7" spans="1:6" x14ac:dyDescent="0.2">
      <c r="A7">
        <v>25</v>
      </c>
      <c r="B7">
        <f t="shared" si="0"/>
        <v>15</v>
      </c>
      <c r="C7">
        <f t="shared" si="1"/>
        <v>10</v>
      </c>
      <c r="D7">
        <f t="shared" si="2"/>
        <v>0.6</v>
      </c>
      <c r="E7">
        <f t="shared" si="3"/>
        <v>24.95</v>
      </c>
      <c r="F7">
        <f t="shared" si="4"/>
        <v>0.375</v>
      </c>
    </row>
    <row r="8" spans="1:6" x14ac:dyDescent="0.2">
      <c r="A8">
        <v>30</v>
      </c>
      <c r="B8">
        <f t="shared" si="0"/>
        <v>22.360679774997898</v>
      </c>
      <c r="C8">
        <f t="shared" si="1"/>
        <v>7.6393202250021019</v>
      </c>
      <c r="D8">
        <f t="shared" si="2"/>
        <v>0.7453559924999299</v>
      </c>
      <c r="E8">
        <f t="shared" si="3"/>
        <v>29.94</v>
      </c>
      <c r="F8">
        <f t="shared" si="4"/>
        <v>0.44999999999999929</v>
      </c>
    </row>
    <row r="9" spans="1:6" x14ac:dyDescent="0.2">
      <c r="A9">
        <v>35</v>
      </c>
      <c r="B9">
        <f t="shared" si="0"/>
        <v>28.722813232690143</v>
      </c>
      <c r="C9">
        <f t="shared" si="1"/>
        <v>6.2771867673098569</v>
      </c>
      <c r="D9">
        <f t="shared" si="2"/>
        <v>0.82065180664828985</v>
      </c>
      <c r="E9">
        <f t="shared" si="3"/>
        <v>34.93</v>
      </c>
      <c r="F9">
        <f t="shared" si="4"/>
        <v>0.52499999999999858</v>
      </c>
    </row>
    <row r="10" spans="1:6" x14ac:dyDescent="0.2">
      <c r="A10">
        <v>40</v>
      </c>
      <c r="B10">
        <f t="shared" si="0"/>
        <v>34.641016151377549</v>
      </c>
      <c r="C10">
        <f t="shared" si="1"/>
        <v>5.3589838486224508</v>
      </c>
      <c r="D10">
        <f t="shared" si="2"/>
        <v>0.86602540378443871</v>
      </c>
      <c r="E10">
        <f t="shared" si="3"/>
        <v>39.92</v>
      </c>
      <c r="F10">
        <f t="shared" si="4"/>
        <v>0.60000000000000142</v>
      </c>
    </row>
    <row r="11" spans="1:6" x14ac:dyDescent="0.2">
      <c r="A11">
        <v>45</v>
      </c>
      <c r="B11">
        <f t="shared" si="0"/>
        <v>40.311288741492746</v>
      </c>
      <c r="C11">
        <f t="shared" si="1"/>
        <v>4.6887112585072543</v>
      </c>
      <c r="D11">
        <f t="shared" si="2"/>
        <v>0.89580641647761661</v>
      </c>
      <c r="E11">
        <f t="shared" si="3"/>
        <v>44.91</v>
      </c>
      <c r="F11">
        <f t="shared" si="4"/>
        <v>0.67499999999999716</v>
      </c>
    </row>
    <row r="12" spans="1:6" x14ac:dyDescent="0.2">
      <c r="A12">
        <v>50</v>
      </c>
      <c r="B12">
        <f t="shared" si="0"/>
        <v>45.825756949558397</v>
      </c>
      <c r="C12">
        <f t="shared" si="1"/>
        <v>4.1742430504416035</v>
      </c>
      <c r="D12">
        <f t="shared" si="2"/>
        <v>0.91651513899116788</v>
      </c>
      <c r="E12">
        <f t="shared" si="3"/>
        <v>49.9</v>
      </c>
      <c r="F12">
        <f t="shared" si="4"/>
        <v>0.75</v>
      </c>
    </row>
    <row r="13" spans="1:6" x14ac:dyDescent="0.2">
      <c r="A13">
        <v>55</v>
      </c>
      <c r="B13">
        <f t="shared" si="0"/>
        <v>51.234753829797995</v>
      </c>
      <c r="C13">
        <f t="shared" si="1"/>
        <v>3.7652461702020048</v>
      </c>
      <c r="D13">
        <f t="shared" si="2"/>
        <v>0.93154097872359987</v>
      </c>
      <c r="E13">
        <f t="shared" si="3"/>
        <v>54.89</v>
      </c>
      <c r="F13">
        <f t="shared" si="4"/>
        <v>0.82500000000000284</v>
      </c>
    </row>
    <row r="14" spans="1:6" x14ac:dyDescent="0.2">
      <c r="A14">
        <v>60</v>
      </c>
      <c r="B14">
        <f t="shared" si="0"/>
        <v>56.568542494923804</v>
      </c>
      <c r="C14">
        <f t="shared" si="1"/>
        <v>3.431457505076196</v>
      </c>
      <c r="D14">
        <f t="shared" si="2"/>
        <v>0.94280904158206336</v>
      </c>
      <c r="E14">
        <f t="shared" si="3"/>
        <v>59.88</v>
      </c>
      <c r="F14">
        <f t="shared" si="4"/>
        <v>0.89999999999999858</v>
      </c>
    </row>
    <row r="15" spans="1:6" x14ac:dyDescent="0.2">
      <c r="A15">
        <v>65</v>
      </c>
      <c r="B15">
        <f t="shared" si="0"/>
        <v>61.846584384264908</v>
      </c>
      <c r="C15">
        <f t="shared" si="1"/>
        <v>3.1534156157350921</v>
      </c>
      <c r="D15">
        <f t="shared" si="2"/>
        <v>0.95148591360407553</v>
      </c>
      <c r="E15">
        <f t="shared" si="3"/>
        <v>64.87</v>
      </c>
      <c r="F15">
        <f t="shared" si="4"/>
        <v>0.97499999999999432</v>
      </c>
    </row>
    <row r="16" spans="1:6" x14ac:dyDescent="0.2">
      <c r="A16">
        <v>70</v>
      </c>
      <c r="B16">
        <f t="shared" si="0"/>
        <v>67.082039324993687</v>
      </c>
      <c r="C16">
        <f t="shared" si="1"/>
        <v>2.917960675006313</v>
      </c>
      <c r="D16">
        <f t="shared" si="2"/>
        <v>0.95831484749990981</v>
      </c>
      <c r="E16">
        <f t="shared" si="3"/>
        <v>69.86</v>
      </c>
      <c r="F16">
        <f t="shared" si="4"/>
        <v>1.0499999999999972</v>
      </c>
    </row>
    <row r="17" spans="1:6" x14ac:dyDescent="0.2">
      <c r="A17">
        <v>75</v>
      </c>
      <c r="B17">
        <f t="shared" si="0"/>
        <v>72.284161474004804</v>
      </c>
      <c r="C17">
        <f t="shared" si="1"/>
        <v>2.7158385259951956</v>
      </c>
      <c r="D17">
        <f t="shared" si="2"/>
        <v>0.96378881965339736</v>
      </c>
      <c r="E17">
        <f t="shared" si="3"/>
        <v>74.849999999999994</v>
      </c>
      <c r="F17">
        <f t="shared" si="4"/>
        <v>1.125</v>
      </c>
    </row>
    <row r="18" spans="1:6" x14ac:dyDescent="0.2">
      <c r="A18">
        <v>80</v>
      </c>
      <c r="B18">
        <f t="shared" si="0"/>
        <v>77.459666924148337</v>
      </c>
      <c r="C18">
        <f t="shared" si="1"/>
        <v>2.5403330758516631</v>
      </c>
      <c r="D18">
        <f t="shared" si="2"/>
        <v>0.96824583655185426</v>
      </c>
      <c r="E18">
        <f t="shared" si="3"/>
        <v>79.84</v>
      </c>
      <c r="F18">
        <f t="shared" si="4"/>
        <v>1.2000000000000028</v>
      </c>
    </row>
    <row r="19" spans="1:6" x14ac:dyDescent="0.2">
      <c r="A19">
        <v>85</v>
      </c>
      <c r="B19">
        <f t="shared" si="0"/>
        <v>82.613558209291526</v>
      </c>
      <c r="C19">
        <f t="shared" si="1"/>
        <v>2.3864417907084743</v>
      </c>
      <c r="D19">
        <f t="shared" si="2"/>
        <v>0.97192421422695907</v>
      </c>
      <c r="E19">
        <f t="shared" si="3"/>
        <v>84.83</v>
      </c>
      <c r="F19">
        <f t="shared" si="4"/>
        <v>1.2750000000000057</v>
      </c>
    </row>
    <row r="20" spans="1:6" x14ac:dyDescent="0.2">
      <c r="A20">
        <v>90</v>
      </c>
      <c r="B20">
        <f t="shared" si="0"/>
        <v>87.749643873921215</v>
      </c>
      <c r="C20">
        <f t="shared" si="1"/>
        <v>2.2503561260787848</v>
      </c>
      <c r="D20">
        <f t="shared" si="2"/>
        <v>0.97499604304356902</v>
      </c>
      <c r="E20">
        <f t="shared" si="3"/>
        <v>89.82</v>
      </c>
      <c r="F20">
        <f t="shared" si="4"/>
        <v>1.3499999999999943</v>
      </c>
    </row>
    <row r="21" spans="1:6" x14ac:dyDescent="0.2">
      <c r="A21">
        <v>95</v>
      </c>
      <c r="B21">
        <f t="shared" si="0"/>
        <v>92.870878105033555</v>
      </c>
      <c r="C21">
        <f t="shared" si="1"/>
        <v>2.1291218949664454</v>
      </c>
      <c r="D21">
        <f t="shared" si="2"/>
        <v>0.97758819057930058</v>
      </c>
      <c r="E21">
        <f t="shared" si="3"/>
        <v>94.81</v>
      </c>
      <c r="F21">
        <f t="shared" si="4"/>
        <v>1.4249999999999972</v>
      </c>
    </row>
    <row r="22" spans="1:6" x14ac:dyDescent="0.2">
      <c r="A22">
        <v>100</v>
      </c>
      <c r="B22">
        <f t="shared" si="0"/>
        <v>97.979589711327122</v>
      </c>
      <c r="C22">
        <f t="shared" si="1"/>
        <v>2.0204102886728776</v>
      </c>
      <c r="D22">
        <f t="shared" si="2"/>
        <v>0.9797958971132712</v>
      </c>
      <c r="E22">
        <f t="shared" si="3"/>
        <v>99.8</v>
      </c>
      <c r="F22">
        <f t="shared" si="4"/>
        <v>1.5</v>
      </c>
    </row>
    <row r="23" spans="1:6" x14ac:dyDescent="0.2">
      <c r="A23">
        <v>105</v>
      </c>
      <c r="B23">
        <f t="shared" si="0"/>
        <v>103.07764064044152</v>
      </c>
      <c r="C23">
        <f t="shared" si="1"/>
        <v>1.9223593595584845</v>
      </c>
      <c r="D23">
        <f t="shared" si="2"/>
        <v>0.98169181562325258</v>
      </c>
      <c r="E23">
        <f t="shared" si="3"/>
        <v>104.79</v>
      </c>
      <c r="F23">
        <f t="shared" si="4"/>
        <v>1.5750000000000028</v>
      </c>
    </row>
    <row r="24" spans="1:6" x14ac:dyDescent="0.2">
      <c r="A24">
        <v>110</v>
      </c>
      <c r="B24">
        <f t="shared" si="0"/>
        <v>108.16653826391968</v>
      </c>
      <c r="C24">
        <f t="shared" si="1"/>
        <v>1.8334617360803236</v>
      </c>
      <c r="D24">
        <f t="shared" si="2"/>
        <v>0.98333216603563345</v>
      </c>
      <c r="E24">
        <f t="shared" si="3"/>
        <v>109.78</v>
      </c>
      <c r="F24">
        <f t="shared" si="4"/>
        <v>1.6500000000000057</v>
      </c>
    </row>
    <row r="25" spans="1:6" x14ac:dyDescent="0.2">
      <c r="A25">
        <v>115</v>
      </c>
      <c r="B25">
        <f t="shared" si="0"/>
        <v>113.24751652906124</v>
      </c>
      <c r="C25">
        <f t="shared" si="1"/>
        <v>1.7524834709387562</v>
      </c>
      <c r="D25">
        <f t="shared" si="2"/>
        <v>0.98476101329618471</v>
      </c>
      <c r="E25">
        <f t="shared" si="3"/>
        <v>114.77</v>
      </c>
      <c r="F25">
        <f t="shared" si="4"/>
        <v>1.7250000000000085</v>
      </c>
    </row>
    <row r="26" spans="1:6" x14ac:dyDescent="0.2">
      <c r="A26">
        <v>120</v>
      </c>
      <c r="B26">
        <f t="shared" si="0"/>
        <v>118.32159566199232</v>
      </c>
      <c r="C26">
        <f t="shared" si="1"/>
        <v>1.678404338007681</v>
      </c>
      <c r="D26">
        <f t="shared" si="2"/>
        <v>0.98601329718326935</v>
      </c>
      <c r="E26">
        <f t="shared" si="3"/>
        <v>119.76</v>
      </c>
      <c r="F26">
        <f t="shared" si="4"/>
        <v>1.7999999999999972</v>
      </c>
    </row>
    <row r="27" spans="1:6" x14ac:dyDescent="0.2">
      <c r="A27">
        <v>125</v>
      </c>
      <c r="B27">
        <f t="shared" si="0"/>
        <v>123.38962679253066</v>
      </c>
      <c r="C27">
        <f t="shared" si="1"/>
        <v>1.6103732074693369</v>
      </c>
      <c r="D27">
        <f t="shared" si="2"/>
        <v>0.98711701434024535</v>
      </c>
      <c r="E27">
        <f t="shared" si="3"/>
        <v>124.75</v>
      </c>
      <c r="F27">
        <f t="shared" si="4"/>
        <v>1.875</v>
      </c>
    </row>
    <row r="28" spans="1:6" x14ac:dyDescent="0.2">
      <c r="A28">
        <v>130</v>
      </c>
      <c r="B28">
        <f t="shared" si="0"/>
        <v>128.4523257866513</v>
      </c>
      <c r="C28">
        <f t="shared" si="1"/>
        <v>1.5476742133486994</v>
      </c>
      <c r="D28">
        <f t="shared" si="2"/>
        <v>0.98809481374347152</v>
      </c>
      <c r="E28">
        <f t="shared" si="3"/>
        <v>129.74</v>
      </c>
      <c r="F28">
        <f t="shared" si="4"/>
        <v>1.9499999999999886</v>
      </c>
    </row>
    <row r="29" spans="1:6" x14ac:dyDescent="0.2">
      <c r="A29">
        <v>135</v>
      </c>
      <c r="B29">
        <f t="shared" si="0"/>
        <v>133.51029922818688</v>
      </c>
      <c r="C29">
        <f t="shared" si="1"/>
        <v>1.4897007718131192</v>
      </c>
      <c r="D29">
        <f t="shared" si="2"/>
        <v>0.98896517946805096</v>
      </c>
      <c r="E29">
        <f t="shared" si="3"/>
        <v>134.72999999999999</v>
      </c>
      <c r="F29">
        <f t="shared" si="4"/>
        <v>2.0250000000000057</v>
      </c>
    </row>
    <row r="30" spans="1:6" x14ac:dyDescent="0.2">
      <c r="A30">
        <v>140</v>
      </c>
      <c r="B30">
        <f t="shared" si="0"/>
        <v>138.5640646055102</v>
      </c>
      <c r="C30">
        <f t="shared" si="1"/>
        <v>1.4359353944898032</v>
      </c>
      <c r="D30">
        <f t="shared" si="2"/>
        <v>0.98974331861078713</v>
      </c>
      <c r="E30">
        <f t="shared" si="3"/>
        <v>139.72</v>
      </c>
      <c r="F30">
        <f t="shared" si="4"/>
        <v>2.0999999999999943</v>
      </c>
    </row>
    <row r="31" spans="1:6" x14ac:dyDescent="0.2">
      <c r="A31">
        <v>145</v>
      </c>
      <c r="B31">
        <f t="shared" si="0"/>
        <v>143.61406616345073</v>
      </c>
      <c r="C31">
        <f t="shared" si="1"/>
        <v>1.3859338365492704</v>
      </c>
      <c r="D31">
        <f t="shared" si="2"/>
        <v>0.99044183561000498</v>
      </c>
      <c r="E31">
        <f t="shared" si="3"/>
        <v>144.71</v>
      </c>
      <c r="F31">
        <f t="shared" si="4"/>
        <v>2.1750000000000114</v>
      </c>
    </row>
    <row r="32" spans="1:6" x14ac:dyDescent="0.2">
      <c r="A32">
        <v>150</v>
      </c>
      <c r="B32">
        <f t="shared" si="0"/>
        <v>148.66068747318505</v>
      </c>
      <c r="C32">
        <f t="shared" si="1"/>
        <v>1.3393125268149504</v>
      </c>
      <c r="D32">
        <f t="shared" si="2"/>
        <v>0.99107124982123362</v>
      </c>
      <c r="E32">
        <f t="shared" si="3"/>
        <v>149.69999999999999</v>
      </c>
      <c r="F32">
        <f t="shared" si="4"/>
        <v>2.25</v>
      </c>
    </row>
    <row r="33" spans="1:6" x14ac:dyDescent="0.2">
      <c r="A33">
        <v>155</v>
      </c>
      <c r="B33">
        <f t="shared" si="0"/>
        <v>153.70426148939399</v>
      </c>
      <c r="C33">
        <f t="shared" si="1"/>
        <v>1.2957385106060144</v>
      </c>
      <c r="D33">
        <f t="shared" si="2"/>
        <v>0.99164039670576765</v>
      </c>
      <c r="E33">
        <f t="shared" si="3"/>
        <v>154.69</v>
      </c>
      <c r="F33">
        <f t="shared" si="4"/>
        <v>2.3249999999999886</v>
      </c>
    </row>
    <row r="34" spans="1:6" x14ac:dyDescent="0.2">
      <c r="A34">
        <v>160</v>
      </c>
      <c r="B34">
        <f t="shared" si="0"/>
        <v>158.74507866387543</v>
      </c>
      <c r="C34">
        <f t="shared" si="1"/>
        <v>1.2549213361245677</v>
      </c>
      <c r="D34">
        <f t="shared" si="2"/>
        <v>0.99215674164922141</v>
      </c>
      <c r="E34">
        <f t="shared" si="3"/>
        <v>159.68</v>
      </c>
      <c r="F34">
        <f t="shared" si="4"/>
        <v>2.4000000000000057</v>
      </c>
    </row>
    <row r="35" spans="1:6" x14ac:dyDescent="0.2">
      <c r="A35">
        <v>165</v>
      </c>
      <c r="B35">
        <f t="shared" si="0"/>
        <v>163.78339354159201</v>
      </c>
      <c r="C35">
        <f t="shared" si="1"/>
        <v>1.2166064584079948</v>
      </c>
      <c r="D35">
        <f t="shared" si="2"/>
        <v>0.99262662752480002</v>
      </c>
      <c r="E35">
        <f t="shared" si="3"/>
        <v>164.67</v>
      </c>
      <c r="F35">
        <f t="shared" si="4"/>
        <v>2.4749999999999943</v>
      </c>
    </row>
    <row r="36" spans="1:6" x14ac:dyDescent="0.2">
      <c r="A36">
        <v>170</v>
      </c>
      <c r="B36">
        <f t="shared" si="0"/>
        <v>168.81943016134133</v>
      </c>
      <c r="C36">
        <f t="shared" si="1"/>
        <v>1.1805698386586698</v>
      </c>
      <c r="D36">
        <f t="shared" si="2"/>
        <v>0.99305547153730189</v>
      </c>
      <c r="E36">
        <f t="shared" si="3"/>
        <v>169.66</v>
      </c>
      <c r="F36">
        <f t="shared" si="4"/>
        <v>2.5500000000000114</v>
      </c>
    </row>
    <row r="37" spans="1:6" x14ac:dyDescent="0.2">
      <c r="A37">
        <v>175</v>
      </c>
      <c r="B37">
        <f t="shared" si="0"/>
        <v>173.85338650713709</v>
      </c>
      <c r="C37">
        <f t="shared" si="1"/>
        <v>1.1466134928629117</v>
      </c>
      <c r="D37">
        <f t="shared" si="2"/>
        <v>0.99344792289792627</v>
      </c>
      <c r="E37">
        <f t="shared" si="3"/>
        <v>174.65</v>
      </c>
      <c r="F37">
        <f t="shared" si="4"/>
        <v>2.625</v>
      </c>
    </row>
    <row r="38" spans="1:6" x14ac:dyDescent="0.2">
      <c r="A38">
        <v>180</v>
      </c>
      <c r="B38">
        <f t="shared" si="0"/>
        <v>178.88543819998318</v>
      </c>
      <c r="C38">
        <f t="shared" si="1"/>
        <v>1.1145618000168156</v>
      </c>
      <c r="D38">
        <f t="shared" si="2"/>
        <v>0.9938079899999066</v>
      </c>
      <c r="E38">
        <f t="shared" si="3"/>
        <v>179.64</v>
      </c>
      <c r="F38">
        <f t="shared" si="4"/>
        <v>2.6999999999999886</v>
      </c>
    </row>
    <row r="39" spans="1:6" x14ac:dyDescent="0.2">
      <c r="A39">
        <v>185</v>
      </c>
      <c r="B39">
        <f t="shared" si="0"/>
        <v>183.9157415774952</v>
      </c>
      <c r="C39">
        <f t="shared" si="1"/>
        <v>1.0842584225048029</v>
      </c>
      <c r="D39">
        <f t="shared" si="2"/>
        <v>0.99413914366213618</v>
      </c>
      <c r="E39">
        <f t="shared" si="3"/>
        <v>184.63</v>
      </c>
      <c r="F39">
        <f t="shared" si="4"/>
        <v>2.7750000000000057</v>
      </c>
    </row>
    <row r="40" spans="1:6" x14ac:dyDescent="0.2">
      <c r="A40">
        <v>190</v>
      </c>
      <c r="B40">
        <f t="shared" si="0"/>
        <v>188.94443627691183</v>
      </c>
      <c r="C40">
        <f t="shared" si="1"/>
        <v>1.05556372308817</v>
      </c>
      <c r="D40">
        <f t="shared" si="2"/>
        <v>0.99444440145743074</v>
      </c>
      <c r="E40">
        <f t="shared" si="3"/>
        <v>189.62</v>
      </c>
      <c r="F40">
        <f t="shared" si="4"/>
        <v>2.8499999999999943</v>
      </c>
    </row>
    <row r="41" spans="1:6" x14ac:dyDescent="0.2">
      <c r="A41">
        <v>195</v>
      </c>
      <c r="B41">
        <f t="shared" si="0"/>
        <v>193.97164741270822</v>
      </c>
      <c r="C41">
        <f t="shared" si="1"/>
        <v>1.0283525872917778</v>
      </c>
      <c r="D41">
        <f t="shared" si="2"/>
        <v>0.99472639698824727</v>
      </c>
      <c r="E41">
        <f t="shared" si="3"/>
        <v>194.61</v>
      </c>
      <c r="F41">
        <f t="shared" si="4"/>
        <v>2.9250000000000114</v>
      </c>
    </row>
    <row r="42" spans="1:6" x14ac:dyDescent="0.2">
      <c r="A42">
        <v>200</v>
      </c>
      <c r="B42">
        <f t="shared" si="0"/>
        <v>198.997487421324</v>
      </c>
      <c r="C42">
        <f t="shared" si="1"/>
        <v>1.0025125786760043</v>
      </c>
      <c r="D42">
        <f t="shared" si="2"/>
        <v>0.99498743710661997</v>
      </c>
      <c r="E42">
        <f t="shared" si="3"/>
        <v>199.6</v>
      </c>
      <c r="F42">
        <f t="shared" si="4"/>
        <v>3</v>
      </c>
    </row>
    <row r="43" spans="1:6" x14ac:dyDescent="0.2">
      <c r="A43">
        <v>205</v>
      </c>
      <c r="B43">
        <f t="shared" si="0"/>
        <v>204.02205763103166</v>
      </c>
      <c r="C43">
        <f t="shared" si="1"/>
        <v>0.97794236896834263</v>
      </c>
      <c r="D43">
        <f t="shared" si="2"/>
        <v>0.99522954941966657</v>
      </c>
      <c r="E43">
        <f t="shared" si="3"/>
        <v>204.59</v>
      </c>
      <c r="F43">
        <f t="shared" si="4"/>
        <v>3.0749999999999886</v>
      </c>
    </row>
    <row r="44" spans="1:6" x14ac:dyDescent="0.2">
      <c r="A44">
        <v>210</v>
      </c>
      <c r="B44">
        <f t="shared" si="0"/>
        <v>209.04544960366871</v>
      </c>
      <c r="C44">
        <f t="shared" si="1"/>
        <v>0.95455039633128536</v>
      </c>
      <c r="D44">
        <f t="shared" si="2"/>
        <v>0.99545452192223194</v>
      </c>
      <c r="E44">
        <f t="shared" si="3"/>
        <v>209.58</v>
      </c>
      <c r="F44">
        <f t="shared" si="4"/>
        <v>3.1500000000000057</v>
      </c>
    </row>
    <row r="45" spans="1:6" x14ac:dyDescent="0.2">
      <c r="A45">
        <v>215</v>
      </c>
      <c r="B45">
        <f t="shared" si="0"/>
        <v>214.06774628607644</v>
      </c>
      <c r="C45">
        <f t="shared" si="1"/>
        <v>0.93225371392355783</v>
      </c>
      <c r="D45">
        <f t="shared" si="2"/>
        <v>0.99566393621430904</v>
      </c>
      <c r="E45">
        <f t="shared" si="3"/>
        <v>214.57</v>
      </c>
      <c r="F45">
        <f t="shared" si="4"/>
        <v>3.2249999999999943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Eichinger</dc:creator>
  <cp:lastModifiedBy>Erich Eichinger</cp:lastModifiedBy>
  <dcterms:created xsi:type="dcterms:W3CDTF">2019-06-11T11:15:02Z</dcterms:created>
  <dcterms:modified xsi:type="dcterms:W3CDTF">2019-06-12T10:32:31Z</dcterms:modified>
</cp:coreProperties>
</file>