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work\بعد العطله الصينيه (2019)\صرافات\كوجن\"/>
    </mc:Choice>
  </mc:AlternateContent>
  <xr:revisionPtr revIDLastSave="0" documentId="8_{A19679F6-764B-401E-A42A-B57D3F66DF19}" xr6:coauthVersionLast="43" xr6:coauthVersionMax="43" xr10:uidLastSave="{00000000-0000-0000-0000-000000000000}"/>
  <bookViews>
    <workbookView xWindow="-108" yWindow="-108" windowWidth="23256" windowHeight="12576" xr2:uid="{89487E76-1B58-44EE-A070-9FFCB4CAF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N31" i="1" l="1"/>
  <c r="N32" i="1"/>
  <c r="N4" i="1"/>
  <c r="M18" i="1"/>
  <c r="M31" i="1"/>
  <c r="M32" i="1"/>
  <c r="M4" i="1"/>
  <c r="L9" i="1"/>
  <c r="L10" i="1"/>
  <c r="L21" i="1"/>
  <c r="L22" i="1"/>
  <c r="L23" i="1"/>
  <c r="L32" i="1"/>
  <c r="L4" i="1"/>
  <c r="K5" i="1"/>
  <c r="N5" i="1" s="1"/>
  <c r="K6" i="1"/>
  <c r="N6" i="1" s="1"/>
  <c r="K7" i="1"/>
  <c r="N7" i="1" s="1"/>
  <c r="K8" i="1"/>
  <c r="N8" i="1" s="1"/>
  <c r="K9" i="1"/>
  <c r="M9" i="1" s="1"/>
  <c r="K10" i="1"/>
  <c r="M10" i="1" s="1"/>
  <c r="K11" i="1"/>
  <c r="M11" i="1" s="1"/>
  <c r="K12" i="1"/>
  <c r="M12" i="1" s="1"/>
  <c r="K13" i="1"/>
  <c r="L13" i="1" s="1"/>
  <c r="K14" i="1"/>
  <c r="L14" i="1" s="1"/>
  <c r="K15" i="1"/>
  <c r="L15" i="1" s="1"/>
  <c r="K16" i="1"/>
  <c r="L16" i="1" s="1"/>
  <c r="K17" i="1"/>
  <c r="N17" i="1" s="1"/>
  <c r="K18" i="1"/>
  <c r="N18" i="1" s="1"/>
  <c r="K19" i="1"/>
  <c r="N19" i="1" s="1"/>
  <c r="K20" i="1"/>
  <c r="N20" i="1" s="1"/>
  <c r="K21" i="1"/>
  <c r="M21" i="1" s="1"/>
  <c r="K22" i="1"/>
  <c r="M22" i="1" s="1"/>
  <c r="K23" i="1"/>
  <c r="M23" i="1" s="1"/>
  <c r="K24" i="1"/>
  <c r="M24" i="1" s="1"/>
  <c r="K33" i="1"/>
  <c r="N33" i="1" s="1"/>
  <c r="J39" i="1"/>
  <c r="I33" i="1"/>
  <c r="I31" i="1"/>
  <c r="I30" i="1"/>
  <c r="I29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G38" i="1"/>
  <c r="I38" i="1" s="1"/>
  <c r="G37" i="1"/>
  <c r="K37" i="1" s="1"/>
  <c r="G36" i="1"/>
  <c r="I36" i="1" s="1"/>
  <c r="G35" i="1"/>
  <c r="K35" i="1" s="1"/>
  <c r="G34" i="1"/>
  <c r="K34" i="1" s="1"/>
  <c r="G33" i="1"/>
  <c r="G32" i="1"/>
  <c r="I32" i="1" s="1"/>
  <c r="G31" i="1"/>
  <c r="L31" i="1" s="1"/>
  <c r="G30" i="1"/>
  <c r="K30" i="1" s="1"/>
  <c r="G29" i="1"/>
  <c r="K29" i="1" s="1"/>
  <c r="G28" i="1"/>
  <c r="I28" i="1" s="1"/>
  <c r="G27" i="1"/>
  <c r="I27" i="1" s="1"/>
  <c r="G26" i="1"/>
  <c r="K26" i="1" s="1"/>
  <c r="G25" i="1"/>
  <c r="K25" i="1" s="1"/>
  <c r="E39" i="1"/>
  <c r="N34" i="1" l="1"/>
  <c r="M34" i="1"/>
  <c r="N35" i="1"/>
  <c r="M35" i="1"/>
  <c r="L20" i="1"/>
  <c r="L18" i="1"/>
  <c r="M20" i="1"/>
  <c r="L12" i="1"/>
  <c r="M19" i="1"/>
  <c r="I34" i="1"/>
  <c r="I35" i="1"/>
  <c r="M8" i="1"/>
  <c r="L8" i="1"/>
  <c r="M7" i="1"/>
  <c r="M33" i="1"/>
  <c r="K38" i="1"/>
  <c r="M38" i="1" s="1"/>
  <c r="L6" i="1"/>
  <c r="M6" i="1"/>
  <c r="L24" i="1"/>
  <c r="N13" i="1"/>
  <c r="N10" i="1"/>
  <c r="M25" i="1"/>
  <c r="L25" i="1"/>
  <c r="N25" i="1"/>
  <c r="L29" i="1"/>
  <c r="N29" i="1"/>
  <c r="M29" i="1"/>
  <c r="M37" i="1"/>
  <c r="N37" i="1"/>
  <c r="L37" i="1"/>
  <c r="M26" i="1"/>
  <c r="L26" i="1"/>
  <c r="N26" i="1"/>
  <c r="L30" i="1"/>
  <c r="N30" i="1"/>
  <c r="M30" i="1"/>
  <c r="N15" i="1"/>
  <c r="L34" i="1"/>
  <c r="L19" i="1"/>
  <c r="L7" i="1"/>
  <c r="M15" i="1"/>
  <c r="N23" i="1"/>
  <c r="N11" i="1"/>
  <c r="K36" i="1"/>
  <c r="L11" i="1"/>
  <c r="M5" i="1"/>
  <c r="L33" i="1"/>
  <c r="N21" i="1"/>
  <c r="N9" i="1"/>
  <c r="M16" i="1"/>
  <c r="N24" i="1"/>
  <c r="I37" i="1"/>
  <c r="N14" i="1"/>
  <c r="M17" i="1"/>
  <c r="N16" i="1"/>
  <c r="L35" i="1"/>
  <c r="N12" i="1"/>
  <c r="M14" i="1"/>
  <c r="N22" i="1"/>
  <c r="I25" i="1"/>
  <c r="I39" i="1" s="1"/>
  <c r="K28" i="1"/>
  <c r="L17" i="1"/>
  <c r="L5" i="1"/>
  <c r="M13" i="1"/>
  <c r="I26" i="1"/>
  <c r="K27" i="1"/>
  <c r="L38" i="1" l="1"/>
  <c r="N38" i="1"/>
  <c r="L28" i="1"/>
  <c r="M28" i="1"/>
  <c r="N28" i="1"/>
  <c r="M27" i="1"/>
  <c r="L27" i="1"/>
  <c r="N27" i="1"/>
  <c r="M36" i="1"/>
  <c r="N36" i="1"/>
  <c r="L36" i="1"/>
</calcChain>
</file>

<file path=xl/sharedStrings.xml><?xml version="1.0" encoding="utf-8"?>
<sst xmlns="http://schemas.openxmlformats.org/spreadsheetml/2006/main" count="85" uniqueCount="79">
  <si>
    <t>No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</si>
  <si>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</si>
  <si>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</si>
  <si>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</si>
  <si>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</si>
  <si>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</si>
  <si>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</si>
  <si>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</si>
  <si>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</si>
  <si>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</si>
  <si>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</si>
  <si>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</si>
  <si>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</si>
  <si>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</si>
  <si>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</si>
  <si>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</si>
  <si>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</si>
  <si>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</si>
  <si>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</si>
  <si>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</si>
  <si>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</si>
  <si>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</si>
  <si>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81-30</t>
  </si>
  <si>
    <t>81-31</t>
  </si>
  <si>
    <t>81-33</t>
  </si>
  <si>
    <t>81-35</t>
  </si>
  <si>
    <t>81-38</t>
  </si>
  <si>
    <t>81-39</t>
  </si>
  <si>
    <t>19-1</t>
  </si>
  <si>
    <t>19-2</t>
  </si>
  <si>
    <t>19-3</t>
  </si>
  <si>
    <t>19-4</t>
  </si>
  <si>
    <t>19-5</t>
  </si>
  <si>
    <t>Name</t>
  </si>
  <si>
    <t xml:space="preserve">2W / سلم صغير فتحه 7 سم - قطر 10 سم - إيطار أبيض و ذهبي- دبل لون متغير </t>
  </si>
  <si>
    <t xml:space="preserve">2W / سلم صغير فتحه 7 سم - قطر 10 سم - إيطار أبيض و فضي- دبل لون متغير </t>
  </si>
  <si>
    <t xml:space="preserve">3W / سبوط مني فقاعه كرستال مع فريم / دبل لون قلاب </t>
  </si>
  <si>
    <t xml:space="preserve">3W / سبوط مني فقاعه كرستال مع فريم / RGB </t>
  </si>
  <si>
    <t xml:space="preserve">3W / سبوط مني متحرك متغير أبيض وأزرق قلاب  </t>
  </si>
  <si>
    <t xml:space="preserve">3W / سبوط مني متحرك متغير أبيض و وردي قلاب </t>
  </si>
  <si>
    <t xml:space="preserve">3W / سبوط مني متحرك متغير أبيض و شمسي قلاب </t>
  </si>
  <si>
    <t xml:space="preserve">3W / سبوط مني مكعب كرستال دبل لون متغير </t>
  </si>
  <si>
    <t xml:space="preserve">3W / سبوط مني اسطواني كرستال / RGB  </t>
  </si>
  <si>
    <t xml:space="preserve">بطارية طوارئ وستاند للمطاعم </t>
  </si>
  <si>
    <t>شاشه استدعاء لستاند المطاعم</t>
  </si>
  <si>
    <t>قاعده شحن لبطاريات طوارئ المطعم</t>
  </si>
  <si>
    <t>ساعه استدعاء لستاند المطاعم</t>
  </si>
  <si>
    <t>كيبل ضد السرق لستاند المطاعم</t>
  </si>
  <si>
    <t>photo</t>
  </si>
  <si>
    <t>cant</t>
  </si>
  <si>
    <t>pcs/cant</t>
  </si>
  <si>
    <t>QTY</t>
  </si>
  <si>
    <t>price</t>
  </si>
  <si>
    <t>Amount</t>
  </si>
  <si>
    <t>CBM</t>
  </si>
  <si>
    <t>و</t>
  </si>
  <si>
    <t>توزيع</t>
  </si>
  <si>
    <t>مفرد</t>
  </si>
  <si>
    <t>جملة</t>
  </si>
  <si>
    <t xml:space="preserve">CONTAINER NO:YMLU8908451       /        SEAL NO: YMAD884760       </t>
  </si>
  <si>
    <t>بتاريخ (21-6-2019)             /           الواصل: (/ 6.86 - * 130)            /           صراف(21) - كوجن (9)</t>
  </si>
  <si>
    <t xml:space="preserve">بروجكتر فلات 30 واط أبيض </t>
  </si>
  <si>
    <t>بروجكتر فلات 30 واط شمسي</t>
  </si>
  <si>
    <t>بروجكتر فلات 50 واط شمسي + حساس</t>
  </si>
  <si>
    <t>بروجكتر فلات 100واط شمسي + حساس</t>
  </si>
  <si>
    <t>بروجكتر فلات 200واط شمسي + حساس</t>
  </si>
  <si>
    <t>بروجكتر فلات 200واط أبيض + حساس</t>
  </si>
  <si>
    <t>4W /  سلم صغير ميني دبل لون متغير متحرك بدي أبيض</t>
  </si>
  <si>
    <t>6W /  سلم صغير ميني دبل لون متغير متحرك بدي أبيض</t>
  </si>
  <si>
    <t>5+3W/ سلم صغير إيطار كرستال  - إيطار الوان - الإناره أبيض</t>
  </si>
  <si>
    <t>5+3W/   سلم صغير إيطار خارجي شمسي وسطي ابيض - إناره أبيض</t>
  </si>
  <si>
    <t xml:space="preserve">5+3W/ سلم صغير ايطار خارجي شمسي وسطي نحاسي - اناره أبيض  </t>
  </si>
  <si>
    <t xml:space="preserve">5W /  سلم جي ستار ثابت - (7.5 - 9.8) سم - أبيض </t>
  </si>
  <si>
    <t xml:space="preserve">5W /  سلم جي ستار ثابت - (7.5 - 9.8) سم - شمسي </t>
  </si>
  <si>
    <t>9W / سلم جي ستار ثابت  / (9-12) سم (7-9) واط أبيض</t>
  </si>
  <si>
    <t>9W / سلم جي ستار ثابت  / (9-12) سم (7-9) واط شمسي</t>
  </si>
  <si>
    <t>20W / سلم جي ستار ثابت  (15-18) سم / (16-20) واط / أبيض</t>
  </si>
  <si>
    <t xml:space="preserve">20W / سلم جي ستار (15-18) سم ثابت / (16-20) واط /  شمسي </t>
  </si>
  <si>
    <t>3W + 3W / سبوط مني إيطار كرستال عسلي شمسي / إناره داخل أبيض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</si>
</sst>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¥-804]* #,##0.00_ ;_ [$¥-804]* \-#,##0.00_ ;_ [$¥-804]* &quot;-&quot;??_ ;_ @_ "/>
    <numFmt numFmtId="165" formatCode="0.000"/>
  </numFmts>
  <fonts count="14">
    <font>
      <sz val="11"/>
      <color theme="1"/>
      <name val="Calibri"/>
      <family val="2"/>
      <charset val="178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4" fillId="2" borderId="1" xfId="0" applyFont="1" applyFill="1" applyBorder="1"/>
    <xf numFmtId="0" fontId="2" fillId="2" borderId="4" xfId="0" applyFont="1" applyFill="1" applyBorder="1" applyAlignment="1">
      <alignment horizontal="center"/>
    </xf>
    <xf numFmtId="0" fontId="7" fillId="0" borderId="0" xfId="0" applyFont="1"/>
    <xf numFmtId="49" fontId="9" fillId="0" borderId="1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left"/>
    </xf>
    <xf numFmtId="164" fontId="9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/>
    <xf numFmtId="2" fontId="10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165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left"/>
    </xf>
    <xf numFmtId="14" fontId="11" fillId="3" borderId="2" xfId="1" quotePrefix="1" applyNumberFormat="1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/>
    </xf>
    <xf numFmtId="164" fontId="10" fillId="3" borderId="1" xfId="0" applyNumberFormat="1" applyFont="1" applyFill="1" applyBorder="1" applyAlignment="1">
      <alignment horizontal="center"/>
    </xf>
    <xf numFmtId="164" fontId="10" fillId="3" borderId="1" xfId="0" applyNumberFormat="1" applyFont="1" applyFill="1" applyBorder="1"/>
    <xf numFmtId="2" fontId="10" fillId="3" borderId="1" xfId="0" applyNumberFormat="1" applyFont="1" applyFill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left"/>
    </xf>
    <xf numFmtId="49" fontId="11" fillId="3" borderId="1" xfId="0" applyNumberFormat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left"/>
    </xf>
    <xf numFmtId="49" fontId="11" fillId="3" borderId="2" xfId="0" applyNumberFormat="1" applyFont="1" applyFill="1" applyBorder="1" applyAlignment="1">
      <alignment vertical="center" wrapText="1"/>
    </xf>
    <xf numFmtId="3" fontId="11" fillId="3" borderId="1" xfId="1" applyNumberFormat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left" vertical="center"/>
    </xf>
    <xf numFmtId="164" fontId="1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0,0_x000d__x000a_NA_x000d__x000a_" xfId="1" xr:uid="{F322FE84-7514-462D-A433-B0087AD9EA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4C4C-5972-440F-82D4-44D047A32F79}">
  <dimension ref="A1:Q40"/>
  <sheetViews>
    <sheetView tabSelected="1" zoomScaleNormal="100" workbookViewId="0">
      <selection activeCell="I43" sqref="I43"/>
    </sheetView>
  </sheetViews>
  <sheetFormatPr defaultRowHeight="14.4"/>
  <cols>
    <col min="1" max="1" width="9.21875" customWidth="1"/>
    <col min="2" max="2" width="2.88671875" customWidth="1"/>
    <col min="3" max="3" width="66.6640625" customWidth="1"/>
    <col min="4" max="4" width="9.6640625" customWidth="1"/>
    <col min="5" max="5" width="6.109375" customWidth="1"/>
    <col min="6" max="7" width="6.88671875" customWidth="1"/>
    <col min="8" max="8" width="9.44140625" customWidth="1"/>
    <col min="9" max="9" width="13.44140625" customWidth="1"/>
    <col min="10" max="10" width="7.21875" customWidth="1"/>
    <col min="11" max="11" width="8.109375" customWidth="1"/>
    <col min="12" max="12" width="7.21875" customWidth="1"/>
    <col min="13" max="13" width="7.109375" customWidth="1"/>
    <col min="14" max="14" width="8.21875" customWidth="1"/>
    <col min="15" max="15" width="7.33203125" customWidth="1"/>
    <col min="16" max="16" width="8.109375" customWidth="1"/>
    <col min="17" max="17" width="8.33203125" customWidth="1"/>
  </cols>
  <sheetData>
    <row r="1" spans="1:17" ht="21">
      <c r="A1" s="47" t="s">
        <v>60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21">
      <c r="A2" s="47" t="s">
        <v>59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7.399999999999999">
      <c r="A3" s="6" t="s">
        <v>0</v>
      </c>
      <c r="B3" s="6"/>
      <c r="C3" s="7" t="s">
        <v>33</v>
      </c>
      <c r="D3" s="46" t="s">
        <v>48</v>
      </c>
      <c r="E3" s="2" t="s">
        <v>49</v>
      </c>
      <c r="F3" s="3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4" t="s">
        <v>55</v>
      </c>
      <c r="L3" s="5">
        <v>0.3</v>
      </c>
      <c r="M3" s="5">
        <v>0.4</v>
      </c>
      <c r="N3" s="5">
        <v>0.5</v>
      </c>
      <c r="O3" s="1" t="s">
        <v>56</v>
      </c>
      <c r="P3" s="1" t="s">
        <v>58</v>
      </c>
      <c r="Q3" s="1" t="s">
        <v>57</v>
      </c>
    </row>
    <row r="4" spans="1:17" ht="15.6">
      <c r="A4" s="9" t="s">
        <v>1</v>
      </c>
      <c r="B4" s="10">
        <v>1</v>
      </c>
      <c r="C4" s="11" t="s">
        <v>67</v>
      </c>
      <c r="D4" s="12"/>
      <c r="E4" s="13">
        <v>10</v>
      </c>
      <c r="F4" s="9">
        <v>100</v>
      </c>
      <c r="G4" s="14">
        <v>1000</v>
      </c>
      <c r="H4" s="15">
        <v>3.8</v>
      </c>
      <c r="I4" s="16">
        <f>H4*G4</f>
        <v>3800</v>
      </c>
      <c r="J4" s="17">
        <v>0.64799999999999991</v>
      </c>
      <c r="K4" s="21">
        <f>SUMPRODUCT((H4/6.86)+(J4*130)/G4)</f>
        <v>0.63817586005830895</v>
      </c>
      <c r="L4" s="21">
        <f>(K4*30%)+K4</f>
        <v>0.82962861807580168</v>
      </c>
      <c r="M4" s="21">
        <f>(K4*40%)+K4</f>
        <v>0.89344620408163256</v>
      </c>
      <c r="N4" s="18">
        <f>(K4*50%)+K4</f>
        <v>0.95726379008746343</v>
      </c>
      <c r="O4" s="13">
        <v>0.9</v>
      </c>
      <c r="P4" s="13">
        <v>1250</v>
      </c>
      <c r="Q4" s="13">
        <v>1750</v>
      </c>
    </row>
    <row r="5" spans="1:17" ht="15.6">
      <c r="A5" s="9" t="s">
        <v>2</v>
      </c>
      <c r="B5" s="19">
        <v>1</v>
      </c>
      <c r="C5" s="11" t="s">
        <v>68</v>
      </c>
      <c r="D5" s="12"/>
      <c r="E5" s="13">
        <v>10</v>
      </c>
      <c r="F5" s="9">
        <v>100</v>
      </c>
      <c r="G5" s="20">
        <v>1000</v>
      </c>
      <c r="H5" s="15">
        <v>4.5</v>
      </c>
      <c r="I5" s="16">
        <f t="shared" ref="I5:I24" si="0">H5*G5</f>
        <v>4500</v>
      </c>
      <c r="J5" s="17">
        <v>0.85799999999999998</v>
      </c>
      <c r="K5" s="21">
        <f t="shared" ref="K5:K38" si="1">SUMPRODUCT((H5/6.86)+(J5*130)/G5)</f>
        <v>0.76751667638483956</v>
      </c>
      <c r="L5" s="21">
        <f t="shared" ref="L5:L38" si="2">(K5*30%)+K5</f>
        <v>0.99777167930029143</v>
      </c>
      <c r="M5" s="21">
        <f t="shared" ref="M5:M38" si="3">(K5*40%)+K5</f>
        <v>1.0745233469387754</v>
      </c>
      <c r="N5" s="18">
        <f t="shared" ref="N5:N38" si="4">(K5*50%)+K5</f>
        <v>1.1512750145772594</v>
      </c>
      <c r="O5" s="13">
        <v>1.1000000000000001</v>
      </c>
      <c r="P5" s="13">
        <v>1500</v>
      </c>
      <c r="Q5" s="13">
        <v>2000</v>
      </c>
    </row>
    <row r="6" spans="1:17" ht="15.6">
      <c r="A6" s="9" t="s">
        <v>3</v>
      </c>
      <c r="B6" s="19">
        <v>1</v>
      </c>
      <c r="C6" s="11" t="s">
        <v>34</v>
      </c>
      <c r="D6" s="12"/>
      <c r="E6" s="13">
        <v>5</v>
      </c>
      <c r="F6" s="9">
        <v>200</v>
      </c>
      <c r="G6" s="20">
        <v>1000</v>
      </c>
      <c r="H6" s="15">
        <v>1.95</v>
      </c>
      <c r="I6" s="16">
        <f t="shared" si="0"/>
        <v>1950</v>
      </c>
      <c r="J6" s="17">
        <v>0.55962500000000004</v>
      </c>
      <c r="K6" s="21">
        <f t="shared" si="1"/>
        <v>0.35700780976676383</v>
      </c>
      <c r="L6" s="21">
        <f t="shared" si="2"/>
        <v>0.46411015269679295</v>
      </c>
      <c r="M6" s="21">
        <f t="shared" si="3"/>
        <v>0.4998109336734694</v>
      </c>
      <c r="N6" s="18">
        <f t="shared" si="4"/>
        <v>0.5355117146501458</v>
      </c>
      <c r="O6" s="13">
        <v>0.55000000000000004</v>
      </c>
      <c r="P6" s="13">
        <v>750</v>
      </c>
      <c r="Q6" s="13">
        <v>1000</v>
      </c>
    </row>
    <row r="7" spans="1:17" ht="15.6">
      <c r="A7" s="9" t="s">
        <v>4</v>
      </c>
      <c r="B7" s="19">
        <v>1</v>
      </c>
      <c r="C7" s="11" t="s">
        <v>35</v>
      </c>
      <c r="D7" s="12"/>
      <c r="E7" s="13">
        <v>5</v>
      </c>
      <c r="F7" s="9">
        <v>200</v>
      </c>
      <c r="G7" s="20">
        <v>1000</v>
      </c>
      <c r="H7" s="15">
        <v>1.95</v>
      </c>
      <c r="I7" s="16">
        <f t="shared" si="0"/>
        <v>1950</v>
      </c>
      <c r="J7" s="17">
        <v>0.55962500000000004</v>
      </c>
      <c r="K7" s="21">
        <f t="shared" si="1"/>
        <v>0.35700780976676383</v>
      </c>
      <c r="L7" s="21">
        <f t="shared" si="2"/>
        <v>0.46411015269679295</v>
      </c>
      <c r="M7" s="21">
        <f t="shared" si="3"/>
        <v>0.4998109336734694</v>
      </c>
      <c r="N7" s="18">
        <f t="shared" si="4"/>
        <v>0.5355117146501458</v>
      </c>
      <c r="O7" s="13">
        <v>0.55000000000000004</v>
      </c>
      <c r="P7" s="13">
        <v>750</v>
      </c>
      <c r="Q7" s="13">
        <v>1000</v>
      </c>
    </row>
    <row r="8" spans="1:17" ht="15.6">
      <c r="A8" s="9" t="s">
        <v>5</v>
      </c>
      <c r="B8" s="19">
        <v>1</v>
      </c>
      <c r="C8" s="11" t="s">
        <v>36</v>
      </c>
      <c r="D8" s="12"/>
      <c r="E8" s="13">
        <v>4</v>
      </c>
      <c r="F8" s="9">
        <v>200</v>
      </c>
      <c r="G8" s="20">
        <v>800</v>
      </c>
      <c r="H8" s="15">
        <v>5.9</v>
      </c>
      <c r="I8" s="16">
        <f t="shared" si="0"/>
        <v>4720</v>
      </c>
      <c r="J8" s="17">
        <v>0.160272</v>
      </c>
      <c r="K8" s="21">
        <f t="shared" si="1"/>
        <v>0.88610250903790089</v>
      </c>
      <c r="L8" s="21">
        <f t="shared" si="2"/>
        <v>1.1519332617492712</v>
      </c>
      <c r="M8" s="21">
        <f t="shared" si="3"/>
        <v>1.2405435126530613</v>
      </c>
      <c r="N8" s="18">
        <f t="shared" si="4"/>
        <v>1.3291537635568513</v>
      </c>
      <c r="O8" s="13">
        <v>1.25</v>
      </c>
      <c r="P8" s="13">
        <v>1700</v>
      </c>
      <c r="Q8" s="13">
        <v>2000</v>
      </c>
    </row>
    <row r="9" spans="1:17" ht="15.6">
      <c r="A9" s="9" t="s">
        <v>6</v>
      </c>
      <c r="B9" s="19">
        <v>1</v>
      </c>
      <c r="C9" s="11" t="s">
        <v>37</v>
      </c>
      <c r="D9" s="12"/>
      <c r="E9" s="13">
        <v>4</v>
      </c>
      <c r="F9" s="9">
        <v>200</v>
      </c>
      <c r="G9" s="20">
        <v>800</v>
      </c>
      <c r="H9" s="15">
        <v>6.2</v>
      </c>
      <c r="I9" s="16">
        <f t="shared" si="0"/>
        <v>4960</v>
      </c>
      <c r="J9" s="17">
        <v>0.160272</v>
      </c>
      <c r="K9" s="21">
        <f t="shared" si="1"/>
        <v>0.92983428746355679</v>
      </c>
      <c r="L9" s="21">
        <f t="shared" si="2"/>
        <v>1.2087845737026237</v>
      </c>
      <c r="M9" s="21">
        <f t="shared" si="3"/>
        <v>1.3017680024489795</v>
      </c>
      <c r="N9" s="18">
        <f t="shared" si="4"/>
        <v>1.3947514311953353</v>
      </c>
      <c r="O9" s="13">
        <v>1.35</v>
      </c>
      <c r="P9" s="13">
        <v>1850</v>
      </c>
      <c r="Q9" s="13">
        <v>2250</v>
      </c>
    </row>
    <row r="10" spans="1:17" ht="15.6">
      <c r="A10" s="9" t="s">
        <v>7</v>
      </c>
      <c r="B10" s="19">
        <v>1</v>
      </c>
      <c r="C10" s="11" t="s">
        <v>38</v>
      </c>
      <c r="D10" s="12"/>
      <c r="E10" s="13">
        <v>3</v>
      </c>
      <c r="F10" s="9">
        <v>200</v>
      </c>
      <c r="G10" s="20">
        <v>600</v>
      </c>
      <c r="H10" s="15">
        <v>5</v>
      </c>
      <c r="I10" s="16">
        <f t="shared" si="0"/>
        <v>3000</v>
      </c>
      <c r="J10" s="17">
        <v>0.12020400000000001</v>
      </c>
      <c r="K10" s="21">
        <f t="shared" si="1"/>
        <v>0.75490717376093286</v>
      </c>
      <c r="L10" s="21">
        <f t="shared" si="2"/>
        <v>0.98137932588921273</v>
      </c>
      <c r="M10" s="21">
        <f t="shared" si="3"/>
        <v>1.056870043265306</v>
      </c>
      <c r="N10" s="18">
        <f t="shared" si="4"/>
        <v>1.1323607606413992</v>
      </c>
      <c r="O10" s="13">
        <v>1.05</v>
      </c>
      <c r="P10" s="13">
        <v>1500</v>
      </c>
      <c r="Q10" s="13">
        <v>2000</v>
      </c>
    </row>
    <row r="11" spans="1:17" ht="15.6">
      <c r="A11" s="9" t="s">
        <v>8</v>
      </c>
      <c r="B11" s="19">
        <v>1</v>
      </c>
      <c r="C11" s="11" t="s">
        <v>39</v>
      </c>
      <c r="D11" s="12"/>
      <c r="E11" s="13">
        <v>3</v>
      </c>
      <c r="F11" s="9">
        <v>200</v>
      </c>
      <c r="G11" s="20">
        <v>600</v>
      </c>
      <c r="H11" s="15">
        <v>5</v>
      </c>
      <c r="I11" s="16">
        <f t="shared" si="0"/>
        <v>3000</v>
      </c>
      <c r="J11" s="17">
        <v>0.12020400000000001</v>
      </c>
      <c r="K11" s="21">
        <f t="shared" si="1"/>
        <v>0.75490717376093286</v>
      </c>
      <c r="L11" s="21">
        <f t="shared" si="2"/>
        <v>0.98137932588921273</v>
      </c>
      <c r="M11" s="21">
        <f t="shared" si="3"/>
        <v>1.056870043265306</v>
      </c>
      <c r="N11" s="18">
        <f t="shared" si="4"/>
        <v>1.1323607606413992</v>
      </c>
      <c r="O11" s="13">
        <v>1.05</v>
      </c>
      <c r="P11" s="13">
        <v>1500</v>
      </c>
      <c r="Q11" s="13">
        <v>2000</v>
      </c>
    </row>
    <row r="12" spans="1:17" ht="15.6">
      <c r="A12" s="9" t="s">
        <v>9</v>
      </c>
      <c r="B12" s="19">
        <v>1</v>
      </c>
      <c r="C12" s="11" t="s">
        <v>40</v>
      </c>
      <c r="D12" s="12"/>
      <c r="E12" s="13">
        <v>3</v>
      </c>
      <c r="F12" s="9">
        <v>200</v>
      </c>
      <c r="G12" s="20">
        <v>600</v>
      </c>
      <c r="H12" s="15">
        <v>5</v>
      </c>
      <c r="I12" s="16">
        <f t="shared" si="0"/>
        <v>3000</v>
      </c>
      <c r="J12" s="17">
        <v>0.12020400000000001</v>
      </c>
      <c r="K12" s="21">
        <f t="shared" si="1"/>
        <v>0.75490717376093286</v>
      </c>
      <c r="L12" s="21">
        <f t="shared" si="2"/>
        <v>0.98137932588921273</v>
      </c>
      <c r="M12" s="21">
        <f t="shared" si="3"/>
        <v>1.056870043265306</v>
      </c>
      <c r="N12" s="18">
        <f t="shared" si="4"/>
        <v>1.1323607606413992</v>
      </c>
      <c r="O12" s="13">
        <v>1.05</v>
      </c>
      <c r="P12" s="13">
        <v>1500</v>
      </c>
      <c r="Q12" s="13">
        <v>2000</v>
      </c>
    </row>
    <row r="13" spans="1:17" ht="15.6">
      <c r="A13" s="9" t="s">
        <v>10</v>
      </c>
      <c r="B13" s="19">
        <v>1</v>
      </c>
      <c r="C13" s="11" t="s">
        <v>69</v>
      </c>
      <c r="D13" s="12"/>
      <c r="E13" s="13">
        <v>10</v>
      </c>
      <c r="F13" s="9">
        <v>50</v>
      </c>
      <c r="G13" s="20">
        <v>500</v>
      </c>
      <c r="H13" s="15">
        <v>10.5</v>
      </c>
      <c r="I13" s="16">
        <f t="shared" si="0"/>
        <v>5250</v>
      </c>
      <c r="J13" s="17">
        <v>0.42119999999999996</v>
      </c>
      <c r="K13" s="21">
        <f t="shared" si="1"/>
        <v>1.6401242448979592</v>
      </c>
      <c r="L13" s="21">
        <f t="shared" si="2"/>
        <v>2.1321615183673468</v>
      </c>
      <c r="M13" s="21">
        <f t="shared" si="3"/>
        <v>2.296173942857143</v>
      </c>
      <c r="N13" s="18">
        <f t="shared" si="4"/>
        <v>2.4601863673469389</v>
      </c>
      <c r="O13" s="13">
        <v>2.1</v>
      </c>
      <c r="P13" s="13">
        <v>2750</v>
      </c>
      <c r="Q13" s="13">
        <v>3250</v>
      </c>
    </row>
    <row r="14" spans="1:17" ht="15.6">
      <c r="A14" s="9" t="s">
        <v>11</v>
      </c>
      <c r="B14" s="19">
        <v>1</v>
      </c>
      <c r="C14" s="11" t="s">
        <v>70</v>
      </c>
      <c r="D14" s="12"/>
      <c r="E14" s="13">
        <v>8</v>
      </c>
      <c r="F14" s="9">
        <v>50</v>
      </c>
      <c r="G14" s="20">
        <v>400</v>
      </c>
      <c r="H14" s="15">
        <v>10.5</v>
      </c>
      <c r="I14" s="16">
        <f t="shared" si="0"/>
        <v>4200</v>
      </c>
      <c r="J14" s="17">
        <v>0.33695999999999998</v>
      </c>
      <c r="K14" s="21">
        <f t="shared" si="1"/>
        <v>1.6401242448979592</v>
      </c>
      <c r="L14" s="21">
        <f t="shared" si="2"/>
        <v>2.1321615183673468</v>
      </c>
      <c r="M14" s="21">
        <f t="shared" si="3"/>
        <v>2.296173942857143</v>
      </c>
      <c r="N14" s="18">
        <f t="shared" si="4"/>
        <v>2.4601863673469389</v>
      </c>
      <c r="O14" s="13">
        <v>2.1</v>
      </c>
      <c r="P14" s="13">
        <v>2750</v>
      </c>
      <c r="Q14" s="13">
        <v>3250</v>
      </c>
    </row>
    <row r="15" spans="1:17" ht="15.6">
      <c r="A15" s="9" t="s">
        <v>12</v>
      </c>
      <c r="B15" s="19">
        <v>1</v>
      </c>
      <c r="C15" s="11" t="s">
        <v>71</v>
      </c>
      <c r="D15" s="12"/>
      <c r="E15" s="13">
        <v>8</v>
      </c>
      <c r="F15" s="9">
        <v>50</v>
      </c>
      <c r="G15" s="20">
        <v>400</v>
      </c>
      <c r="H15" s="15">
        <v>10.5</v>
      </c>
      <c r="I15" s="16">
        <f t="shared" si="0"/>
        <v>4200</v>
      </c>
      <c r="J15" s="17">
        <v>0.33695999999999998</v>
      </c>
      <c r="K15" s="21">
        <f t="shared" si="1"/>
        <v>1.6401242448979592</v>
      </c>
      <c r="L15" s="21">
        <f t="shared" si="2"/>
        <v>2.1321615183673468</v>
      </c>
      <c r="M15" s="21">
        <f t="shared" si="3"/>
        <v>2.296173942857143</v>
      </c>
      <c r="N15" s="18">
        <f t="shared" si="4"/>
        <v>2.4601863673469389</v>
      </c>
      <c r="O15" s="13">
        <v>2.1</v>
      </c>
      <c r="P15" s="13">
        <v>2750</v>
      </c>
      <c r="Q15" s="13">
        <v>3250</v>
      </c>
    </row>
    <row r="16" spans="1:17" ht="15.6">
      <c r="A16" s="9" t="s">
        <v>13</v>
      </c>
      <c r="B16" s="19">
        <v>1</v>
      </c>
      <c r="C16" s="11" t="s">
        <v>72</v>
      </c>
      <c r="D16" s="12"/>
      <c r="E16" s="13">
        <v>10</v>
      </c>
      <c r="F16" s="9">
        <v>100</v>
      </c>
      <c r="G16" s="20">
        <v>1000</v>
      </c>
      <c r="H16" s="15">
        <v>2.7</v>
      </c>
      <c r="I16" s="16">
        <f t="shared" si="0"/>
        <v>2700</v>
      </c>
      <c r="J16" s="17">
        <v>0.79054000000000002</v>
      </c>
      <c r="K16" s="21">
        <f t="shared" si="1"/>
        <v>0.49635620583090378</v>
      </c>
      <c r="L16" s="21">
        <f t="shared" si="2"/>
        <v>0.64526306758017493</v>
      </c>
      <c r="M16" s="21">
        <f t="shared" si="3"/>
        <v>0.69489868816326528</v>
      </c>
      <c r="N16" s="18">
        <f t="shared" si="4"/>
        <v>0.74453430874635562</v>
      </c>
      <c r="O16" s="13">
        <v>0.66</v>
      </c>
      <c r="P16" s="13">
        <v>900</v>
      </c>
      <c r="Q16" s="13">
        <v>1250</v>
      </c>
    </row>
    <row r="17" spans="1:17" ht="15.6">
      <c r="A17" s="9" t="s">
        <v>14</v>
      </c>
      <c r="B17" s="19">
        <v>1</v>
      </c>
      <c r="C17" s="11" t="s">
        <v>73</v>
      </c>
      <c r="D17" s="12"/>
      <c r="E17" s="13">
        <v>8</v>
      </c>
      <c r="F17" s="9">
        <v>100</v>
      </c>
      <c r="G17" s="20">
        <v>800</v>
      </c>
      <c r="H17" s="15">
        <v>2.7</v>
      </c>
      <c r="I17" s="16">
        <f t="shared" si="0"/>
        <v>2160</v>
      </c>
      <c r="J17" s="17">
        <v>0.63243199999999999</v>
      </c>
      <c r="K17" s="21">
        <f t="shared" si="1"/>
        <v>0.49635620583090378</v>
      </c>
      <c r="L17" s="21">
        <f t="shared" si="2"/>
        <v>0.64526306758017493</v>
      </c>
      <c r="M17" s="21">
        <f t="shared" si="3"/>
        <v>0.69489868816326528</v>
      </c>
      <c r="N17" s="18">
        <f t="shared" si="4"/>
        <v>0.74453430874635562</v>
      </c>
      <c r="O17" s="13">
        <v>0.66</v>
      </c>
      <c r="P17" s="13">
        <v>900</v>
      </c>
      <c r="Q17" s="13">
        <v>1250</v>
      </c>
    </row>
    <row r="18" spans="1:17" ht="15.6">
      <c r="A18" s="9" t="s">
        <v>15</v>
      </c>
      <c r="B18" s="19">
        <v>1</v>
      </c>
      <c r="C18" s="11" t="s">
        <v>74</v>
      </c>
      <c r="D18" s="12"/>
      <c r="E18" s="13">
        <v>10</v>
      </c>
      <c r="F18" s="9">
        <v>100</v>
      </c>
      <c r="G18" s="20">
        <v>1000</v>
      </c>
      <c r="H18" s="15">
        <v>4.3499999999999996</v>
      </c>
      <c r="I18" s="16">
        <f t="shared" si="0"/>
        <v>4350</v>
      </c>
      <c r="J18" s="17">
        <v>0.90720000000000001</v>
      </c>
      <c r="K18" s="21">
        <f t="shared" si="1"/>
        <v>0.75204678717201157</v>
      </c>
      <c r="L18" s="21">
        <f t="shared" si="2"/>
        <v>0.97766082332361504</v>
      </c>
      <c r="M18" s="21">
        <f t="shared" si="3"/>
        <v>1.0528655020408162</v>
      </c>
      <c r="N18" s="18">
        <f t="shared" si="4"/>
        <v>1.1280701807580173</v>
      </c>
      <c r="O18" s="13">
        <v>1</v>
      </c>
      <c r="P18" s="13">
        <v>1400</v>
      </c>
      <c r="Q18" s="13">
        <v>1750</v>
      </c>
    </row>
    <row r="19" spans="1:17" ht="15.6">
      <c r="A19" s="9" t="s">
        <v>16</v>
      </c>
      <c r="B19" s="19">
        <v>1</v>
      </c>
      <c r="C19" s="11" t="s">
        <v>75</v>
      </c>
      <c r="D19" s="12"/>
      <c r="E19" s="13">
        <v>6</v>
      </c>
      <c r="F19" s="9">
        <v>100</v>
      </c>
      <c r="G19" s="20">
        <v>600</v>
      </c>
      <c r="H19" s="15">
        <v>4.3499999999999996</v>
      </c>
      <c r="I19" s="16">
        <f t="shared" si="0"/>
        <v>2610</v>
      </c>
      <c r="J19" s="17">
        <v>0.54431999999999992</v>
      </c>
      <c r="K19" s="21">
        <f t="shared" si="1"/>
        <v>0.75204678717201157</v>
      </c>
      <c r="L19" s="21">
        <f t="shared" si="2"/>
        <v>0.97766082332361504</v>
      </c>
      <c r="M19" s="21">
        <f t="shared" si="3"/>
        <v>1.0528655020408162</v>
      </c>
      <c r="N19" s="18">
        <f t="shared" si="4"/>
        <v>1.1280701807580173</v>
      </c>
      <c r="O19" s="13">
        <v>1</v>
      </c>
      <c r="P19" s="13">
        <v>1400</v>
      </c>
      <c r="Q19" s="13">
        <v>1750</v>
      </c>
    </row>
    <row r="20" spans="1:17" ht="15.6">
      <c r="A20" s="9" t="s">
        <v>17</v>
      </c>
      <c r="B20" s="19">
        <v>1</v>
      </c>
      <c r="C20" s="11" t="s">
        <v>76</v>
      </c>
      <c r="D20" s="12"/>
      <c r="E20" s="13">
        <v>14</v>
      </c>
      <c r="F20" s="9">
        <v>50</v>
      </c>
      <c r="G20" s="20">
        <v>700</v>
      </c>
      <c r="H20" s="15">
        <v>9.1999999999999993</v>
      </c>
      <c r="I20" s="16">
        <f t="shared" si="0"/>
        <v>6439.9999999999991</v>
      </c>
      <c r="J20" s="17">
        <v>1.6305240000000001</v>
      </c>
      <c r="K20" s="21">
        <f t="shared" si="1"/>
        <v>1.6439194717201164</v>
      </c>
      <c r="L20" s="21">
        <f t="shared" si="2"/>
        <v>2.1370953132361512</v>
      </c>
      <c r="M20" s="21">
        <f t="shared" si="3"/>
        <v>2.3014872604081633</v>
      </c>
      <c r="N20" s="18">
        <f t="shared" si="4"/>
        <v>2.4658792075801745</v>
      </c>
      <c r="O20" s="13">
        <v>2.1</v>
      </c>
      <c r="P20" s="13">
        <v>2750</v>
      </c>
      <c r="Q20" s="13">
        <v>3250</v>
      </c>
    </row>
    <row r="21" spans="1:17" ht="15.6">
      <c r="A21" s="9" t="s">
        <v>18</v>
      </c>
      <c r="B21" s="19">
        <v>1</v>
      </c>
      <c r="C21" s="11" t="s">
        <v>77</v>
      </c>
      <c r="D21" s="12"/>
      <c r="E21" s="13">
        <v>10</v>
      </c>
      <c r="F21" s="9">
        <v>50</v>
      </c>
      <c r="G21" s="20">
        <v>500</v>
      </c>
      <c r="H21" s="15">
        <v>9.1999999999999993</v>
      </c>
      <c r="I21" s="16">
        <f t="shared" si="0"/>
        <v>4600</v>
      </c>
      <c r="J21" s="17">
        <v>1.16466</v>
      </c>
      <c r="K21" s="21">
        <f t="shared" si="1"/>
        <v>1.6439194717201164</v>
      </c>
      <c r="L21" s="21">
        <f t="shared" si="2"/>
        <v>2.1370953132361512</v>
      </c>
      <c r="M21" s="21">
        <f t="shared" si="3"/>
        <v>2.3014872604081633</v>
      </c>
      <c r="N21" s="18">
        <f t="shared" si="4"/>
        <v>2.4658792075801745</v>
      </c>
      <c r="O21" s="13">
        <v>2.1</v>
      </c>
      <c r="P21" s="13">
        <v>2750</v>
      </c>
      <c r="Q21" s="13">
        <v>3250</v>
      </c>
    </row>
    <row r="22" spans="1:17" ht="15.6">
      <c r="A22" s="9" t="s">
        <v>19</v>
      </c>
      <c r="B22" s="19">
        <v>1</v>
      </c>
      <c r="C22" s="11" t="s">
        <v>41</v>
      </c>
      <c r="D22" s="12"/>
      <c r="E22" s="13">
        <v>3</v>
      </c>
      <c r="F22" s="9">
        <v>200</v>
      </c>
      <c r="G22" s="20">
        <v>600</v>
      </c>
      <c r="H22" s="15">
        <v>6.5</v>
      </c>
      <c r="I22" s="16">
        <f t="shared" si="0"/>
        <v>3900</v>
      </c>
      <c r="J22" s="17">
        <v>0.23864999999999997</v>
      </c>
      <c r="K22" s="21">
        <f t="shared" si="1"/>
        <v>0.99922936588921285</v>
      </c>
      <c r="L22" s="21">
        <f t="shared" si="2"/>
        <v>1.2989981756559768</v>
      </c>
      <c r="M22" s="21">
        <f t="shared" si="3"/>
        <v>1.3989211122448979</v>
      </c>
      <c r="N22" s="18">
        <f t="shared" si="4"/>
        <v>1.4988440488338193</v>
      </c>
      <c r="O22" s="13">
        <v>1.35</v>
      </c>
      <c r="P22" s="13">
        <v>1900</v>
      </c>
      <c r="Q22" s="13">
        <v>2500</v>
      </c>
    </row>
    <row r="23" spans="1:17" ht="15.6">
      <c r="A23" s="9" t="s">
        <v>20</v>
      </c>
      <c r="B23" s="19">
        <v>1</v>
      </c>
      <c r="C23" s="11" t="s">
        <v>42</v>
      </c>
      <c r="D23" s="12"/>
      <c r="E23" s="13">
        <v>3</v>
      </c>
      <c r="F23" s="9">
        <v>200</v>
      </c>
      <c r="G23" s="20">
        <v>600</v>
      </c>
      <c r="H23" s="15">
        <v>6.5</v>
      </c>
      <c r="I23" s="16">
        <f t="shared" si="0"/>
        <v>3900</v>
      </c>
      <c r="J23" s="17">
        <v>0.23864999999999997</v>
      </c>
      <c r="K23" s="21">
        <f t="shared" si="1"/>
        <v>0.99922936588921285</v>
      </c>
      <c r="L23" s="21">
        <f t="shared" si="2"/>
        <v>1.2989981756559768</v>
      </c>
      <c r="M23" s="21">
        <f t="shared" si="3"/>
        <v>1.3989211122448979</v>
      </c>
      <c r="N23" s="18">
        <f t="shared" si="4"/>
        <v>1.4988440488338193</v>
      </c>
      <c r="O23" s="13">
        <v>1.35</v>
      </c>
      <c r="P23" s="13">
        <v>1900</v>
      </c>
      <c r="Q23" s="13">
        <v>2500</v>
      </c>
    </row>
    <row r="24" spans="1:17" ht="15.6">
      <c r="A24" s="9" t="s">
        <v>21</v>
      </c>
      <c r="B24" s="19">
        <v>1</v>
      </c>
      <c r="C24" s="11" t="s">
        <v>78</v>
      </c>
      <c r="D24" s="12"/>
      <c r="E24" s="13">
        <v>3</v>
      </c>
      <c r="F24" s="9">
        <v>200</v>
      </c>
      <c r="G24" s="20">
        <v>600</v>
      </c>
      <c r="H24" s="15">
        <v>6</v>
      </c>
      <c r="I24" s="16">
        <f t="shared" si="0"/>
        <v>3600</v>
      </c>
      <c r="J24" s="17">
        <v>0.16317000000000001</v>
      </c>
      <c r="K24" s="21">
        <f t="shared" si="1"/>
        <v>0.90998906851311956</v>
      </c>
      <c r="L24" s="21">
        <f t="shared" si="2"/>
        <v>1.1829857890670554</v>
      </c>
      <c r="M24" s="21">
        <f t="shared" si="3"/>
        <v>1.2739846959183674</v>
      </c>
      <c r="N24" s="18">
        <f t="shared" si="4"/>
        <v>1.3649836027696793</v>
      </c>
      <c r="O24" s="13">
        <v>1.25</v>
      </c>
      <c r="P24" s="13">
        <v>1750</v>
      </c>
      <c r="Q24" s="13">
        <v>2250</v>
      </c>
    </row>
    <row r="25" spans="1:17" ht="15.6">
      <c r="A25" s="24" t="s">
        <v>22</v>
      </c>
      <c r="B25" s="19">
        <v>1</v>
      </c>
      <c r="C25" s="25" t="s">
        <v>61</v>
      </c>
      <c r="D25" s="12"/>
      <c r="E25" s="13">
        <v>8</v>
      </c>
      <c r="F25" s="24">
        <v>20</v>
      </c>
      <c r="G25" s="20">
        <f t="shared" ref="G25:G38" si="5">F25*E25</f>
        <v>160</v>
      </c>
      <c r="H25" s="26">
        <v>30.1</v>
      </c>
      <c r="I25" s="16">
        <f t="shared" ref="I25:I38" si="6">H25*G25</f>
        <v>4816</v>
      </c>
      <c r="J25" s="27">
        <v>0.29599999999999999</v>
      </c>
      <c r="K25" s="21">
        <f t="shared" si="1"/>
        <v>4.628255102040816</v>
      </c>
      <c r="L25" s="21">
        <f t="shared" si="2"/>
        <v>6.0167316326530607</v>
      </c>
      <c r="M25" s="21">
        <f t="shared" si="3"/>
        <v>6.4795571428571428</v>
      </c>
      <c r="N25" s="18">
        <f t="shared" si="4"/>
        <v>6.942382653061224</v>
      </c>
      <c r="O25" s="23">
        <v>6.4</v>
      </c>
      <c r="P25" s="13">
        <v>8250</v>
      </c>
      <c r="Q25" s="13">
        <v>10000</v>
      </c>
    </row>
    <row r="26" spans="1:17" ht="15.6">
      <c r="A26" s="24" t="s">
        <v>23</v>
      </c>
      <c r="B26" s="19">
        <v>1</v>
      </c>
      <c r="C26" s="25" t="s">
        <v>62</v>
      </c>
      <c r="D26" s="12"/>
      <c r="E26" s="13">
        <v>5</v>
      </c>
      <c r="F26" s="24">
        <v>20</v>
      </c>
      <c r="G26" s="20">
        <f t="shared" si="5"/>
        <v>100</v>
      </c>
      <c r="H26" s="26">
        <v>30.1</v>
      </c>
      <c r="I26" s="16">
        <f t="shared" si="6"/>
        <v>3010</v>
      </c>
      <c r="J26" s="27">
        <v>0.185</v>
      </c>
      <c r="K26" s="21">
        <f t="shared" si="1"/>
        <v>4.628255102040816</v>
      </c>
      <c r="L26" s="21">
        <f t="shared" si="2"/>
        <v>6.0167316326530607</v>
      </c>
      <c r="M26" s="21">
        <f t="shared" si="3"/>
        <v>6.4795571428571428</v>
      </c>
      <c r="N26" s="18">
        <f t="shared" si="4"/>
        <v>6.942382653061224</v>
      </c>
      <c r="O26" s="23">
        <v>6.4</v>
      </c>
      <c r="P26" s="13">
        <v>8250</v>
      </c>
      <c r="Q26" s="13">
        <v>10000</v>
      </c>
    </row>
    <row r="27" spans="1:17" ht="15.6">
      <c r="A27" s="24" t="s">
        <v>24</v>
      </c>
      <c r="B27" s="19">
        <v>1</v>
      </c>
      <c r="C27" s="25" t="s">
        <v>63</v>
      </c>
      <c r="D27" s="12"/>
      <c r="E27" s="13">
        <v>2</v>
      </c>
      <c r="F27" s="24">
        <v>16</v>
      </c>
      <c r="G27" s="20">
        <f t="shared" si="5"/>
        <v>32</v>
      </c>
      <c r="H27" s="26">
        <v>38.700000000000003</v>
      </c>
      <c r="I27" s="16">
        <f t="shared" si="6"/>
        <v>1238.4000000000001</v>
      </c>
      <c r="J27" s="27">
        <v>8.5999999999999993E-2</v>
      </c>
      <c r="K27" s="21">
        <f t="shared" si="1"/>
        <v>5.9907744169096215</v>
      </c>
      <c r="L27" s="21">
        <f t="shared" si="2"/>
        <v>7.7880067419825076</v>
      </c>
      <c r="M27" s="21">
        <f t="shared" si="3"/>
        <v>8.3870841836734709</v>
      </c>
      <c r="N27" s="18">
        <f t="shared" si="4"/>
        <v>8.9861616253644314</v>
      </c>
      <c r="O27" s="23">
        <v>8.5</v>
      </c>
      <c r="P27" s="13">
        <v>11000</v>
      </c>
      <c r="Q27" s="13">
        <v>13000</v>
      </c>
    </row>
    <row r="28" spans="1:17" ht="15.6">
      <c r="A28" s="24" t="s">
        <v>25</v>
      </c>
      <c r="B28" s="19">
        <v>1</v>
      </c>
      <c r="C28" s="25" t="s">
        <v>64</v>
      </c>
      <c r="D28" s="12"/>
      <c r="E28" s="13">
        <v>10</v>
      </c>
      <c r="F28" s="24">
        <v>10</v>
      </c>
      <c r="G28" s="20">
        <f t="shared" si="5"/>
        <v>100</v>
      </c>
      <c r="H28" s="26">
        <v>63.5</v>
      </c>
      <c r="I28" s="16">
        <f t="shared" si="6"/>
        <v>6350</v>
      </c>
      <c r="J28" s="27">
        <v>0.4</v>
      </c>
      <c r="K28" s="21">
        <f t="shared" si="1"/>
        <v>9.7765597667638477</v>
      </c>
      <c r="L28" s="21">
        <f t="shared" si="2"/>
        <v>12.709527696793002</v>
      </c>
      <c r="M28" s="21">
        <f t="shared" si="3"/>
        <v>13.687183673469388</v>
      </c>
      <c r="N28" s="18">
        <f t="shared" si="4"/>
        <v>14.664839650145773</v>
      </c>
      <c r="O28" s="23">
        <v>14</v>
      </c>
      <c r="P28" s="13">
        <v>18000</v>
      </c>
      <c r="Q28" s="13">
        <v>20000</v>
      </c>
    </row>
    <row r="29" spans="1:17" ht="15.6">
      <c r="A29" s="24" t="s">
        <v>26</v>
      </c>
      <c r="B29" s="19">
        <v>1</v>
      </c>
      <c r="C29" s="25" t="s">
        <v>66</v>
      </c>
      <c r="D29" s="12"/>
      <c r="E29" s="13">
        <v>14</v>
      </c>
      <c r="F29" s="24">
        <v>6</v>
      </c>
      <c r="G29" s="20">
        <f t="shared" si="5"/>
        <v>84</v>
      </c>
      <c r="H29" s="26">
        <v>122.6</v>
      </c>
      <c r="I29" s="16">
        <f t="shared" si="6"/>
        <v>10298.4</v>
      </c>
      <c r="J29" s="27">
        <v>0.68600000000000005</v>
      </c>
      <c r="K29" s="21">
        <f t="shared" si="1"/>
        <v>18.933386783284742</v>
      </c>
      <c r="L29" s="21">
        <f t="shared" si="2"/>
        <v>24.613402818270167</v>
      </c>
      <c r="M29" s="21">
        <f t="shared" si="3"/>
        <v>26.506741496598639</v>
      </c>
      <c r="N29" s="18">
        <f t="shared" si="4"/>
        <v>28.400080174927112</v>
      </c>
      <c r="O29" s="23">
        <v>25</v>
      </c>
      <c r="P29" s="13">
        <v>31500</v>
      </c>
      <c r="Q29" s="13">
        <v>35000</v>
      </c>
    </row>
    <row r="30" spans="1:17" ht="15.6">
      <c r="A30" s="24" t="s">
        <v>27</v>
      </c>
      <c r="B30" s="19">
        <v>1</v>
      </c>
      <c r="C30" s="25" t="s">
        <v>65</v>
      </c>
      <c r="D30" s="12"/>
      <c r="E30" s="13">
        <v>6</v>
      </c>
      <c r="F30" s="24">
        <v>6</v>
      </c>
      <c r="G30" s="20">
        <f t="shared" si="5"/>
        <v>36</v>
      </c>
      <c r="H30" s="26">
        <v>122.6</v>
      </c>
      <c r="I30" s="16">
        <f t="shared" si="6"/>
        <v>4413.5999999999995</v>
      </c>
      <c r="J30" s="27">
        <v>0.29400000000000004</v>
      </c>
      <c r="K30" s="21">
        <f t="shared" si="1"/>
        <v>18.933386783284742</v>
      </c>
      <c r="L30" s="21">
        <f t="shared" si="2"/>
        <v>24.613402818270167</v>
      </c>
      <c r="M30" s="21">
        <f t="shared" si="3"/>
        <v>26.506741496598639</v>
      </c>
      <c r="N30" s="18">
        <f t="shared" si="4"/>
        <v>28.400080174927112</v>
      </c>
      <c r="O30" s="23">
        <v>25</v>
      </c>
      <c r="P30" s="13">
        <v>31500</v>
      </c>
      <c r="Q30" s="13">
        <v>35000</v>
      </c>
    </row>
    <row r="31" spans="1:17" ht="15.6">
      <c r="A31" s="28" t="s">
        <v>28</v>
      </c>
      <c r="B31" s="29">
        <v>2</v>
      </c>
      <c r="C31" s="30" t="s">
        <v>43</v>
      </c>
      <c r="D31" s="31"/>
      <c r="E31" s="32">
        <v>33</v>
      </c>
      <c r="F31" s="33">
        <v>15</v>
      </c>
      <c r="G31" s="34">
        <f t="shared" si="5"/>
        <v>495</v>
      </c>
      <c r="H31" s="35">
        <v>97</v>
      </c>
      <c r="I31" s="36">
        <f t="shared" si="6"/>
        <v>48015</v>
      </c>
      <c r="J31" s="37">
        <v>0.834372</v>
      </c>
      <c r="K31" s="38">
        <v>14.38</v>
      </c>
      <c r="L31" s="38">
        <f t="shared" si="2"/>
        <v>18.694000000000003</v>
      </c>
      <c r="M31" s="38">
        <f t="shared" si="3"/>
        <v>20.132000000000001</v>
      </c>
      <c r="N31" s="38">
        <f t="shared" si="4"/>
        <v>21.57</v>
      </c>
      <c r="O31" s="32">
        <v>19</v>
      </c>
      <c r="P31" s="32">
        <v>24000</v>
      </c>
      <c r="Q31" s="32">
        <v>30000</v>
      </c>
    </row>
    <row r="32" spans="1:17" ht="15.6">
      <c r="A32" s="28" t="s">
        <v>28</v>
      </c>
      <c r="B32" s="29">
        <v>2</v>
      </c>
      <c r="C32" s="30" t="s">
        <v>43</v>
      </c>
      <c r="D32" s="31"/>
      <c r="E32" s="32">
        <v>1</v>
      </c>
      <c r="F32" s="34">
        <v>5</v>
      </c>
      <c r="G32" s="34">
        <f t="shared" si="5"/>
        <v>5</v>
      </c>
      <c r="H32" s="35">
        <v>97</v>
      </c>
      <c r="I32" s="36">
        <f t="shared" si="6"/>
        <v>485</v>
      </c>
      <c r="J32" s="37"/>
      <c r="K32" s="38">
        <v>14.38</v>
      </c>
      <c r="L32" s="38">
        <f t="shared" si="2"/>
        <v>18.694000000000003</v>
      </c>
      <c r="M32" s="38">
        <f t="shared" si="3"/>
        <v>20.132000000000001</v>
      </c>
      <c r="N32" s="38">
        <f t="shared" si="4"/>
        <v>21.57</v>
      </c>
      <c r="O32" s="32">
        <v>19</v>
      </c>
      <c r="P32" s="32">
        <v>24000</v>
      </c>
      <c r="Q32" s="32">
        <v>30000</v>
      </c>
    </row>
    <row r="33" spans="1:17" ht="15.6">
      <c r="A33" s="39" t="s">
        <v>29</v>
      </c>
      <c r="B33" s="29">
        <v>2</v>
      </c>
      <c r="C33" s="40" t="s">
        <v>44</v>
      </c>
      <c r="D33" s="31"/>
      <c r="E33" s="32">
        <v>6</v>
      </c>
      <c r="F33" s="33">
        <v>5</v>
      </c>
      <c r="G33" s="34">
        <f t="shared" si="5"/>
        <v>30</v>
      </c>
      <c r="H33" s="35">
        <v>295</v>
      </c>
      <c r="I33" s="36">
        <f t="shared" si="6"/>
        <v>8850</v>
      </c>
      <c r="J33" s="41">
        <v>0.51480000000000004</v>
      </c>
      <c r="K33" s="38">
        <f t="shared" si="1"/>
        <v>45.233715451895044</v>
      </c>
      <c r="L33" s="38">
        <f t="shared" si="2"/>
        <v>58.80383008746356</v>
      </c>
      <c r="M33" s="38">
        <f t="shared" si="3"/>
        <v>63.327201632653058</v>
      </c>
      <c r="N33" s="38">
        <f t="shared" si="4"/>
        <v>67.850573177842563</v>
      </c>
      <c r="O33" s="32">
        <v>60</v>
      </c>
      <c r="P33" s="32">
        <v>74000</v>
      </c>
      <c r="Q33" s="32">
        <v>80000</v>
      </c>
    </row>
    <row r="34" spans="1:17" ht="15.6">
      <c r="A34" s="42" t="s">
        <v>30</v>
      </c>
      <c r="B34" s="29">
        <v>2</v>
      </c>
      <c r="C34" s="30" t="s">
        <v>45</v>
      </c>
      <c r="D34" s="31"/>
      <c r="E34" s="32">
        <v>5</v>
      </c>
      <c r="F34" s="33">
        <v>15</v>
      </c>
      <c r="G34" s="34">
        <f t="shared" si="5"/>
        <v>75</v>
      </c>
      <c r="H34" s="35">
        <v>125</v>
      </c>
      <c r="I34" s="36">
        <f t="shared" si="6"/>
        <v>9375</v>
      </c>
      <c r="J34" s="41">
        <v>0.42899999999999999</v>
      </c>
      <c r="K34" s="38">
        <f t="shared" si="1"/>
        <v>18.965174344023325</v>
      </c>
      <c r="L34" s="38">
        <f t="shared" si="2"/>
        <v>24.654726647230323</v>
      </c>
      <c r="M34" s="38">
        <f t="shared" si="3"/>
        <v>26.551244081632653</v>
      </c>
      <c r="N34" s="38">
        <f t="shared" si="4"/>
        <v>28.447761516034987</v>
      </c>
      <c r="O34" s="32">
        <v>25</v>
      </c>
      <c r="P34" s="32">
        <v>31000</v>
      </c>
      <c r="Q34" s="32">
        <v>37000</v>
      </c>
    </row>
    <row r="35" spans="1:17" ht="15.6">
      <c r="A35" s="42" t="s">
        <v>30</v>
      </c>
      <c r="B35" s="29">
        <v>2</v>
      </c>
      <c r="C35" s="30" t="s">
        <v>45</v>
      </c>
      <c r="D35" s="31"/>
      <c r="E35" s="32">
        <v>1</v>
      </c>
      <c r="F35" s="33">
        <v>5</v>
      </c>
      <c r="G35" s="34">
        <f t="shared" si="5"/>
        <v>5</v>
      </c>
      <c r="H35" s="35">
        <v>125</v>
      </c>
      <c r="I35" s="36">
        <f t="shared" si="6"/>
        <v>625</v>
      </c>
      <c r="J35" s="41">
        <v>2.8000000000000001E-2</v>
      </c>
      <c r="K35" s="38">
        <f t="shared" si="1"/>
        <v>18.949574344023326</v>
      </c>
      <c r="L35" s="38">
        <f t="shared" si="2"/>
        <v>24.634446647230323</v>
      </c>
      <c r="M35" s="38">
        <f t="shared" si="3"/>
        <v>26.529404081632656</v>
      </c>
      <c r="N35" s="38">
        <f t="shared" si="4"/>
        <v>28.424361516034988</v>
      </c>
      <c r="O35" s="32">
        <v>25</v>
      </c>
      <c r="P35" s="32">
        <v>31000</v>
      </c>
      <c r="Q35" s="32">
        <v>37000</v>
      </c>
    </row>
    <row r="36" spans="1:17" ht="15.6">
      <c r="A36" s="39" t="s">
        <v>31</v>
      </c>
      <c r="B36" s="29">
        <v>2</v>
      </c>
      <c r="C36" s="30" t="s">
        <v>46</v>
      </c>
      <c r="D36" s="31"/>
      <c r="E36" s="32">
        <v>1</v>
      </c>
      <c r="F36" s="43">
        <v>30</v>
      </c>
      <c r="G36" s="34">
        <f t="shared" si="5"/>
        <v>30</v>
      </c>
      <c r="H36" s="35">
        <v>200</v>
      </c>
      <c r="I36" s="36">
        <f t="shared" si="6"/>
        <v>6000</v>
      </c>
      <c r="J36" s="41">
        <v>2.8000000000000001E-2</v>
      </c>
      <c r="K36" s="38">
        <f t="shared" si="1"/>
        <v>29.27585228377065</v>
      </c>
      <c r="L36" s="38">
        <f t="shared" si="2"/>
        <v>38.058607968901846</v>
      </c>
      <c r="M36" s="38">
        <f t="shared" si="3"/>
        <v>40.986193197278908</v>
      </c>
      <c r="N36" s="38">
        <f t="shared" si="4"/>
        <v>43.913778425655977</v>
      </c>
      <c r="O36" s="32">
        <v>38</v>
      </c>
      <c r="P36" s="32">
        <v>47000</v>
      </c>
      <c r="Q36" s="32">
        <v>55000</v>
      </c>
    </row>
    <row r="37" spans="1:17" ht="15.6">
      <c r="A37" s="42" t="s">
        <v>32</v>
      </c>
      <c r="B37" s="29">
        <v>2</v>
      </c>
      <c r="C37" s="30" t="s">
        <v>47</v>
      </c>
      <c r="D37" s="31"/>
      <c r="E37" s="32">
        <v>1</v>
      </c>
      <c r="F37" s="33">
        <v>250</v>
      </c>
      <c r="G37" s="34">
        <f t="shared" si="5"/>
        <v>250</v>
      </c>
      <c r="H37" s="35">
        <v>6.5</v>
      </c>
      <c r="I37" s="36">
        <f t="shared" si="6"/>
        <v>1625</v>
      </c>
      <c r="J37" s="41">
        <v>4.07E-2</v>
      </c>
      <c r="K37" s="38">
        <f t="shared" si="1"/>
        <v>0.96868586588921279</v>
      </c>
      <c r="L37" s="38">
        <f t="shared" si="2"/>
        <v>1.2592916256559765</v>
      </c>
      <c r="M37" s="38">
        <f t="shared" si="3"/>
        <v>1.3561602122448979</v>
      </c>
      <c r="N37" s="38">
        <f t="shared" si="4"/>
        <v>1.4530287988338193</v>
      </c>
      <c r="O37" s="32">
        <v>1.35</v>
      </c>
      <c r="P37" s="32">
        <v>1750</v>
      </c>
      <c r="Q37" s="32">
        <v>3000</v>
      </c>
    </row>
    <row r="38" spans="1:17" ht="15.6">
      <c r="A38" s="42" t="s">
        <v>32</v>
      </c>
      <c r="B38" s="29">
        <v>2</v>
      </c>
      <c r="C38" s="30" t="s">
        <v>47</v>
      </c>
      <c r="D38" s="31"/>
      <c r="E38" s="32">
        <v>1</v>
      </c>
      <c r="F38" s="33">
        <v>250</v>
      </c>
      <c r="G38" s="34">
        <f t="shared" si="5"/>
        <v>250</v>
      </c>
      <c r="H38" s="35">
        <v>6.5</v>
      </c>
      <c r="I38" s="36">
        <f t="shared" si="6"/>
        <v>1625</v>
      </c>
      <c r="J38" s="41">
        <v>2.9250000000000002E-2</v>
      </c>
      <c r="K38" s="38">
        <f t="shared" si="1"/>
        <v>0.96273186588921278</v>
      </c>
      <c r="L38" s="38">
        <f t="shared" si="2"/>
        <v>1.2515514256559765</v>
      </c>
      <c r="M38" s="38">
        <f t="shared" si="3"/>
        <v>1.347824612244898</v>
      </c>
      <c r="N38" s="38">
        <f t="shared" si="4"/>
        <v>1.4440977988338193</v>
      </c>
      <c r="O38" s="32">
        <v>1.35</v>
      </c>
      <c r="P38" s="32">
        <v>1750</v>
      </c>
      <c r="Q38" s="32">
        <v>3000</v>
      </c>
    </row>
    <row r="39" spans="1:17" ht="15.6">
      <c r="A39" s="12"/>
      <c r="B39" s="12"/>
      <c r="C39" s="12"/>
      <c r="D39" s="12"/>
      <c r="E39" s="13">
        <f>SUM(E4:E38)</f>
        <v>234</v>
      </c>
      <c r="F39" s="44"/>
      <c r="G39" s="12"/>
      <c r="H39" s="45"/>
      <c r="I39" s="16">
        <f>SUM(I4:I38)</f>
        <v>185516.4</v>
      </c>
      <c r="J39" s="27">
        <f>SUM(J4:J38)</f>
        <v>14.562793999999998</v>
      </c>
      <c r="K39" s="22"/>
      <c r="L39" s="22"/>
      <c r="M39" s="22"/>
      <c r="N39" s="12"/>
      <c r="O39" s="13"/>
      <c r="P39" s="13"/>
      <c r="Q39" s="13"/>
    </row>
    <row r="40" spans="1:17">
      <c r="C40" s="8"/>
    </row>
  </sheetData>
  <mergeCells count="2">
    <mergeCell ref="A1:Q1"/>
    <mergeCell ref="A2:Q2"/>
  </mergeCells>
  <phoneticPr fontId="8" type="noConversion"/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doaas</dc:creator>
  <cp:lastModifiedBy>doaas</cp:lastModifiedBy>
  <cp:lastPrinted>2019-07-26T09:59:47Z</cp:lastPrinted>
  <dcterms:created xsi:type="dcterms:W3CDTF">2019-06-29T08:38:23Z</dcterms:created>
  <dcterms:modified xsi:type="dcterms:W3CDTF">2019-07-29T05:21:53Z</dcterms:modified>
</cp:coreProperties>
</file>