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jranta/Geology9Jan2024_v2/Postdoc1_GosVa/G3_submission/Reviews/Resubmission/"/>
    </mc:Choice>
  </mc:AlternateContent>
  <xr:revisionPtr revIDLastSave="0" documentId="13_ncr:1_{CE168F43-7003-BA4E-8870-F959157EA3DB}" xr6:coauthVersionLast="47" xr6:coauthVersionMax="47" xr10:uidLastSave="{00000000-0000-0000-0000-000000000000}"/>
  <bookViews>
    <workbookView xWindow="840" yWindow="740" windowWidth="28560" windowHeight="18380" xr2:uid="{7BE75113-CA09-E940-A019-1352113D57F7}"/>
  </bookViews>
  <sheets>
    <sheet name="S3 MGs" sheetId="4" r:id="rId1"/>
    <sheet name="S4  MIs" sheetId="1" r:id="rId2"/>
    <sheet name="S5 Plagioclase" sheetId="5" r:id="rId3"/>
    <sheet name="S6 Ol+cpx" sheetId="6" r:id="rId4"/>
    <sheet name="S7 Standards" sheetId="3" r:id="rId5"/>
    <sheet name="S8 Model parameters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8" l="1"/>
  <c r="M3" i="8"/>
  <c r="L4" i="8"/>
  <c r="M4" i="8"/>
  <c r="D15" i="3" l="1"/>
  <c r="H46" i="3"/>
  <c r="I46" i="3"/>
  <c r="J46" i="3"/>
  <c r="K46" i="3"/>
  <c r="L46" i="3"/>
  <c r="M46" i="3"/>
  <c r="N46" i="3"/>
  <c r="O46" i="3"/>
  <c r="P46" i="3"/>
  <c r="Q46" i="3"/>
  <c r="G46" i="3"/>
  <c r="F46" i="3"/>
  <c r="E46" i="3"/>
  <c r="D46" i="3"/>
  <c r="M37" i="3"/>
  <c r="G37" i="3"/>
  <c r="H37" i="3"/>
  <c r="I37" i="3"/>
  <c r="J37" i="3"/>
  <c r="K37" i="3"/>
  <c r="L37" i="3"/>
  <c r="N37" i="3"/>
  <c r="O37" i="3"/>
  <c r="F37" i="3"/>
  <c r="E37" i="3"/>
  <c r="D37" i="3"/>
  <c r="P44" i="3"/>
  <c r="Q44" i="3"/>
  <c r="P45" i="3"/>
  <c r="Q45" i="3"/>
  <c r="D44" i="3"/>
  <c r="O45" i="3"/>
  <c r="N45" i="3"/>
  <c r="M45" i="3"/>
  <c r="L45" i="3"/>
  <c r="K45" i="3"/>
  <c r="J45" i="3"/>
  <c r="I45" i="3"/>
  <c r="H45" i="3"/>
  <c r="G45" i="3"/>
  <c r="F45" i="3"/>
  <c r="E45" i="3"/>
  <c r="D45" i="3"/>
  <c r="O44" i="3"/>
  <c r="N44" i="3"/>
  <c r="M44" i="3"/>
  <c r="L44" i="3"/>
  <c r="K44" i="3"/>
  <c r="J44" i="3"/>
  <c r="I44" i="3"/>
  <c r="H44" i="3"/>
  <c r="G44" i="3"/>
  <c r="F44" i="3"/>
  <c r="E44" i="3"/>
  <c r="E36" i="3"/>
  <c r="F36" i="3"/>
  <c r="G36" i="3"/>
  <c r="H36" i="3"/>
  <c r="I36" i="3"/>
  <c r="J36" i="3"/>
  <c r="K36" i="3"/>
  <c r="L36" i="3"/>
  <c r="M36" i="3"/>
  <c r="N36" i="3"/>
  <c r="O36" i="3"/>
  <c r="D36" i="3"/>
  <c r="E35" i="3"/>
  <c r="F35" i="3"/>
  <c r="G35" i="3"/>
  <c r="H35" i="3"/>
  <c r="I35" i="3"/>
  <c r="J35" i="3"/>
  <c r="K35" i="3"/>
  <c r="L35" i="3"/>
  <c r="M35" i="3"/>
  <c r="N35" i="3"/>
  <c r="O35" i="3"/>
  <c r="D35" i="3"/>
  <c r="E27" i="3"/>
  <c r="E28" i="3" s="1"/>
  <c r="F27" i="3"/>
  <c r="F28" i="3" s="1"/>
  <c r="G27" i="3"/>
  <c r="G28" i="3" s="1"/>
  <c r="H27" i="3"/>
  <c r="H28" i="3" s="1"/>
  <c r="I27" i="3"/>
  <c r="J27" i="3"/>
  <c r="J28" i="3" s="1"/>
  <c r="K27" i="3"/>
  <c r="K28" i="3" s="1"/>
  <c r="L27" i="3"/>
  <c r="L28" i="3" s="1"/>
  <c r="M27" i="3"/>
  <c r="M28" i="3" s="1"/>
  <c r="N27" i="3"/>
  <c r="N28" i="3" s="1"/>
  <c r="O27" i="3"/>
  <c r="O28" i="3" s="1"/>
  <c r="P27" i="3"/>
  <c r="P28" i="3" s="1"/>
  <c r="E16" i="3"/>
  <c r="F16" i="3"/>
  <c r="F17" i="3" s="1"/>
  <c r="G16" i="3"/>
  <c r="G17" i="3" s="1"/>
  <c r="H16" i="3"/>
  <c r="I16" i="3"/>
  <c r="J16" i="3"/>
  <c r="K16" i="3"/>
  <c r="L16" i="3"/>
  <c r="M16" i="3"/>
  <c r="N16" i="3"/>
  <c r="O16" i="3"/>
  <c r="P16" i="3"/>
  <c r="D16" i="3"/>
  <c r="D27" i="3"/>
  <c r="D28" i="3" s="1"/>
  <c r="E26" i="3"/>
  <c r="F26" i="3"/>
  <c r="G26" i="3"/>
  <c r="H26" i="3"/>
  <c r="I26" i="3"/>
  <c r="I28" i="3" s="1"/>
  <c r="J26" i="3"/>
  <c r="K26" i="3"/>
  <c r="L26" i="3"/>
  <c r="M26" i="3"/>
  <c r="N26" i="3"/>
  <c r="O26" i="3"/>
  <c r="P26" i="3"/>
  <c r="D26" i="3"/>
  <c r="E15" i="3"/>
  <c r="F15" i="3"/>
  <c r="G15" i="3"/>
  <c r="H15" i="3"/>
  <c r="I15" i="3"/>
  <c r="J15" i="3"/>
  <c r="K15" i="3"/>
  <c r="L15" i="3"/>
  <c r="M15" i="3"/>
  <c r="M17" i="3" s="1"/>
  <c r="N15" i="3"/>
  <c r="O15" i="3"/>
  <c r="P15" i="3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3" i="1"/>
  <c r="E17" i="3" l="1"/>
  <c r="L17" i="3"/>
  <c r="K17" i="3"/>
  <c r="O17" i="3"/>
  <c r="J17" i="3"/>
  <c r="N17" i="3"/>
  <c r="D17" i="3"/>
  <c r="I17" i="3"/>
  <c r="P17" i="3"/>
  <c r="H17" i="3"/>
</calcChain>
</file>

<file path=xl/sharedStrings.xml><?xml version="1.0" encoding="utf-8"?>
<sst xmlns="http://schemas.openxmlformats.org/spreadsheetml/2006/main" count="1119" uniqueCount="445">
  <si>
    <t>FJ19-5a-plag1-MI1</t>
  </si>
  <si>
    <t>FJ19-5a-plag1-MI2</t>
  </si>
  <si>
    <t>FJ19-5a-plag1-MI3</t>
  </si>
  <si>
    <t>FJ19-5a-plag1-MI4</t>
  </si>
  <si>
    <t>FJ19-5a-plag2-MI1</t>
  </si>
  <si>
    <t>FJ19-5a-plag2-MI2</t>
  </si>
  <si>
    <t>FJ19-5a-plag2-MI3</t>
  </si>
  <si>
    <t>FJ19-5a-plag2-MI4</t>
  </si>
  <si>
    <t>FJ19-5a-plag3-MI1</t>
  </si>
  <si>
    <t>FJ19-5a-plag4-MI1</t>
  </si>
  <si>
    <t>FJ19-5a-plag4-MI2</t>
  </si>
  <si>
    <t>FJ19-5a-plag4-MI3</t>
  </si>
  <si>
    <t>FJ19-5a-plag4-MI4</t>
  </si>
  <si>
    <t>FJ19-6a-plag1-MI1</t>
  </si>
  <si>
    <t>FJ19-6a-plag1-MI2</t>
  </si>
  <si>
    <t>FJ19-6a-plag1-MI3</t>
  </si>
  <si>
    <t>FJ19-6a-plag1-MI4</t>
  </si>
  <si>
    <t>FJ19-6a-plag1-MI5</t>
  </si>
  <si>
    <t>FJ19-6a-plag1-MI6</t>
  </si>
  <si>
    <t>FJ19-6a-plag2-MI1</t>
  </si>
  <si>
    <t>FJ19-6a-plag2-MI2</t>
  </si>
  <si>
    <t>FJ19-6a-plag2-MI3</t>
  </si>
  <si>
    <t>FJ19-6a-plag2-MI4</t>
  </si>
  <si>
    <t>Sample</t>
  </si>
  <si>
    <t>FJ19-5a</t>
  </si>
  <si>
    <t>FJ19-6a</t>
  </si>
  <si>
    <t>Host crystal</t>
  </si>
  <si>
    <t>plag</t>
  </si>
  <si>
    <t>Point</t>
  </si>
  <si>
    <t>Comment</t>
  </si>
  <si>
    <t>A99 pt1</t>
  </si>
  <si>
    <t>A99 pt2</t>
  </si>
  <si>
    <t>A99 pt3</t>
  </si>
  <si>
    <t>ORA1</t>
  </si>
  <si>
    <t>ORA2</t>
  </si>
  <si>
    <t>ORA3</t>
  </si>
  <si>
    <t>DJUP1</t>
  </si>
  <si>
    <t>BFR1</t>
  </si>
  <si>
    <t>ORA1_pl1_MI2 pt1</t>
  </si>
  <si>
    <t>ORA1_pl1_M3 pt1</t>
  </si>
  <si>
    <t>ORA1_pl1_MI4 pt1</t>
  </si>
  <si>
    <t>ORA1_ol1_MI1 pt1</t>
  </si>
  <si>
    <t>ORA3_ol1_MI1 pt1</t>
  </si>
  <si>
    <t>ORA3_ol1_MI2 pt1</t>
  </si>
  <si>
    <t>ORA3_ol1_MI3 pt1</t>
  </si>
  <si>
    <t>ORA3_ol1_MI4 pt1</t>
  </si>
  <si>
    <t>ORA3_ol1_MI5 pt1</t>
  </si>
  <si>
    <t>ORA3_ol1_MI6</t>
  </si>
  <si>
    <t>ORA3_ol1_MI7</t>
  </si>
  <si>
    <t>FJ19-6a_ol1_MI1</t>
  </si>
  <si>
    <t>FJ19-6a_ol1_MI2</t>
  </si>
  <si>
    <t>FJ19-6a_ol1_MI3</t>
  </si>
  <si>
    <t>FJ19-6a_ol1_MI4</t>
  </si>
  <si>
    <t>FJ19-6a_ol2_MI1</t>
  </si>
  <si>
    <t>FJ19-6a_ol2_MI2</t>
  </si>
  <si>
    <t>FJ19-6a_ol3_MI1</t>
  </si>
  <si>
    <t>FJ19-6a_ol4_MI1</t>
  </si>
  <si>
    <t>FJ19-5a_ol1_MI1</t>
  </si>
  <si>
    <t>FJ19-5a_ol2_MI1</t>
  </si>
  <si>
    <t>FJ19-5a_o3_MI1</t>
  </si>
  <si>
    <t>FJ19-5a_o4_MI1</t>
  </si>
  <si>
    <t>FJ19-5a_o5_MI1</t>
  </si>
  <si>
    <t>FJ19-5a_o5_MI2</t>
  </si>
  <si>
    <t>FJ19-5a_o4_MI2orEMB</t>
  </si>
  <si>
    <t>ELD2_plag1_MI2</t>
  </si>
  <si>
    <t>ELD2_plag3_MI1</t>
  </si>
  <si>
    <t>ELD2_plag4_MI1</t>
  </si>
  <si>
    <t>ELD2_plag4_MI2</t>
  </si>
  <si>
    <t>ELD2_plag4_MI3</t>
  </si>
  <si>
    <t>ELD2_plag4_MI4</t>
  </si>
  <si>
    <t>BFR_plag1_MI1</t>
  </si>
  <si>
    <t>BFR_ol1_MI1</t>
  </si>
  <si>
    <t>BFR_ol1_MI2</t>
  </si>
  <si>
    <t>BFR_ol1_MI3</t>
  </si>
  <si>
    <t>BFR_plag2_MI1</t>
  </si>
  <si>
    <t>BFR_ol3_MI1-</t>
  </si>
  <si>
    <t>DJUP1_plag1_MI1</t>
  </si>
  <si>
    <t>A99 pt4</t>
  </si>
  <si>
    <t>A99 pt5</t>
  </si>
  <si>
    <t>A99 pt6</t>
  </si>
  <si>
    <t>Session 2</t>
  </si>
  <si>
    <t>May 17 2022</t>
  </si>
  <si>
    <t>May 16 2022</t>
  </si>
  <si>
    <t>Session 1</t>
  </si>
  <si>
    <t>ORA1_pl1_MI1 avg</t>
  </si>
  <si>
    <t>n</t>
  </si>
  <si>
    <t>ol</t>
  </si>
  <si>
    <t>FJ19_5a_ol6_MI1 avg</t>
  </si>
  <si>
    <t>FJ19_5a_ol7_MI1 avg</t>
  </si>
  <si>
    <t>ÖRA1</t>
  </si>
  <si>
    <t>ÖRA3</t>
  </si>
  <si>
    <t>ELD2</t>
  </si>
  <si>
    <t>ELD1 ol1 MI1</t>
  </si>
  <si>
    <t>ELD1 ol2 MI1</t>
  </si>
  <si>
    <t>ELD2 ol-mx1 MI1</t>
  </si>
  <si>
    <t>ELD2 ol-mx2 MI1</t>
  </si>
  <si>
    <t>ELD2 ol-mx3 MI1</t>
  </si>
  <si>
    <t>Lipari Obsidian pt 1</t>
  </si>
  <si>
    <t>Lipari Obsidian pt 2</t>
  </si>
  <si>
    <t>Lipari Obsidian pt 3</t>
  </si>
  <si>
    <t>Lipari Obsidian pt 4</t>
  </si>
  <si>
    <t>Lipari Obsidian pt 5</t>
  </si>
  <si>
    <t>Lipari Obsidian pt 6</t>
  </si>
  <si>
    <t>ELD1</t>
  </si>
  <si>
    <t>S (ppm)</t>
  </si>
  <si>
    <t>Cl (ppm)</t>
  </si>
  <si>
    <t>ELD1 (rhyoprog)</t>
  </si>
  <si>
    <t>ELD2 (rhyoprog)</t>
  </si>
  <si>
    <t>mx1</t>
  </si>
  <si>
    <t>mx2</t>
  </si>
  <si>
    <t>mx3</t>
  </si>
  <si>
    <t>An</t>
  </si>
  <si>
    <t>Ab</t>
  </si>
  <si>
    <t>Kfs</t>
  </si>
  <si>
    <t>BFR1_plag1c</t>
  </si>
  <si>
    <t>DJUP1_plag1c</t>
  </si>
  <si>
    <t>DJUP1_plag1-nexttoMI1light</t>
  </si>
  <si>
    <t>DJUP1_plag1-nexttoMI1dark</t>
  </si>
  <si>
    <t>DJUP1_plag1r</t>
  </si>
  <si>
    <t>DJUP1_plag2c</t>
  </si>
  <si>
    <t>DJUP1_plag2m</t>
  </si>
  <si>
    <t>DJUP1_plag2r</t>
  </si>
  <si>
    <t>ELD2_plag1c</t>
  </si>
  <si>
    <t>ELD2_plag1r</t>
  </si>
  <si>
    <t>ELD2_plag1_real_nearMI1</t>
  </si>
  <si>
    <t>ELD2_plag1_real_nearMI2</t>
  </si>
  <si>
    <t>ELD2_plag3_nearMI1</t>
  </si>
  <si>
    <t>ELD2_plag3r</t>
  </si>
  <si>
    <t>ELD2_plag3c</t>
  </si>
  <si>
    <t>ELD2_plag4_nearMI1</t>
  </si>
  <si>
    <t>ELD2_plag4_nearMI2</t>
  </si>
  <si>
    <t>ELD2_plag4_nearMI3</t>
  </si>
  <si>
    <t>ELD2_plag4_nearMI4</t>
  </si>
  <si>
    <t>FJ19-5a-plag1_NearMI1</t>
  </si>
  <si>
    <t>FJ19-5a-plag1_NearMI2</t>
  </si>
  <si>
    <t>FJ19-5a-plag1_NearMI3</t>
  </si>
  <si>
    <t>FJ19-5a-plag1_NearMI4</t>
  </si>
  <si>
    <t>FJ19-5a-plag2_NearMI1</t>
  </si>
  <si>
    <t>FJ19-5a-plag2_NearMI2</t>
  </si>
  <si>
    <t>FJ19-5a-plag2_NearMI3</t>
  </si>
  <si>
    <t>FJ19-5a-plag2_NearMI4</t>
  </si>
  <si>
    <t>FJ19-5a-plag3_nearMI</t>
  </si>
  <si>
    <t>FJ19-5a-plag4_nearMI1</t>
  </si>
  <si>
    <t>FJ19-5a-plag4_nearMI2and3</t>
  </si>
  <si>
    <t>FJ19-5a-plag4_nearMI4</t>
  </si>
  <si>
    <t>FJ19-6a-plag1_nearMI1</t>
  </si>
  <si>
    <t>FJ19-6a-plag1_nearMI2</t>
  </si>
  <si>
    <t>FJ19-6a-plag1_nearMI3</t>
  </si>
  <si>
    <t>FJ19-6a-plag1_nearMI4</t>
  </si>
  <si>
    <t>FJ19-6a-plag1_nearMI5</t>
  </si>
  <si>
    <t>FJ19-6a-plag1_nearMI6</t>
  </si>
  <si>
    <t>FJ19-6a-plag2c</t>
  </si>
  <si>
    <t>FJ19-6a-plag2r</t>
  </si>
  <si>
    <t>BFR1_plag2c</t>
  </si>
  <si>
    <t>ORA1_plag1c</t>
  </si>
  <si>
    <t>ORA1_plag1r</t>
  </si>
  <si>
    <t>ORA3_plag1_mislabel_nearMI2-3-6</t>
  </si>
  <si>
    <t>ORA3_plag1 nearMI1-5</t>
  </si>
  <si>
    <t>ORA3_plag1r</t>
  </si>
  <si>
    <t>ORA3_plag1 nearMI4</t>
  </si>
  <si>
    <t>OL SPM pt1</t>
  </si>
  <si>
    <t>OL SPM pt2</t>
  </si>
  <si>
    <t>BFR1_ol1c</t>
  </si>
  <si>
    <t>BFR1_ol1nearMI2</t>
  </si>
  <si>
    <t>BFR1_ol1nearMI1</t>
  </si>
  <si>
    <t>BFR1_ol3nearMI</t>
  </si>
  <si>
    <t>BFR1_ol3c</t>
  </si>
  <si>
    <t>BFR1_ol3r</t>
  </si>
  <si>
    <t>ELD1_ol1 nearMI</t>
  </si>
  <si>
    <t>ELD1_ol2 nearMI</t>
  </si>
  <si>
    <t>ELD2_ol-mx1 nearMI</t>
  </si>
  <si>
    <t>ELD2_ol-mx2 nearMI</t>
  </si>
  <si>
    <t>ELD2_ol-mx3 nearMI</t>
  </si>
  <si>
    <t>FJ19-5a-ol2 nearMI</t>
  </si>
  <si>
    <t>FJ19-5a-ol1 nearMI</t>
  </si>
  <si>
    <t>FJ19-5a-ol3 nearMI</t>
  </si>
  <si>
    <t>FJ19-5a-ol4 nearMI1</t>
  </si>
  <si>
    <t>FJ19-5a-ol4 nearMI2</t>
  </si>
  <si>
    <t>FJ19-5a-o5 nearMI1</t>
  </si>
  <si>
    <t>FJ19-5a-o5 nearMI2</t>
  </si>
  <si>
    <t>FJ19-5a-o6 nearMI</t>
  </si>
  <si>
    <t>FJ19-5a-o7 nearMI</t>
  </si>
  <si>
    <t>FJ19-6a-o1 nearMI1</t>
  </si>
  <si>
    <t>FJ19-6a-o1 nearMI2</t>
  </si>
  <si>
    <t>FJ19-6a-o1 nearMI3</t>
  </si>
  <si>
    <t>FJ19-6a-o1 nearMI4</t>
  </si>
  <si>
    <t>FJ19-6a-o1c</t>
  </si>
  <si>
    <t>FJ19-6a-ol2 nearMI1</t>
  </si>
  <si>
    <t>FJ19-6a-ol2 nearMI2</t>
  </si>
  <si>
    <t>FJ19-6a-ol3 nearMI</t>
  </si>
  <si>
    <t>FJ19-6a-ol4 nearMI</t>
  </si>
  <si>
    <t>ORA1 ol1 nearMI</t>
  </si>
  <si>
    <t>ORA1 ol1r</t>
  </si>
  <si>
    <t>OL SPM pt3</t>
  </si>
  <si>
    <t>OL SPM pt4</t>
  </si>
  <si>
    <t>Fo#</t>
  </si>
  <si>
    <t>Fa#</t>
  </si>
  <si>
    <t>mineral</t>
  </si>
  <si>
    <t>cpx</t>
  </si>
  <si>
    <t xml:space="preserve"> (misslabeled as ol1)</t>
  </si>
  <si>
    <t>misslabeled as ol</t>
  </si>
  <si>
    <t>Fo/Mg#/An</t>
  </si>
  <si>
    <t>Mineral</t>
  </si>
  <si>
    <t>Plag</t>
  </si>
  <si>
    <t>Plag Ast pt1</t>
  </si>
  <si>
    <t>Plag Ast pt2</t>
  </si>
  <si>
    <t>Plag Ast pt3</t>
  </si>
  <si>
    <t>Plag Ast pt4</t>
  </si>
  <si>
    <t>Crystal#</t>
  </si>
  <si>
    <t>Session</t>
  </si>
  <si>
    <t>Session 2 (rhy)</t>
  </si>
  <si>
    <t>Rim (more anorthitic) plagioclase composition chosen</t>
  </si>
  <si>
    <t>Core plagioclase composition chosen</t>
  </si>
  <si>
    <t>MI#</t>
  </si>
  <si>
    <t>MI ID</t>
  </si>
  <si>
    <t>average</t>
  </si>
  <si>
    <t>Obsidian standard: Lipari</t>
  </si>
  <si>
    <t>Olivine standard: SPM</t>
  </si>
  <si>
    <t>Plagioclase standard: Ast</t>
  </si>
  <si>
    <t>1σ</t>
  </si>
  <si>
    <t>1σ (%)</t>
  </si>
  <si>
    <t>VG-A99 (USNM 113498-1)</t>
  </si>
  <si>
    <t>Makaupuhi basalt, Hawaii</t>
  </si>
  <si>
    <t>EPMA</t>
  </si>
  <si>
    <t>This study</t>
  </si>
  <si>
    <t>Thornber2002</t>
  </si>
  <si>
    <t>Jégo2013</t>
  </si>
  <si>
    <t>Ranta2022</t>
  </si>
  <si>
    <t xml:space="preserve"> Glass</t>
  </si>
  <si>
    <t>Description</t>
  </si>
  <si>
    <t>Method</t>
  </si>
  <si>
    <t>References</t>
  </si>
  <si>
    <t xml:space="preserve"> SiO2 (wt%)</t>
  </si>
  <si>
    <t>Basaltic glass standard: VG-A99 (USNM 113498-1)</t>
  </si>
  <si>
    <t>Comparison between VG-A99 and reference values</t>
  </si>
  <si>
    <t>ELD2 (basaltprog)</t>
  </si>
  <si>
    <t>Table S5: EPMA data of plagioclase</t>
  </si>
  <si>
    <t>Table S6: EPMA data of olivine and clinopyroxene</t>
  </si>
  <si>
    <t>Table S7: EPMA data of glass and mineral standards</t>
  </si>
  <si>
    <t>Table S4: EPMA data of melt inclusions (uncorrected data)</t>
  </si>
  <si>
    <t>K1-cpx1-MI1_1</t>
  </si>
  <si>
    <t>K1-cpx1-MI1_2</t>
  </si>
  <si>
    <t>K2cpx1_MI1</t>
  </si>
  <si>
    <t>K2cpx1_MI2</t>
  </si>
  <si>
    <t>K2cpx1_MI3</t>
  </si>
  <si>
    <t>K2ol1_MI1</t>
  </si>
  <si>
    <t>K2ol1_MI2</t>
  </si>
  <si>
    <t>K2ol4_MI1</t>
  </si>
  <si>
    <t>R1ol2_Mi1_3</t>
  </si>
  <si>
    <t>R1ol2_Mi2_1</t>
  </si>
  <si>
    <t>R1ol2_Mi3</t>
  </si>
  <si>
    <t>R1ol3_Mi1_1</t>
  </si>
  <si>
    <t>R1ol3_Mi1_2</t>
  </si>
  <si>
    <t>R1ol3_Mi1_3</t>
  </si>
  <si>
    <t>R1ol3_Mi1_4</t>
  </si>
  <si>
    <t>R1ol3_Mi1_5</t>
  </si>
  <si>
    <t>K1</t>
  </si>
  <si>
    <t>K2</t>
  </si>
  <si>
    <t>R1</t>
  </si>
  <si>
    <t>Major elements data published in Kahl et al. (2021)</t>
  </si>
  <si>
    <t>Dixon2001</t>
  </si>
  <si>
    <t>FeO (wt%)</t>
  </si>
  <si>
    <t>MnO (wt%)</t>
  </si>
  <si>
    <t>MgO (wt%)</t>
  </si>
  <si>
    <t>CaO (wt%)</t>
  </si>
  <si>
    <r>
      <t>K</t>
    </r>
    <r>
      <rPr>
        <vertAlign val="subscript"/>
        <sz val="10"/>
        <color theme="1"/>
        <rFont val="TimesNewRomanPSMT"/>
      </rPr>
      <t>2</t>
    </r>
    <r>
      <rPr>
        <sz val="10"/>
        <color theme="1"/>
        <rFont val="TimesNewRomanPSMT"/>
        <family val="2"/>
      </rPr>
      <t>O (wt%)</t>
    </r>
  </si>
  <si>
    <r>
      <t>P</t>
    </r>
    <r>
      <rPr>
        <vertAlign val="subscript"/>
        <sz val="10"/>
        <color theme="1"/>
        <rFont val="TimesNewRomanPSMT"/>
      </rPr>
      <t>2</t>
    </r>
    <r>
      <rPr>
        <sz val="10"/>
        <color theme="1"/>
        <rFont val="TimesNewRomanPSMT"/>
        <family val="2"/>
      </rPr>
      <t>O</t>
    </r>
    <r>
      <rPr>
        <vertAlign val="subscript"/>
        <sz val="10"/>
        <color theme="1"/>
        <rFont val="TimesNewRomanPSMT"/>
      </rPr>
      <t>5</t>
    </r>
    <r>
      <rPr>
        <sz val="10"/>
        <color theme="1"/>
        <rFont val="TimesNewRomanPSMT"/>
        <family val="2"/>
      </rPr>
      <t xml:space="preserve"> (wt%)</t>
    </r>
  </si>
  <si>
    <r>
      <t>Al</t>
    </r>
    <r>
      <rPr>
        <vertAlign val="subscript"/>
        <sz val="10"/>
        <color theme="1"/>
        <rFont val="TimesNewRomanPSMT"/>
      </rPr>
      <t>2</t>
    </r>
    <r>
      <rPr>
        <sz val="10"/>
        <color theme="1"/>
        <rFont val="TimesNewRomanPSMT"/>
        <family val="2"/>
      </rPr>
      <t>O</t>
    </r>
    <r>
      <rPr>
        <vertAlign val="subscript"/>
        <sz val="10"/>
        <color theme="1"/>
        <rFont val="TimesNewRomanPSMT"/>
      </rPr>
      <t>3</t>
    </r>
    <r>
      <rPr>
        <sz val="10"/>
        <color theme="1"/>
        <rFont val="TimesNewRomanPSMT"/>
        <family val="2"/>
      </rPr>
      <t xml:space="preserve"> (wt%)</t>
    </r>
  </si>
  <si>
    <r>
      <t>TiO</t>
    </r>
    <r>
      <rPr>
        <vertAlign val="subscript"/>
        <sz val="10"/>
        <color theme="1"/>
        <rFont val="TimesNewRomanPSMT"/>
      </rPr>
      <t>2</t>
    </r>
    <r>
      <rPr>
        <sz val="10"/>
        <color theme="1"/>
        <rFont val="TimesNewRomanPSMT"/>
        <family val="2"/>
      </rPr>
      <t xml:space="preserve"> (wt%)</t>
    </r>
  </si>
  <si>
    <r>
      <t>Na</t>
    </r>
    <r>
      <rPr>
        <vertAlign val="subscript"/>
        <sz val="10"/>
        <color theme="1"/>
        <rFont val="TimesNewRomanPSMT"/>
      </rPr>
      <t>2</t>
    </r>
    <r>
      <rPr>
        <sz val="10"/>
        <color theme="1"/>
        <rFont val="TimesNewRomanPSMT"/>
        <family val="2"/>
      </rPr>
      <t>O (wt%)</t>
    </r>
  </si>
  <si>
    <r>
      <t>SiO</t>
    </r>
    <r>
      <rPr>
        <vertAlign val="subscript"/>
        <sz val="10"/>
        <color theme="1"/>
        <rFont val="TimesNewRomanPSMT"/>
      </rPr>
      <t>2</t>
    </r>
    <r>
      <rPr>
        <sz val="10"/>
        <color theme="1"/>
        <rFont val="TimesNewRomanPSMT"/>
        <family val="2"/>
      </rPr>
      <t xml:space="preserve"> (wt%)</t>
    </r>
  </si>
  <si>
    <r>
      <t>Cr</t>
    </r>
    <r>
      <rPr>
        <vertAlign val="subscript"/>
        <sz val="10"/>
        <color rgb="FF000000"/>
        <rFont val="TimesNewRomanPSMT"/>
      </rPr>
      <t>2</t>
    </r>
    <r>
      <rPr>
        <sz val="10"/>
        <color rgb="FF000000"/>
        <rFont val="TimesNewRomanPSMT"/>
        <family val="2"/>
      </rPr>
      <t>O</t>
    </r>
    <r>
      <rPr>
        <vertAlign val="subscript"/>
        <sz val="10"/>
        <color rgb="FF000000"/>
        <rFont val="TimesNewRomanPSMT"/>
      </rPr>
      <t>3</t>
    </r>
    <r>
      <rPr>
        <sz val="10"/>
        <color rgb="FF000000"/>
        <rFont val="TimesNewRomanPSMT"/>
      </rPr>
      <t xml:space="preserve"> (wt%</t>
    </r>
    <r>
      <rPr>
        <vertAlign val="subscript"/>
        <sz val="10"/>
        <color rgb="FF000000"/>
        <rFont val="TimesNewRomanPSMT"/>
      </rPr>
      <t>)</t>
    </r>
  </si>
  <si>
    <t>NiO (wt%)</t>
  </si>
  <si>
    <t>BaO (wt%)</t>
  </si>
  <si>
    <t>Total (wt%)</t>
  </si>
  <si>
    <r>
      <t>SiO</t>
    </r>
    <r>
      <rPr>
        <vertAlign val="subscript"/>
        <sz val="10"/>
        <color rgb="FF000000"/>
        <rFont val="TimesNewRomanPSMT"/>
      </rPr>
      <t>2</t>
    </r>
    <r>
      <rPr>
        <sz val="10"/>
        <color rgb="FF000000"/>
        <rFont val="TimesNewRomanPSMT"/>
        <family val="2"/>
      </rPr>
      <t xml:space="preserve"> (wt%)</t>
    </r>
  </si>
  <si>
    <r>
      <t>TiO</t>
    </r>
    <r>
      <rPr>
        <vertAlign val="subscript"/>
        <sz val="10"/>
        <color rgb="FF000000"/>
        <rFont val="TimesNewRomanPSMT"/>
      </rPr>
      <t>2</t>
    </r>
    <r>
      <rPr>
        <sz val="10"/>
        <color rgb="FF000000"/>
        <rFont val="TimesNewRomanPSMT"/>
        <family val="2"/>
      </rPr>
      <t xml:space="preserve"> (wt%)</t>
    </r>
  </si>
  <si>
    <r>
      <t>Al</t>
    </r>
    <r>
      <rPr>
        <vertAlign val="subscript"/>
        <sz val="10"/>
        <color rgb="FF000000"/>
        <rFont val="TimesNewRomanPSMT"/>
      </rPr>
      <t>2</t>
    </r>
    <r>
      <rPr>
        <sz val="10"/>
        <color rgb="FF000000"/>
        <rFont val="TimesNewRomanPSMT"/>
        <family val="2"/>
      </rPr>
      <t>O</t>
    </r>
    <r>
      <rPr>
        <vertAlign val="subscript"/>
        <sz val="10"/>
        <color rgb="FF000000"/>
        <rFont val="TimesNewRomanPSMT"/>
      </rPr>
      <t>3</t>
    </r>
    <r>
      <rPr>
        <sz val="10"/>
        <color rgb="FF000000"/>
        <rFont val="TimesNewRomanPSMT"/>
        <family val="2"/>
      </rPr>
      <t xml:space="preserve"> (wt%)</t>
    </r>
  </si>
  <si>
    <r>
      <t>Na</t>
    </r>
    <r>
      <rPr>
        <vertAlign val="subscript"/>
        <sz val="10"/>
        <color rgb="FF000000"/>
        <rFont val="TimesNewRomanPSMT"/>
      </rPr>
      <t>2</t>
    </r>
    <r>
      <rPr>
        <sz val="10"/>
        <color rgb="FF000000"/>
        <rFont val="TimesNewRomanPSMT"/>
        <family val="2"/>
      </rPr>
      <t>O (wt%)</t>
    </r>
  </si>
  <si>
    <r>
      <t>K</t>
    </r>
    <r>
      <rPr>
        <vertAlign val="subscript"/>
        <sz val="10"/>
        <color rgb="FF000000"/>
        <rFont val="TimesNewRomanPSMT"/>
      </rPr>
      <t>2</t>
    </r>
    <r>
      <rPr>
        <sz val="10"/>
        <color rgb="FF000000"/>
        <rFont val="TimesNewRomanPSMT"/>
        <family val="2"/>
      </rPr>
      <t>O (wt%)</t>
    </r>
  </si>
  <si>
    <r>
      <t>P</t>
    </r>
    <r>
      <rPr>
        <vertAlign val="subscript"/>
        <sz val="10"/>
        <color rgb="FF000000"/>
        <rFont val="TimesNewRomanPSMT"/>
      </rPr>
      <t>2</t>
    </r>
    <r>
      <rPr>
        <sz val="10"/>
        <color rgb="FF000000"/>
        <rFont val="TimesNewRomanPSMT"/>
        <family val="2"/>
      </rPr>
      <t>O</t>
    </r>
    <r>
      <rPr>
        <vertAlign val="subscript"/>
        <sz val="10"/>
        <color rgb="FF000000"/>
        <rFont val="TimesNewRomanPSMT"/>
      </rPr>
      <t>5</t>
    </r>
    <r>
      <rPr>
        <sz val="10"/>
        <color rgb="FF000000"/>
        <rFont val="TimesNewRomanPSMT"/>
        <family val="2"/>
      </rPr>
      <t xml:space="preserve"> (wt%)</t>
    </r>
  </si>
  <si>
    <t>FeO</t>
  </si>
  <si>
    <t>MnO</t>
  </si>
  <si>
    <t>MgO</t>
  </si>
  <si>
    <t>CaO</t>
  </si>
  <si>
    <t>Cl</t>
  </si>
  <si>
    <t>Average instrumental errors for matrix glasses and A99 (%)</t>
  </si>
  <si>
    <t>Average instrumental errors for melt inclusions (%)</t>
  </si>
  <si>
    <r>
      <t>SiO</t>
    </r>
    <r>
      <rPr>
        <vertAlign val="subscript"/>
        <sz val="10"/>
        <rFont val="Times New Roman"/>
        <family val="1"/>
      </rPr>
      <t>2</t>
    </r>
  </si>
  <si>
    <r>
      <t>TiO</t>
    </r>
    <r>
      <rPr>
        <vertAlign val="subscript"/>
        <sz val="10"/>
        <rFont val="Times New Roman"/>
        <family val="1"/>
      </rPr>
      <t>2</t>
    </r>
  </si>
  <si>
    <r>
      <t>Al</t>
    </r>
    <r>
      <rPr>
        <vertAlign val="subscript"/>
        <sz val="10"/>
        <rFont val="Times New Roman"/>
        <family val="1"/>
      </rPr>
      <t>2</t>
    </r>
    <r>
      <rPr>
        <sz val="10"/>
        <rFont val="Times New Roman"/>
        <family val="1"/>
      </rPr>
      <t>O</t>
    </r>
    <r>
      <rPr>
        <vertAlign val="subscript"/>
        <sz val="10"/>
        <rFont val="Times New Roman"/>
        <family val="1"/>
      </rPr>
      <t>3</t>
    </r>
  </si>
  <si>
    <r>
      <t>Na</t>
    </r>
    <r>
      <rPr>
        <vertAlign val="subscript"/>
        <sz val="10"/>
        <rFont val="Times New Roman"/>
        <family val="1"/>
      </rPr>
      <t>2</t>
    </r>
    <r>
      <rPr>
        <sz val="10"/>
        <rFont val="Times New Roman"/>
        <family val="1"/>
      </rPr>
      <t>O</t>
    </r>
  </si>
  <si>
    <r>
      <t>K</t>
    </r>
    <r>
      <rPr>
        <vertAlign val="subscript"/>
        <sz val="10"/>
        <rFont val="Times New Roman"/>
        <family val="1"/>
      </rPr>
      <t>2</t>
    </r>
    <r>
      <rPr>
        <sz val="10"/>
        <rFont val="Times New Roman"/>
        <family val="1"/>
      </rPr>
      <t>O</t>
    </r>
  </si>
  <si>
    <r>
      <t>SO</t>
    </r>
    <r>
      <rPr>
        <vertAlign val="subscript"/>
        <sz val="10"/>
        <rFont val="Times New Roman"/>
        <family val="1"/>
      </rPr>
      <t>3</t>
    </r>
  </si>
  <si>
    <t>Relative instrumental errors of EPMA measurements</t>
  </si>
  <si>
    <t xml:space="preserve">Average reproducibility, 1σ (σ/(mean oxide concentration) of matrix glass analyses) (%) </t>
  </si>
  <si>
    <t>ELD2 pt1</t>
  </si>
  <si>
    <t>ELD2 pt2</t>
  </si>
  <si>
    <t>ELD2 pt3</t>
  </si>
  <si>
    <t>ELD2 pt4</t>
  </si>
  <si>
    <t>ELD2 pt5</t>
  </si>
  <si>
    <t>ELD2 pt6</t>
  </si>
  <si>
    <t>ELD2 pt7</t>
  </si>
  <si>
    <t>ELD2 pt8</t>
  </si>
  <si>
    <t>ORA1 pt1</t>
  </si>
  <si>
    <t>ORA1 pt2</t>
  </si>
  <si>
    <t>ORA1 pt3</t>
  </si>
  <si>
    <t>ORA1 pt4</t>
  </si>
  <si>
    <t>ORA1 pt5</t>
  </si>
  <si>
    <t>ORA1 pt6</t>
  </si>
  <si>
    <t>ORA1 pt7</t>
  </si>
  <si>
    <t>ORA1 pt8</t>
  </si>
  <si>
    <t>ORA2 pt1</t>
  </si>
  <si>
    <t>ORA2 pt2</t>
  </si>
  <si>
    <t>ORA2 pt3</t>
  </si>
  <si>
    <t>ORA2 pt4</t>
  </si>
  <si>
    <t>ORA2 pt5</t>
  </si>
  <si>
    <t>ORA2 pt6</t>
  </si>
  <si>
    <t>ORA2 pt7</t>
  </si>
  <si>
    <t>ORA2 pt8</t>
  </si>
  <si>
    <t>ORA3 pt1</t>
  </si>
  <si>
    <t>ORA3 pt2</t>
  </si>
  <si>
    <t>ORA3 pt3</t>
  </si>
  <si>
    <t>ORA3 pt4</t>
  </si>
  <si>
    <t>ORA3 pt5</t>
  </si>
  <si>
    <t>ORA3 pt6</t>
  </si>
  <si>
    <t>ORA3 pt7</t>
  </si>
  <si>
    <t>ORA3 pt8</t>
  </si>
  <si>
    <t>DJUP1 pt1</t>
  </si>
  <si>
    <t>DJUP1 pt2</t>
  </si>
  <si>
    <t>DJUP1 pt3</t>
  </si>
  <si>
    <t>DJUP1 pt4</t>
  </si>
  <si>
    <t>DJUP1 pt5</t>
  </si>
  <si>
    <t>DJUP1 pt6</t>
  </si>
  <si>
    <t>DJUP1 pt7</t>
  </si>
  <si>
    <t>DJUP1 pt8</t>
  </si>
  <si>
    <t>BFR1 pt1</t>
  </si>
  <si>
    <t>BFR1 pt2</t>
  </si>
  <si>
    <t>BFR1 pt3</t>
  </si>
  <si>
    <t>BFR1 pt4</t>
  </si>
  <si>
    <t>BFR1 pt5</t>
  </si>
  <si>
    <t>BFR1 pt6</t>
  </si>
  <si>
    <t>BFR1 pt7</t>
  </si>
  <si>
    <t>BFR1 pt8</t>
  </si>
  <si>
    <t>FJ19-5a pt1</t>
  </si>
  <si>
    <t>FJ19-5a pt2</t>
  </si>
  <si>
    <t>FJ19-5a pt3</t>
  </si>
  <si>
    <t>FJ19-5a pt4</t>
  </si>
  <si>
    <t>FJ19-5a pt5</t>
  </si>
  <si>
    <t>FJ19-5a pt6</t>
  </si>
  <si>
    <t>FJ19-5a pt7</t>
  </si>
  <si>
    <t>FJ19-5a pt8</t>
  </si>
  <si>
    <t>FJ19-6a pt1</t>
  </si>
  <si>
    <t>FJ19-6a pt2</t>
  </si>
  <si>
    <t>FJ19-6a pt3</t>
  </si>
  <si>
    <t>FJ19-6a pt4</t>
  </si>
  <si>
    <t>FJ19-6a pt5</t>
  </si>
  <si>
    <t>FJ19-6a pt6</t>
  </si>
  <si>
    <t>FJ19-6a pt7</t>
  </si>
  <si>
    <t>FJ19-6a pt8</t>
  </si>
  <si>
    <t>Cl (wt%)</t>
  </si>
  <si>
    <t>standard deviation</t>
  </si>
  <si>
    <t>Table S3b: EPMA data of matrix glasses, individual analyses and standard deviations</t>
  </si>
  <si>
    <t>Höskuldsson et al., (2007); Moune et al., (2007)</t>
  </si>
  <si>
    <t>b</t>
  </si>
  <si>
    <t>Halldórsson et al., (2018); Bali et al., (2018)</t>
  </si>
  <si>
    <t>a</t>
  </si>
  <si>
    <t>Decompression degassing modelled with Sulfur_X (Ding et al., 2023)</t>
  </si>
  <si>
    <t>*</t>
  </si>
  <si>
    <t>VolatileCalc</t>
  </si>
  <si>
    <t>no</t>
  </si>
  <si>
    <t>yes</t>
  </si>
  <si>
    <r>
      <t>Hekla 2000</t>
    </r>
    <r>
      <rPr>
        <vertAlign val="superscript"/>
        <sz val="10"/>
        <color theme="1"/>
        <rFont val="Times New Roman"/>
        <family val="1"/>
      </rPr>
      <t>b</t>
    </r>
  </si>
  <si>
    <r>
      <t>Holuhraun 2014-2015</t>
    </r>
    <r>
      <rPr>
        <vertAlign val="superscript"/>
        <sz val="10"/>
        <color theme="1"/>
        <rFont val="Times New Roman"/>
        <family val="1"/>
      </rPr>
      <t>a</t>
    </r>
  </si>
  <si>
    <t>COH model</t>
  </si>
  <si>
    <t>Crystallization enabled?</t>
  </si>
  <si>
    <t>Redox-buffered?</t>
  </si>
  <si>
    <t>∆FMQ</t>
  </si>
  <si>
    <t>T (°C)</t>
  </si>
  <si>
    <r>
      <t>S</t>
    </r>
    <r>
      <rPr>
        <vertAlign val="subscript"/>
        <sz val="10"/>
        <color rgb="FF000000"/>
        <rFont val="Times New Roman"/>
        <family val="1"/>
      </rPr>
      <t>i</t>
    </r>
    <r>
      <rPr>
        <sz val="10"/>
        <color rgb="FF000000"/>
        <rFont val="Times New Roman"/>
        <family val="1"/>
      </rPr>
      <t xml:space="preserve"> (ppm)</t>
    </r>
  </si>
  <si>
    <r>
      <t>CO</t>
    </r>
    <r>
      <rPr>
        <vertAlign val="subscript"/>
        <sz val="10"/>
        <color theme="1"/>
        <rFont val="Times New Roman"/>
        <family val="1"/>
      </rPr>
      <t>2,i</t>
    </r>
    <r>
      <rPr>
        <sz val="10"/>
        <color theme="1"/>
        <rFont val="Times New Roman"/>
        <family val="1"/>
      </rPr>
      <t xml:space="preserve"> (ppm)</t>
    </r>
  </si>
  <si>
    <r>
      <t>H</t>
    </r>
    <r>
      <rPr>
        <vertAlign val="subscript"/>
        <sz val="10"/>
        <color theme="1"/>
        <rFont val="Times New Roman"/>
        <family val="1"/>
      </rPr>
      <t>2</t>
    </r>
    <r>
      <rPr>
        <sz val="10"/>
        <color theme="1"/>
        <rFont val="Times New Roman"/>
        <family val="1"/>
      </rPr>
      <t>O</t>
    </r>
    <r>
      <rPr>
        <vertAlign val="subscript"/>
        <sz val="10"/>
        <color theme="1"/>
        <rFont val="Times New Roman"/>
        <family val="1"/>
      </rPr>
      <t>i</t>
    </r>
    <r>
      <rPr>
        <sz val="10"/>
        <color theme="1"/>
        <rFont val="Times New Roman"/>
        <family val="1"/>
      </rPr>
      <t xml:space="preserve"> (wt.%)</t>
    </r>
  </si>
  <si>
    <r>
      <t>P</t>
    </r>
    <r>
      <rPr>
        <vertAlign val="subscript"/>
        <sz val="10"/>
        <color theme="1"/>
        <rFont val="Times New Roman"/>
        <family val="1"/>
      </rPr>
      <t>2</t>
    </r>
    <r>
      <rPr>
        <sz val="10"/>
        <color theme="1"/>
        <rFont val="Times New Roman"/>
        <family val="1"/>
      </rPr>
      <t>O</t>
    </r>
    <r>
      <rPr>
        <vertAlign val="subscript"/>
        <sz val="10"/>
        <color theme="1"/>
        <rFont val="Times New Roman"/>
        <family val="1"/>
      </rPr>
      <t>5</t>
    </r>
    <r>
      <rPr>
        <sz val="10"/>
        <color theme="1"/>
        <rFont val="Times New Roman"/>
        <family val="1"/>
      </rPr>
      <t xml:space="preserve"> (wt%)</t>
    </r>
  </si>
  <si>
    <r>
      <t>K</t>
    </r>
    <r>
      <rPr>
        <vertAlign val="subscript"/>
        <sz val="10"/>
        <color theme="1"/>
        <rFont val="Times New Roman"/>
        <family val="1"/>
      </rPr>
      <t>2</t>
    </r>
    <r>
      <rPr>
        <sz val="10"/>
        <color theme="1"/>
        <rFont val="Times New Roman"/>
        <family val="1"/>
      </rPr>
      <t>O (wt%)</t>
    </r>
  </si>
  <si>
    <r>
      <t>Na</t>
    </r>
    <r>
      <rPr>
        <vertAlign val="subscript"/>
        <sz val="10"/>
        <color theme="1"/>
        <rFont val="Times New Roman"/>
        <family val="1"/>
      </rPr>
      <t>2</t>
    </r>
    <r>
      <rPr>
        <sz val="10"/>
        <color theme="1"/>
        <rFont val="Times New Roman"/>
        <family val="1"/>
      </rPr>
      <t>O (wt%)</t>
    </r>
  </si>
  <si>
    <r>
      <t>Al</t>
    </r>
    <r>
      <rPr>
        <vertAlign val="subscript"/>
        <sz val="10"/>
        <color theme="1"/>
        <rFont val="Times New Roman"/>
        <family val="1"/>
      </rPr>
      <t>2</t>
    </r>
    <r>
      <rPr>
        <sz val="10"/>
        <color theme="1"/>
        <rFont val="Times New Roman"/>
        <family val="1"/>
      </rPr>
      <t>O</t>
    </r>
    <r>
      <rPr>
        <vertAlign val="subscript"/>
        <sz val="10"/>
        <color theme="1"/>
        <rFont val="Times New Roman"/>
        <family val="1"/>
      </rPr>
      <t>3</t>
    </r>
    <r>
      <rPr>
        <sz val="10"/>
        <color theme="1"/>
        <rFont val="Times New Roman"/>
        <family val="1"/>
      </rPr>
      <t xml:space="preserve"> (wt%)</t>
    </r>
  </si>
  <si>
    <r>
      <t>TiO</t>
    </r>
    <r>
      <rPr>
        <vertAlign val="subscript"/>
        <sz val="10"/>
        <color theme="1"/>
        <rFont val="Times New Roman"/>
        <family val="1"/>
      </rPr>
      <t>2</t>
    </r>
    <r>
      <rPr>
        <sz val="10"/>
        <color theme="1"/>
        <rFont val="Times New Roman"/>
        <family val="1"/>
      </rPr>
      <t xml:space="preserve"> (wt%)</t>
    </r>
  </si>
  <si>
    <r>
      <t>SiO</t>
    </r>
    <r>
      <rPr>
        <vertAlign val="subscript"/>
        <sz val="10"/>
        <color theme="1"/>
        <rFont val="Times New Roman"/>
        <family val="1"/>
      </rPr>
      <t>2</t>
    </r>
    <r>
      <rPr>
        <sz val="10"/>
        <color theme="1"/>
        <rFont val="Times New Roman"/>
        <family val="1"/>
      </rPr>
      <t xml:space="preserve"> (wt%)</t>
    </r>
  </si>
  <si>
    <t>Model</t>
  </si>
  <si>
    <t>Table S8d: Degassing models*</t>
  </si>
  <si>
    <t>Calculations were performed with a fixed Fe/(Fe+Ni+Cu) of 0.65. This value is within the average of Holuhraun 2014-15 sulfides (0.7±0.14, 1sd;  Halldórsson et al. 2018) and close to the model value of ~0.64 chosen by Ding and Dasgupta (2018) and Wieser et al. (2020).</t>
  </si>
  <si>
    <t>Sulfur speciation and saturation models were implemented in PySulfSat software (Wieser et al. 2023)</t>
  </si>
  <si>
    <t>Raw MI data</t>
  </si>
  <si>
    <t>Putirka (2008, Eq. 8)</t>
  </si>
  <si>
    <t>0.10 to 0.15</t>
  </si>
  <si>
    <r>
      <t>S</t>
    </r>
    <r>
      <rPr>
        <vertAlign val="superscript"/>
        <sz val="10"/>
        <color theme="1"/>
        <rFont val="Times New Roman"/>
        <family val="1"/>
      </rPr>
      <t>6+</t>
    </r>
    <r>
      <rPr>
        <sz val="10"/>
        <color theme="1"/>
        <rFont val="Times New Roman"/>
        <family val="1"/>
      </rPr>
      <t>/S</t>
    </r>
    <r>
      <rPr>
        <vertAlign val="subscript"/>
        <sz val="10"/>
        <color theme="1"/>
        <rFont val="Times New Roman"/>
        <family val="1"/>
      </rPr>
      <t>tot</t>
    </r>
    <r>
      <rPr>
        <sz val="10"/>
        <color theme="1"/>
        <rFont val="Times New Roman"/>
        <family val="1"/>
      </rPr>
      <t xml:space="preserve"> (O'Neill &amp; Mavrogenes, 2022)</t>
    </r>
  </si>
  <si>
    <t>SCAS (Zajacs &amp; Tsay, 2019)</t>
  </si>
  <si>
    <t>2 or 6</t>
  </si>
  <si>
    <t>SCSS (Smythe et al., 2017)</t>
  </si>
  <si>
    <t>Melt composition</t>
  </si>
  <si>
    <t>T</t>
  </si>
  <si>
    <r>
      <t>Fe/(Fe+Ni+Cu)</t>
    </r>
    <r>
      <rPr>
        <vertAlign val="subscript"/>
        <sz val="10"/>
        <color theme="1"/>
        <rFont val="Times New Roman"/>
        <family val="1"/>
      </rPr>
      <t>sulf</t>
    </r>
    <r>
      <rPr>
        <vertAlign val="superscript"/>
        <sz val="10"/>
        <color theme="1"/>
        <rFont val="Times New Roman"/>
        <family val="1"/>
      </rPr>
      <t>a</t>
    </r>
  </si>
  <si>
    <t>P (kbar)</t>
  </si>
  <si>
    <r>
      <t>Fe</t>
    </r>
    <r>
      <rPr>
        <vertAlign val="superscript"/>
        <sz val="10"/>
        <color theme="1"/>
        <rFont val="Times New Roman"/>
        <family val="1"/>
      </rPr>
      <t>3+</t>
    </r>
    <r>
      <rPr>
        <sz val="10"/>
        <color theme="1"/>
        <rFont val="Times New Roman"/>
        <family val="1"/>
      </rPr>
      <t>/Fe</t>
    </r>
    <r>
      <rPr>
        <vertAlign val="subscript"/>
        <sz val="10"/>
        <color theme="1"/>
        <rFont val="Times New Roman"/>
        <family val="1"/>
      </rPr>
      <t>tot</t>
    </r>
  </si>
  <si>
    <t>Table S8c: Sulfur speciation and saturation models*</t>
  </si>
  <si>
    <t>From the compilation of Gibson and Geist (2010)</t>
  </si>
  <si>
    <t>c</t>
  </si>
  <si>
    <t>Partition coefficient for olivine and clinopyroxene from Baker et al. (2022). For opx and gt, 0.003 was chosen based on assumed similar incompatibility</t>
  </si>
  <si>
    <t>The modes of D-DMM and E-DMM are similar to phase proportions of the KLB1 lherzolite at 2 GPa and a hybrid mantle consisting of 90% KLB1 + 10% KG1 pyroxenite 3 GPa, respectively, calculated with the pyMelt script (Matthews et al. 2022).</t>
  </si>
  <si>
    <r>
      <t>D(min-melt)-Yb</t>
    </r>
    <r>
      <rPr>
        <vertAlign val="superscript"/>
        <sz val="10"/>
        <color theme="1"/>
        <rFont val="Times New Roman"/>
        <family val="1"/>
      </rPr>
      <t>c</t>
    </r>
  </si>
  <si>
    <r>
      <t>D(min-melt)-La</t>
    </r>
    <r>
      <rPr>
        <vertAlign val="superscript"/>
        <sz val="10"/>
        <color theme="1"/>
        <rFont val="Times New Roman"/>
        <family val="1"/>
      </rPr>
      <t>c</t>
    </r>
  </si>
  <si>
    <r>
      <t>D(min-melt)-Cl</t>
    </r>
    <r>
      <rPr>
        <vertAlign val="superscript"/>
        <sz val="10"/>
        <color theme="1"/>
        <rFont val="Times New Roman"/>
        <family val="1"/>
      </rPr>
      <t>b</t>
    </r>
  </si>
  <si>
    <t>Mode (E-DMM)</t>
  </si>
  <si>
    <r>
      <t>Mode (D-DMM)</t>
    </r>
    <r>
      <rPr>
        <vertAlign val="superscript"/>
        <sz val="10"/>
        <color theme="1"/>
        <rFont val="Times New Roman"/>
        <family val="1"/>
      </rPr>
      <t>a</t>
    </r>
  </si>
  <si>
    <t>sulf</t>
  </si>
  <si>
    <t>gt</t>
  </si>
  <si>
    <t>sp</t>
  </si>
  <si>
    <t>opx</t>
  </si>
  <si>
    <t>Table S8b: Modes and partition coefficients</t>
  </si>
  <si>
    <t>Workman and Hart (2005)</t>
  </si>
  <si>
    <t>Shimizu et al. (2016)</t>
  </si>
  <si>
    <t>E-DMM</t>
  </si>
  <si>
    <t>D-DMM</t>
  </si>
  <si>
    <t>La/Yb</t>
  </si>
  <si>
    <t>S/Cl</t>
  </si>
  <si>
    <r>
      <t>Yb (ppm)</t>
    </r>
    <r>
      <rPr>
        <vertAlign val="superscript"/>
        <sz val="10"/>
        <color theme="1"/>
        <rFont val="Times New Roman"/>
        <family val="1"/>
      </rPr>
      <t>c</t>
    </r>
  </si>
  <si>
    <r>
      <t>La (ppm)</t>
    </r>
    <r>
      <rPr>
        <vertAlign val="superscript"/>
        <sz val="10"/>
        <color theme="1"/>
        <rFont val="Times New Roman"/>
        <family val="1"/>
      </rPr>
      <t>c</t>
    </r>
  </si>
  <si>
    <r>
      <t>Cl (ppm)</t>
    </r>
    <r>
      <rPr>
        <vertAlign val="superscript"/>
        <sz val="10"/>
        <color theme="1"/>
        <rFont val="Times New Roman"/>
        <family val="1"/>
      </rPr>
      <t>b</t>
    </r>
  </si>
  <si>
    <r>
      <t>S (ppm)</t>
    </r>
    <r>
      <rPr>
        <vertAlign val="superscript"/>
        <sz val="10"/>
        <color theme="1"/>
        <rFont val="Times New Roman"/>
        <family val="1"/>
      </rPr>
      <t>b</t>
    </r>
  </si>
  <si>
    <t>SCSS (ppm)</t>
  </si>
  <si>
    <t>P (GPa)</t>
  </si>
  <si>
    <r>
      <t>T</t>
    </r>
    <r>
      <rPr>
        <vertAlign val="subscript"/>
        <sz val="10"/>
        <color theme="1"/>
        <rFont val="Times New Roman"/>
        <family val="1"/>
      </rPr>
      <t>p</t>
    </r>
  </si>
  <si>
    <r>
      <t>S</t>
    </r>
    <r>
      <rPr>
        <vertAlign val="superscript"/>
        <sz val="10"/>
        <color theme="1"/>
        <rFont val="Times New Roman"/>
        <family val="1"/>
      </rPr>
      <t>6+</t>
    </r>
    <r>
      <rPr>
        <sz val="10"/>
        <color theme="1"/>
        <rFont val="Times New Roman"/>
        <family val="1"/>
      </rPr>
      <t>/S</t>
    </r>
    <r>
      <rPr>
        <vertAlign val="subscript"/>
        <sz val="10"/>
        <color theme="1"/>
        <rFont val="Times New Roman"/>
        <family val="1"/>
      </rPr>
      <t>tot</t>
    </r>
  </si>
  <si>
    <t>Melting model</t>
  </si>
  <si>
    <t xml:space="preserve">Table S8a: Melting model of Lee et al., (2012) implemented in PySulfSat (Weiser &amp; Gleeson, 2023) </t>
  </si>
  <si>
    <t>Table S3: EPMA data of matrix glasses</t>
  </si>
  <si>
    <t>ELD1 pt1</t>
  </si>
  <si>
    <t>ELD1 pt2</t>
  </si>
  <si>
    <t>ELD1 pt3</t>
  </si>
  <si>
    <t>ELD1 pt4</t>
  </si>
  <si>
    <t>ELD1 pt5</t>
  </si>
  <si>
    <t>ELD1 pt6</t>
  </si>
  <si>
    <t>avg</t>
  </si>
  <si>
    <t>stdev</t>
  </si>
  <si>
    <r>
      <t>P</t>
    </r>
    <r>
      <rPr>
        <vertAlign val="subscript"/>
        <sz val="10"/>
        <rFont val="Times New Roman"/>
        <family val="1"/>
      </rPr>
      <t>2</t>
    </r>
    <r>
      <rPr>
        <sz val="10"/>
        <rFont val="Times New Roman"/>
        <family val="1"/>
      </rPr>
      <t>O</t>
    </r>
    <r>
      <rPr>
        <vertAlign val="subscript"/>
        <sz val="10"/>
        <rFont val="Times New Roman"/>
        <family val="1"/>
      </rPr>
      <t>5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</si>
</sst>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000"/>
  </numFmts>
  <fonts count="16">
    <font>
      <sz val="10"/>
      <color theme="1"/>
      <name val="TimesNewRomanPSMT"/>
      <family val="2"/>
    </font>
    <font>
      <sz val="12"/>
      <color theme="1"/>
      <name val="Calibri"/>
      <family val="2"/>
      <scheme val="minor"/>
    </font>
    <font>
      <sz val="8"/>
      <name val="TimesNewRomanPSMT"/>
      <family val="2"/>
    </font>
    <font>
      <sz val="10"/>
      <color rgb="FF000000"/>
      <name val="TimesNewRomanPSMT"/>
      <family val="2"/>
    </font>
    <font>
      <sz val="12"/>
      <color theme="1"/>
      <name val="TimesNewRomanPSMT"/>
      <family val="2"/>
    </font>
    <font>
      <sz val="10"/>
      <color theme="1"/>
      <name val="Times New Roman"/>
      <family val="1"/>
    </font>
    <font>
      <sz val="10"/>
      <name val="Times New Roman"/>
      <family val="1"/>
    </font>
    <font>
      <vertAlign val="subscript"/>
      <sz val="10"/>
      <color theme="1"/>
      <name val="TimesNewRomanPSMT"/>
    </font>
    <font>
      <vertAlign val="subscript"/>
      <sz val="10"/>
      <color rgb="FF000000"/>
      <name val="TimesNewRomanPSMT"/>
    </font>
    <font>
      <sz val="10"/>
      <color rgb="FF000000"/>
      <name val="TimesNewRomanPSMT"/>
    </font>
    <font>
      <vertAlign val="subscript"/>
      <sz val="10"/>
      <name val="Times New Roman"/>
      <family val="1"/>
    </font>
    <font>
      <sz val="12"/>
      <color theme="1"/>
      <name val="Times New Roman"/>
      <family val="1"/>
    </font>
    <font>
      <vertAlign val="superscript"/>
      <sz val="10"/>
      <color theme="1"/>
      <name val="Times New Roman"/>
      <family val="1"/>
    </font>
    <font>
      <sz val="10"/>
      <color rgb="FF000000"/>
      <name val="Times New Roman"/>
      <family val="1"/>
    </font>
    <font>
      <vertAlign val="subscript"/>
      <sz val="10"/>
      <color rgb="FF000000"/>
      <name val="Times New Roman"/>
      <family val="1"/>
    </font>
    <font>
      <vertAlign val="subscript"/>
      <sz val="10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71">
    <xf numFmtId="0" fontId="0" fillId="0" borderId="0" xfId="0"/>
    <xf numFmtId="164" fontId="0" fillId="0" borderId="0" xfId="0" applyNumberFormat="1"/>
    <xf numFmtId="2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3" fillId="0" borderId="0" xfId="0" applyFont="1"/>
    <xf numFmtId="0" fontId="0" fillId="0" borderId="1" xfId="0" applyBorder="1"/>
    <xf numFmtId="0" fontId="0" fillId="0" borderId="2" xfId="0" applyBorder="1"/>
    <xf numFmtId="0" fontId="3" fillId="0" borderId="1" xfId="0" applyFont="1" applyBorder="1"/>
    <xf numFmtId="2" fontId="0" fillId="0" borderId="2" xfId="0" applyNumberFormat="1" applyBorder="1"/>
    <xf numFmtId="164" fontId="0" fillId="0" borderId="2" xfId="0" applyNumberFormat="1" applyBorder="1"/>
    <xf numFmtId="0" fontId="3" fillId="0" borderId="2" xfId="0" applyFont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2" fontId="0" fillId="0" borderId="2" xfId="0" applyNumberFormat="1" applyBorder="1" applyAlignment="1">
      <alignment horizontal="center"/>
    </xf>
    <xf numFmtId="1" fontId="0" fillId="0" borderId="2" xfId="0" applyNumberFormat="1" applyBorder="1" applyAlignment="1">
      <alignment horizontal="center"/>
    </xf>
    <xf numFmtId="165" fontId="0" fillId="0" borderId="0" xfId="0" applyNumberFormat="1" applyAlignment="1">
      <alignment horizontal="center"/>
    </xf>
    <xf numFmtId="2" fontId="0" fillId="0" borderId="1" xfId="0" applyNumberFormat="1" applyBorder="1" applyAlignment="1">
      <alignment horizontal="center"/>
    </xf>
    <xf numFmtId="0" fontId="3" fillId="0" borderId="1" xfId="0" applyFont="1" applyBorder="1" applyAlignment="1">
      <alignment horizontal="center"/>
    </xf>
    <xf numFmtId="2" fontId="3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166" fontId="3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2" xfId="0" applyNumberFormat="1" applyBorder="1" applyAlignment="1">
      <alignment horizontal="center"/>
    </xf>
    <xf numFmtId="166" fontId="0" fillId="0" borderId="2" xfId="0" applyNumberFormat="1" applyBorder="1" applyAlignment="1">
      <alignment horizontal="center"/>
    </xf>
    <xf numFmtId="0" fontId="4" fillId="0" borderId="0" xfId="0" applyFont="1"/>
    <xf numFmtId="0" fontId="5" fillId="0" borderId="0" xfId="0" applyFont="1" applyAlignment="1">
      <alignment horizontal="right"/>
    </xf>
    <xf numFmtId="165" fontId="5" fillId="0" borderId="0" xfId="0" applyNumberFormat="1" applyFont="1" applyAlignment="1">
      <alignment horizontal="right"/>
    </xf>
    <xf numFmtId="2" fontId="5" fillId="0" borderId="0" xfId="0" applyNumberFormat="1" applyFont="1" applyAlignment="1">
      <alignment horizontal="right"/>
    </xf>
    <xf numFmtId="1" fontId="5" fillId="0" borderId="0" xfId="0" applyNumberFormat="1" applyFont="1" applyAlignment="1">
      <alignment horizontal="righ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right"/>
    </xf>
    <xf numFmtId="0" fontId="0" fillId="0" borderId="0" xfId="0" applyAlignment="1">
      <alignment horizontal="right"/>
    </xf>
    <xf numFmtId="0" fontId="5" fillId="0" borderId="2" xfId="0" applyFont="1" applyBorder="1" applyAlignment="1">
      <alignment horizontal="left"/>
    </xf>
    <xf numFmtId="0" fontId="5" fillId="0" borderId="2" xfId="0" applyFont="1" applyBorder="1" applyAlignment="1">
      <alignment horizontal="right"/>
    </xf>
    <xf numFmtId="2" fontId="5" fillId="0" borderId="2" xfId="0" applyNumberFormat="1" applyFont="1" applyBorder="1" applyAlignment="1">
      <alignment horizontal="right"/>
    </xf>
    <xf numFmtId="165" fontId="5" fillId="0" borderId="2" xfId="0" applyNumberFormat="1" applyFont="1" applyBorder="1" applyAlignment="1">
      <alignment horizontal="right"/>
    </xf>
    <xf numFmtId="1" fontId="5" fillId="0" borderId="2" xfId="0" applyNumberFormat="1" applyFont="1" applyBorder="1" applyAlignment="1">
      <alignment horizontal="right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0" fillId="2" borderId="0" xfId="0" applyFill="1"/>
    <xf numFmtId="2" fontId="0" fillId="2" borderId="0" xfId="0" applyNumberFormat="1" applyFill="1"/>
    <xf numFmtId="1" fontId="0" fillId="2" borderId="0" xfId="0" applyNumberFormat="1" applyFill="1"/>
    <xf numFmtId="0" fontId="1" fillId="0" borderId="0" xfId="1"/>
    <xf numFmtId="0" fontId="5" fillId="0" borderId="0" xfId="1" applyFont="1" applyAlignment="1">
      <alignment horizontal="left"/>
    </xf>
    <xf numFmtId="0" fontId="5" fillId="0" borderId="0" xfId="1" applyFont="1" applyAlignment="1">
      <alignment horizontal="right"/>
    </xf>
    <xf numFmtId="0" fontId="5" fillId="0" borderId="0" xfId="1" applyFont="1"/>
    <xf numFmtId="0" fontId="11" fillId="0" borderId="0" xfId="1" applyFont="1" applyAlignment="1">
      <alignment horizontal="center"/>
    </xf>
    <xf numFmtId="2" fontId="5" fillId="0" borderId="0" xfId="1" applyNumberFormat="1" applyFont="1" applyAlignment="1">
      <alignment horizontal="left"/>
    </xf>
    <xf numFmtId="0" fontId="5" fillId="0" borderId="2" xfId="1" applyFont="1" applyBorder="1" applyAlignment="1">
      <alignment horizontal="center"/>
    </xf>
    <xf numFmtId="0" fontId="5" fillId="0" borderId="2" xfId="1" applyFont="1" applyBorder="1" applyAlignment="1">
      <alignment horizontal="left"/>
    </xf>
    <xf numFmtId="0" fontId="5" fillId="0" borderId="0" xfId="1" applyFont="1" applyAlignment="1">
      <alignment horizontal="center"/>
    </xf>
    <xf numFmtId="0" fontId="5" fillId="0" borderId="1" xfId="1" applyFont="1" applyBorder="1"/>
    <xf numFmtId="0" fontId="5" fillId="0" borderId="1" xfId="1" applyFont="1" applyBorder="1" applyAlignment="1">
      <alignment horizontal="center" wrapText="1"/>
    </xf>
    <xf numFmtId="0" fontId="5" fillId="0" borderId="1" xfId="1" applyFont="1" applyBorder="1" applyAlignment="1">
      <alignment horizontal="center"/>
    </xf>
    <xf numFmtId="0" fontId="13" fillId="0" borderId="1" xfId="1" applyFont="1" applyBorder="1" applyAlignment="1">
      <alignment horizontal="center"/>
    </xf>
    <xf numFmtId="0" fontId="5" fillId="0" borderId="1" xfId="1" applyFont="1" applyBorder="1" applyAlignment="1">
      <alignment horizontal="left"/>
    </xf>
    <xf numFmtId="0" fontId="11" fillId="0" borderId="0" xfId="1" applyFont="1"/>
    <xf numFmtId="2" fontId="5" fillId="0" borderId="0" xfId="1" applyNumberFormat="1" applyFont="1" applyAlignment="1">
      <alignment horizontal="center"/>
    </xf>
    <xf numFmtId="0" fontId="5" fillId="0" borderId="2" xfId="1" applyFont="1" applyBorder="1" applyAlignment="1">
      <alignment horizontal="center" wrapText="1"/>
    </xf>
    <xf numFmtId="2" fontId="5" fillId="0" borderId="2" xfId="1" applyNumberFormat="1" applyFont="1" applyBorder="1" applyAlignment="1">
      <alignment horizontal="center" wrapText="1"/>
    </xf>
    <xf numFmtId="0" fontId="5" fillId="0" borderId="0" xfId="1" applyFont="1" applyAlignment="1">
      <alignment horizontal="center" wrapText="1"/>
    </xf>
    <xf numFmtId="2" fontId="5" fillId="0" borderId="0" xfId="1" applyNumberFormat="1" applyFont="1" applyAlignment="1">
      <alignment horizontal="center" wrapText="1"/>
    </xf>
    <xf numFmtId="0" fontId="5" fillId="0" borderId="2" xfId="1" applyFont="1" applyBorder="1"/>
    <xf numFmtId="0" fontId="11" fillId="0" borderId="1" xfId="1" applyFont="1" applyBorder="1"/>
    <xf numFmtId="2" fontId="5" fillId="0" borderId="2" xfId="1" applyNumberFormat="1" applyFont="1" applyBorder="1" applyAlignment="1">
      <alignment horizontal="center"/>
    </xf>
  </cellXfs>
  <cellStyles count="2">
    <cellStyle name="Normal" xfId="0" builtinId="0"/>
    <cellStyle name="Normal 2" xfId="1" xr:uid="{CF96EB93-1F3A-EE4D-94AB-0F5351D7E57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990600</xdr:colOff>
      <xdr:row>63</xdr:row>
      <xdr:rowOff>88900</xdr:rowOff>
    </xdr:from>
    <xdr:to>
      <xdr:col>9</xdr:col>
      <xdr:colOff>723900</xdr:colOff>
      <xdr:row>79</xdr:row>
      <xdr:rowOff>38100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CA9043E-126D-414D-837B-BEFDB1ADE8B4}"/>
            </a:ext>
          </a:extLst>
        </xdr:cNvPr>
        <xdr:cNvSpPr txBox="1"/>
      </xdr:nvSpPr>
      <xdr:spPr>
        <a:xfrm>
          <a:off x="990600" y="12585700"/>
          <a:ext cx="7721600" cy="2590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050">
              <a:latin typeface="Times New Roman" panose="02020603050405020304" pitchFamily="18" charset="0"/>
              <a:cs typeface="Times New Roman" panose="02020603050405020304" pitchFamily="18" charset="0"/>
            </a:rPr>
            <a:t>References:</a:t>
          </a:r>
        </a:p>
        <a:p>
          <a:endParaRPr lang="en-GB" sz="1050" b="0" i="0">
            <a:solidFill>
              <a:schemeClr val="dk1"/>
            </a:solidFill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>
          <a:r>
            <a:rPr lang="en-GB" sz="1050" b="0" i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Dixon, J. E., &amp; Clague, D. A. (2001). Volatiles in basaltic glasses from Loihi Seamount, Hawaii: Evidence for a relatively dry plume component. </a:t>
          </a:r>
          <a:r>
            <a:rPr lang="en-GB" sz="1050" b="0" i="1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Journal of Petrology</a:t>
          </a:r>
          <a:r>
            <a:rPr lang="en-GB" sz="1050" b="0" i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, </a:t>
          </a:r>
          <a:r>
            <a:rPr lang="en-GB" sz="1050" b="0" i="1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42</a:t>
          </a:r>
          <a:r>
            <a:rPr lang="en-GB" sz="1050" b="0" i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(3), 627-654.</a:t>
          </a:r>
        </a:p>
        <a:p>
          <a:endParaRPr lang="en-GB" sz="1050" b="0" i="0">
            <a:solidFill>
              <a:schemeClr val="dk1"/>
            </a:solidFill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>
          <a:r>
            <a:rPr lang="en-GB" sz="1050" b="0" i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Jégo, S., &amp; Dasgupta, R. (2013). Fluid-present melting of sulfide-bearing ocean-crust: Experimental constraints on the transport of sulfur from subducting slab to mantle wedge. </a:t>
          </a:r>
          <a:r>
            <a:rPr lang="en-GB" sz="1050" b="0" i="1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Geochimica et Cosmochimica Acta</a:t>
          </a:r>
          <a:r>
            <a:rPr lang="en-GB" sz="1050" b="0" i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, </a:t>
          </a:r>
          <a:r>
            <a:rPr lang="en-GB" sz="1050" b="0" i="1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110</a:t>
          </a:r>
          <a:r>
            <a:rPr lang="en-GB" sz="1050" b="0" i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, 106-134.</a:t>
          </a:r>
        </a:p>
        <a:p>
          <a:endParaRPr lang="en-GB" sz="1050" b="0" i="0">
            <a:solidFill>
              <a:schemeClr val="dk1"/>
            </a:solidFill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>
          <a:r>
            <a:rPr lang="en-GB" sz="1050" b="0" i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Ranta, E., Gunnarsson-Robin, J., Halldórsson, S. A., Ono, S., Izon, G., Jackson, M. G.,</a:t>
          </a:r>
          <a:r>
            <a:rPr lang="en-GB" sz="1050" b="0" i="0" baseline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Reekie, C. J., Jenner, F. E., Guðfinnsson, G. H., Jónsson, Ó.P, </a:t>
          </a:r>
          <a:r>
            <a:rPr lang="en-GB" sz="1050" b="0" i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&amp; Stefánsson, A. (2022). Ancient and recycled sulfur sampled by the Iceland mantle plume. </a:t>
          </a:r>
          <a:r>
            <a:rPr lang="en-GB" sz="1050" b="0" i="1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Earth and Planetary Science Letters</a:t>
          </a:r>
          <a:r>
            <a:rPr lang="en-GB" sz="1050" b="0" i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, </a:t>
          </a:r>
          <a:r>
            <a:rPr lang="en-GB" sz="1050" b="0" i="1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584</a:t>
          </a:r>
          <a:r>
            <a:rPr lang="en-GB" sz="1050" b="0" i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, 117452.</a:t>
          </a:r>
        </a:p>
        <a:p>
          <a:endParaRPr lang="en-GB" sz="1050" b="0" i="0">
            <a:solidFill>
              <a:schemeClr val="dk1"/>
            </a:solidFill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>
          <a:r>
            <a:rPr lang="en-GB" sz="1050" b="0" i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Thornber, C. R., Sherrod, D. R., Siems, D. F., Heliker, C. C., Meeker, G. P., Oscarson, R. L., &amp; Kauahikaua, J. P. (2002). Whole-rock and glass major-element geochemistry of Kilauea Volcano, Hawaii, near-vent eruptive products: September 1994 through September 2001. </a:t>
          </a:r>
          <a:r>
            <a:rPr lang="en-GB" sz="1050" b="0" i="1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US Geological Survey open file report</a:t>
          </a:r>
          <a:r>
            <a:rPr lang="en-GB" sz="1050" b="0" i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, 02-17.</a:t>
          </a:r>
        </a:p>
        <a:p>
          <a:endParaRPr lang="en-GB" sz="1050" b="0" i="0">
            <a:solidFill>
              <a:schemeClr val="dk1"/>
            </a:solidFill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781536</xdr:colOff>
      <xdr:row>32</xdr:row>
      <xdr:rowOff>164033</xdr:rowOff>
    </xdr:from>
    <xdr:to>
      <xdr:col>16</xdr:col>
      <xdr:colOff>412478</xdr:colOff>
      <xdr:row>80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DA4CE8E-BECE-9C46-89E4-C0590892E2CC}"/>
            </a:ext>
          </a:extLst>
        </xdr:cNvPr>
        <xdr:cNvSpPr txBox="1"/>
      </xdr:nvSpPr>
      <xdr:spPr>
        <a:xfrm>
          <a:off x="8054186" y="7957708"/>
          <a:ext cx="7359489" cy="973545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References for modelling software</a:t>
          </a:r>
          <a:r>
            <a:rPr lang="en-GB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and parameters:</a:t>
          </a:r>
          <a:endParaRPr lang="en-GB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GB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Baker, D. R., Callegaro, S., De Min, A., Whitehouse, M. J., &amp; Marzoli, A. (2022). Fluorine partitioning between quadrilateral clinopyroxenes and melt. </a:t>
          </a:r>
          <a:r>
            <a:rPr lang="en-GB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American Mineralogist: Journal of Earth and Planetary Materials</a:t>
          </a:r>
          <a:r>
            <a:rPr lang="en-GB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 </a:t>
          </a:r>
          <a:r>
            <a:rPr lang="en-GB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107</a:t>
          </a:r>
          <a:r>
            <a:rPr lang="en-GB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(2), 167-177.</a:t>
          </a:r>
        </a:p>
        <a:p>
          <a:endParaRPr lang="en-GB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Bali, E., Hartley, M. E., Halldórsson, S. A., Gudfinnsson, G. H., &amp; Jakobsson, S. (2018). Melt inclusion constraints on volatile systematics and degassing history of the 2014–2015 Holuhraun eruption, Iceland. </a:t>
          </a:r>
          <a:r>
            <a:rPr lang="en-GB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Contributions to Mineralogy and Petrology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en-GB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173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(2), 1-21.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Ding, S., &amp; Dasgupta, R. (2018). Sulfur inventory of ocean island basalt source regions constrained by modeling the </a:t>
          </a:r>
          <a:endParaRPr lang="en-GB"/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fate of sulfide during decompression melting of a heterogeneous mantle. </a:t>
          </a:r>
          <a:r>
            <a:rPr lang="en-GB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Journal of Petrology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en-GB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59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(7), 1281-1308. </a:t>
          </a:r>
          <a:endParaRPr lang="en-GB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GB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Ding, S., Plank, T., Wallace, P. J., &amp; Rasmussen, D. J. (2023). Sulfur_X: A model of sulfur degassing during magma </a:t>
          </a:r>
          <a:endParaRPr lang="en-GB"/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ascent. </a:t>
          </a:r>
          <a:r>
            <a:rPr lang="en-GB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Geochemistry, Geophysics, Geosystems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en-GB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24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(4), e2022GC010552. </a:t>
          </a:r>
          <a:endParaRPr lang="en-GB"/>
        </a:p>
        <a:p>
          <a:endParaRPr lang="en-GB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Gibson, S. A., &amp; Geist, D. (2010). Geochemical and geophysical estimates of lithospheric thickness variation beneath Galápagos. </a:t>
          </a:r>
          <a:r>
            <a:rPr lang="en-GB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Earth and Planetary Science Letters</a:t>
          </a:r>
          <a:r>
            <a:rPr lang="en-GB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 </a:t>
          </a:r>
          <a:r>
            <a:rPr lang="en-GB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300</a:t>
          </a:r>
          <a:r>
            <a:rPr lang="en-GB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(3-4), 275-286.</a:t>
          </a:r>
        </a:p>
        <a:p>
          <a:endParaRPr lang="en-GB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Halldórsson, S. A., Bali, E., Hartley, M. E., Neave, D. A., Peate, D. W., Guðfinnsson, G. H., et al., (2018). Petrology and geochemistry of the 2014–2015 Holuhraun eruption, central Iceland: compositional and mineralogical characteristics, temporal variability and magma storage. </a:t>
          </a:r>
          <a:r>
            <a:rPr lang="en-GB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Contributions to Mineralogy and Petrology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en-GB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173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1-25.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Höskuldsson, Á., Óskarsson, N., Pedersen, R., Grönvold, K., Vogfjörð, K., &amp; Ólafsdóttir, R. (2007). The millennium eruption of Hekla in February 2000. </a:t>
          </a:r>
          <a:r>
            <a:rPr lang="en-GB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Bulletin of volcanology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en-GB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70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169-182. </a:t>
          </a:r>
          <a:endParaRPr lang="en-GB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GB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Matthews, S., Wong, K., &amp; Gleeson, M. (2022). pyMelt: An extensible Python engine for mantle melting calculations. </a:t>
          </a:r>
          <a:r>
            <a:rPr lang="en-GB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Volcanica</a:t>
          </a:r>
          <a:r>
            <a:rPr lang="en-GB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 </a:t>
          </a:r>
          <a:r>
            <a:rPr lang="en-GB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</a:t>
          </a:r>
          <a:r>
            <a:rPr lang="en-GB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(2), 469-475.</a:t>
          </a:r>
        </a:p>
        <a:p>
          <a:endParaRPr lang="en-GB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Moune, S., Sigmarsson, O., Thordarson, T., &amp; Gauthier, P. J. (2007). Recent volatile evolution in the magmatic system of Hekla volcano, Iceland. </a:t>
          </a:r>
          <a:r>
            <a:rPr lang="en-GB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Earth and Planetary Science Letters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en-GB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255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(3-4), 373-389.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O'Neill, H. S. C., &amp; Mavrogenes, J. A. (2022). The sulfate capacities of silicate melts. </a:t>
          </a:r>
          <a:r>
            <a:rPr lang="en-GB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Geochimica et Cosmochimica Acta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en-GB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334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368-382. </a:t>
          </a:r>
          <a:endParaRPr lang="en-GB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GB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Putirka, K. D. (2008). Thermometers and barometers for volcanic systems. </a:t>
          </a:r>
          <a:r>
            <a:rPr lang="en-GB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Reviews in mineralogy and geochemistry</a:t>
          </a:r>
          <a:r>
            <a:rPr lang="en-GB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 </a:t>
          </a:r>
          <a:r>
            <a:rPr lang="en-GB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69</a:t>
          </a:r>
          <a:r>
            <a:rPr lang="en-GB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(1), 61-120.</a:t>
          </a:r>
        </a:p>
        <a:p>
          <a:endParaRPr lang="en-GB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Shimizu, K., Saal, A. E., Myers, C. E., Nagle, A. N., Hauri, E. H., Forsyth, D. W., et al. (2016). Two-component </a:t>
          </a:r>
          <a:endParaRPr lang="en-GB"/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mantle melting-mixing model for the generation of mid-ocean ridge basalts: Implications for the volatile content </a:t>
          </a:r>
          <a:endParaRPr lang="en-GB"/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of the Pacific upper mantle. </a:t>
          </a:r>
          <a:r>
            <a:rPr lang="en-GB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Geochimica et Cosmochimica Acta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en-GB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176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44-80.</a:t>
          </a:r>
        </a:p>
        <a:p>
          <a:endParaRPr lang="en-GB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Smythe, D. J., Wood, B. J., &amp; Kiseeva, E. S. (2017). The S content of silicate melts at sulfide saturation: new experiments and a model incorporating the effects of sulfide composition. </a:t>
          </a:r>
          <a:r>
            <a:rPr lang="en-GB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American Mineralogist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en-GB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102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(4), 795- </a:t>
          </a:r>
          <a:endParaRPr lang="en-GB"/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803.</a:t>
          </a:r>
          <a:endParaRPr lang="en-GB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GB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Wieser, P., &amp; Gleeson, M. (2023). PySulfSat: An open-source Python3 tool for modeling sulfide and sulfate </a:t>
          </a:r>
          <a:endParaRPr lang="en-GB"/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saturation. </a:t>
          </a:r>
          <a:r>
            <a:rPr lang="en-GB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Volcanica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6(1), 107–127. </a:t>
          </a:r>
          <a:endParaRPr lang="en-GB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GB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Wieser, P. E., Jenner, F., Edmonds, M., Maclennan, J., &amp; Kunz, B. E. (2020). Chalcophile elements track the fate of sulfur at Kīlauea Volcano, Hawai’i. </a:t>
          </a:r>
          <a:r>
            <a:rPr lang="en-GB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Geochimica et Cosmochimica Acta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en-GB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282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245-275. </a:t>
          </a:r>
          <a:endParaRPr lang="en-GB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GB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Workman, R. K., &amp; Hart, S. R. (2005). Major and trace element composition of the depleted MORB mantle (DMM). </a:t>
          </a:r>
          <a:r>
            <a:rPr lang="en-GB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Earth and Planetary Science Letters</a:t>
          </a:r>
          <a:r>
            <a:rPr lang="en-GB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 </a:t>
          </a:r>
          <a:r>
            <a:rPr lang="en-GB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231</a:t>
          </a:r>
          <a:r>
            <a:rPr lang="en-GB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(1-2), 53-72.</a:t>
          </a:r>
        </a:p>
        <a:p>
          <a:endParaRPr lang="en-GB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Zajacz, Z., &amp; Tsay, A. (2019). An accurate model to predict sulfur concentration at anhydrite saturation in silicate </a:t>
          </a:r>
          <a:endParaRPr lang="en-GB"/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melts. </a:t>
          </a:r>
          <a:r>
            <a:rPr lang="en-GB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Geochimica et Cosmochimica Acta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en-GB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261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288-304. </a:t>
          </a:r>
          <a:endParaRPr lang="en-GB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4170A-986A-4645-A1FF-D08723CA5B1B}">
  <dimension ref="A1:Q104"/>
  <sheetViews>
    <sheetView tabSelected="1" workbookViewId="0"/>
  </sheetViews>
  <sheetFormatPr baseColWidth="10" defaultRowHeight="13"/>
  <cols>
    <col min="1" max="1" width="16.59765625" customWidth="1"/>
  </cols>
  <sheetData>
    <row r="1" spans="1:15" ht="19" customHeight="1">
      <c r="A1" s="28" t="s">
        <v>435</v>
      </c>
    </row>
    <row r="2" spans="1:15" ht="17">
      <c r="A2" s="14" t="s">
        <v>23</v>
      </c>
      <c r="B2" s="20" t="s">
        <v>275</v>
      </c>
      <c r="C2" s="20" t="s">
        <v>276</v>
      </c>
      <c r="D2" s="20" t="s">
        <v>277</v>
      </c>
      <c r="E2" s="20" t="s">
        <v>261</v>
      </c>
      <c r="F2" s="20" t="s">
        <v>262</v>
      </c>
      <c r="G2" s="20" t="s">
        <v>263</v>
      </c>
      <c r="H2" s="20" t="s">
        <v>264</v>
      </c>
      <c r="I2" s="20" t="s">
        <v>278</v>
      </c>
      <c r="J2" s="20" t="s">
        <v>279</v>
      </c>
      <c r="K2" s="20" t="s">
        <v>280</v>
      </c>
      <c r="L2" s="14" t="s">
        <v>104</v>
      </c>
      <c r="M2" s="14" t="s">
        <v>105</v>
      </c>
      <c r="N2" s="14" t="s">
        <v>274</v>
      </c>
      <c r="O2" s="14" t="s">
        <v>85</v>
      </c>
    </row>
    <row r="3" spans="1:15">
      <c r="A3" s="4" t="s">
        <v>33</v>
      </c>
      <c r="B3" s="5">
        <v>46.58</v>
      </c>
      <c r="C3" s="5">
        <v>3.8625000000000003</v>
      </c>
      <c r="D3" s="5">
        <v>12.6325</v>
      </c>
      <c r="E3" s="5">
        <v>15.698750000000002</v>
      </c>
      <c r="F3" s="5">
        <v>0.24847499999999997</v>
      </c>
      <c r="G3" s="5">
        <v>5.2412499999999991</v>
      </c>
      <c r="H3" s="5">
        <v>10.587499999999999</v>
      </c>
      <c r="I3" s="5">
        <v>2.9375</v>
      </c>
      <c r="J3" s="5">
        <v>0.7888750000000001</v>
      </c>
      <c r="K3" s="5">
        <v>0.39322500000000005</v>
      </c>
      <c r="L3" s="6">
        <v>151.1895468511903</v>
      </c>
      <c r="M3" s="6">
        <v>408.375</v>
      </c>
      <c r="N3" s="5">
        <v>99.049162499999994</v>
      </c>
      <c r="O3" s="4">
        <v>8</v>
      </c>
    </row>
    <row r="4" spans="1:15">
      <c r="A4" s="4" t="s">
        <v>34</v>
      </c>
      <c r="B4" s="5">
        <v>53.167500000000004</v>
      </c>
      <c r="C4" s="5">
        <v>2.9012499999999997</v>
      </c>
      <c r="D4" s="5">
        <v>12.048750000000002</v>
      </c>
      <c r="E4" s="5">
        <v>13.553749999999999</v>
      </c>
      <c r="F4" s="5">
        <v>0.312525</v>
      </c>
      <c r="G4" s="5">
        <v>2.7525000000000004</v>
      </c>
      <c r="H4" s="5">
        <v>6.4587499999999993</v>
      </c>
      <c r="I4" s="5">
        <v>3.4962500000000003</v>
      </c>
      <c r="J4" s="5">
        <v>1.7424999999999999</v>
      </c>
      <c r="K4" s="5">
        <v>1.2722249999999999</v>
      </c>
      <c r="L4" s="6">
        <v>348.38677368789183</v>
      </c>
      <c r="M4" s="6">
        <v>856</v>
      </c>
      <c r="N4" s="5">
        <v>97.878587500000009</v>
      </c>
      <c r="O4" s="4">
        <v>8</v>
      </c>
    </row>
    <row r="5" spans="1:15">
      <c r="A5" s="4" t="s">
        <v>35</v>
      </c>
      <c r="B5" s="5">
        <v>49.29</v>
      </c>
      <c r="C5" s="5">
        <v>3.1162500000000004</v>
      </c>
      <c r="D5" s="5">
        <v>12.36</v>
      </c>
      <c r="E5" s="5">
        <v>14.785</v>
      </c>
      <c r="F5" s="5">
        <v>0.24576249999999999</v>
      </c>
      <c r="G5" s="5">
        <v>5.4162499999999998</v>
      </c>
      <c r="H5" s="5">
        <v>10.271249999999998</v>
      </c>
      <c r="I5" s="5">
        <v>2.6712500000000001</v>
      </c>
      <c r="J5" s="5">
        <v>0.37336249999999999</v>
      </c>
      <c r="K5" s="5">
        <v>0.28481249999999997</v>
      </c>
      <c r="L5" s="6">
        <v>496.32224088831146</v>
      </c>
      <c r="M5" s="6">
        <v>98.999999999999986</v>
      </c>
      <c r="N5" s="5">
        <v>98.947762499999996</v>
      </c>
      <c r="O5" s="4">
        <v>8</v>
      </c>
    </row>
    <row r="6" spans="1:15">
      <c r="A6" s="4" t="s">
        <v>36</v>
      </c>
      <c r="B6" s="5">
        <v>51.464999999999996</v>
      </c>
      <c r="C6" s="5">
        <v>3.35</v>
      </c>
      <c r="D6" s="5">
        <v>15.356249999999999</v>
      </c>
      <c r="E6" s="5">
        <v>12.196250000000001</v>
      </c>
      <c r="F6" s="5">
        <v>0.25466250000000001</v>
      </c>
      <c r="G6" s="5">
        <v>4.2737499999999997</v>
      </c>
      <c r="H6" s="5">
        <v>6.3637499999999996</v>
      </c>
      <c r="I6" s="5">
        <v>2.8960499999999998</v>
      </c>
      <c r="J6" s="5">
        <v>2.0287500000000001</v>
      </c>
      <c r="K6" s="5">
        <v>1.2281249999999999</v>
      </c>
      <c r="L6" s="6">
        <v>219.67540780894805</v>
      </c>
      <c r="M6" s="6">
        <v>955.75000000000011</v>
      </c>
      <c r="N6" s="5">
        <v>99.563012499999999</v>
      </c>
      <c r="O6" s="4">
        <v>8</v>
      </c>
    </row>
    <row r="7" spans="1:15">
      <c r="A7" s="4" t="s">
        <v>37</v>
      </c>
      <c r="B7" s="5">
        <v>48.861249999999991</v>
      </c>
      <c r="C7" s="5">
        <v>2.5187500000000003</v>
      </c>
      <c r="D7" s="5">
        <v>13.6225</v>
      </c>
      <c r="E7" s="5">
        <v>13.793750000000001</v>
      </c>
      <c r="F7" s="5">
        <v>0.23570000000000002</v>
      </c>
      <c r="G7" s="5">
        <v>6.0212500000000002</v>
      </c>
      <c r="H7" s="5">
        <v>11.5275</v>
      </c>
      <c r="I7" s="5">
        <v>1.5825</v>
      </c>
      <c r="J7" s="5">
        <v>0.84597499999999981</v>
      </c>
      <c r="K7" s="5">
        <v>0.29221249999999999</v>
      </c>
      <c r="L7" s="6">
        <v>35.844938922335189</v>
      </c>
      <c r="M7" s="6">
        <v>302.125</v>
      </c>
      <c r="N7" s="5">
        <v>99.340549999999993</v>
      </c>
      <c r="O7" s="4">
        <v>8</v>
      </c>
    </row>
    <row r="8" spans="1:15">
      <c r="A8" s="4" t="s">
        <v>24</v>
      </c>
      <c r="B8" s="5">
        <v>49.6</v>
      </c>
      <c r="C8" s="5">
        <v>1.8049999999999999</v>
      </c>
      <c r="D8" s="5">
        <v>13.526250000000001</v>
      </c>
      <c r="E8" s="5">
        <v>12.877500000000001</v>
      </c>
      <c r="F8" s="5">
        <v>0.21346250000000003</v>
      </c>
      <c r="G8" s="5">
        <v>6.7674999999999992</v>
      </c>
      <c r="H8" s="5">
        <v>11.404999999999998</v>
      </c>
      <c r="I8" s="5">
        <v>2.4674999999999998</v>
      </c>
      <c r="J8" s="5">
        <v>0.23454999999999998</v>
      </c>
      <c r="K8" s="5">
        <v>0.17303750000000001</v>
      </c>
      <c r="L8" s="6">
        <v>361.90371992955454</v>
      </c>
      <c r="M8" s="6">
        <v>77.375</v>
      </c>
      <c r="N8" s="5">
        <v>99.167900000000003</v>
      </c>
      <c r="O8" s="4">
        <v>8</v>
      </c>
    </row>
    <row r="9" spans="1:15">
      <c r="A9" s="4" t="s">
        <v>25</v>
      </c>
      <c r="B9" s="5">
        <v>49.853750000000005</v>
      </c>
      <c r="C9" s="5">
        <v>1.8387499999999999</v>
      </c>
      <c r="D9" s="5">
        <v>13.518749999999999</v>
      </c>
      <c r="E9" s="5">
        <v>12.885</v>
      </c>
      <c r="F9" s="5">
        <v>0.22267499999999998</v>
      </c>
      <c r="G9" s="5">
        <v>6.7925000000000013</v>
      </c>
      <c r="H9" s="5">
        <v>11.59625</v>
      </c>
      <c r="I9" s="5">
        <v>2.3862500000000004</v>
      </c>
      <c r="J9" s="5">
        <v>0.21056250000000001</v>
      </c>
      <c r="K9" s="5">
        <v>0.17325000000000002</v>
      </c>
      <c r="L9" s="6">
        <v>390.78993467562634</v>
      </c>
      <c r="M9" s="6">
        <v>77.375</v>
      </c>
      <c r="N9" s="5">
        <v>99.58305</v>
      </c>
      <c r="O9" s="4">
        <v>8</v>
      </c>
    </row>
    <row r="10" spans="1:15">
      <c r="A10" s="4" t="s">
        <v>106</v>
      </c>
      <c r="B10" s="5">
        <v>48.181666666666665</v>
      </c>
      <c r="C10" s="5">
        <v>3.8033333333333332</v>
      </c>
      <c r="D10" s="5">
        <v>13.93</v>
      </c>
      <c r="E10" s="5">
        <v>14.88</v>
      </c>
      <c r="F10" s="5">
        <v>0.31006666666666666</v>
      </c>
      <c r="G10" s="5">
        <v>3.6166666666666667</v>
      </c>
      <c r="H10" s="5">
        <v>8.168333333333333</v>
      </c>
      <c r="I10" s="5">
        <v>4.7166666666666659</v>
      </c>
      <c r="J10" s="5">
        <v>1.5450000000000002</v>
      </c>
      <c r="K10" s="5">
        <v>0.8107833333333333</v>
      </c>
      <c r="L10" s="6">
        <v>683.85735430041711</v>
      </c>
      <c r="M10" s="6">
        <v>720.33333333333337</v>
      </c>
      <c r="N10" s="5">
        <v>100.20530000000001</v>
      </c>
      <c r="O10" s="4">
        <v>6</v>
      </c>
    </row>
    <row r="11" spans="1:15">
      <c r="A11" s="4" t="s">
        <v>107</v>
      </c>
      <c r="B11" s="5">
        <v>51.396250000000002</v>
      </c>
      <c r="C11" s="5">
        <v>2.59375</v>
      </c>
      <c r="D11" s="5">
        <v>14.356249999999999</v>
      </c>
      <c r="E11" s="5">
        <v>12.928750000000001</v>
      </c>
      <c r="F11" s="5">
        <v>0.28344999999999998</v>
      </c>
      <c r="G11" s="5">
        <v>2.8224999999999998</v>
      </c>
      <c r="H11" s="5">
        <v>6.7074999999999996</v>
      </c>
      <c r="I11" s="5">
        <v>5.6124999999999998</v>
      </c>
      <c r="J11" s="5">
        <v>2.02</v>
      </c>
      <c r="K11" s="5">
        <v>1.0562125</v>
      </c>
      <c r="L11" s="6">
        <v>564.30747420748924</v>
      </c>
      <c r="M11" s="6">
        <v>1041.125</v>
      </c>
      <c r="N11" s="5">
        <v>100.022175</v>
      </c>
      <c r="O11" s="4">
        <v>8</v>
      </c>
    </row>
    <row r="12" spans="1:15">
      <c r="A12" s="15" t="s">
        <v>235</v>
      </c>
      <c r="B12" s="16">
        <v>51.912500000000001</v>
      </c>
      <c r="C12" s="16">
        <v>2.56</v>
      </c>
      <c r="D12" s="16">
        <v>14.639999999999997</v>
      </c>
      <c r="E12" s="16">
        <v>12.708749999999998</v>
      </c>
      <c r="F12" s="16">
        <v>0.30907500000000004</v>
      </c>
      <c r="G12" s="16">
        <v>2.7150000000000003</v>
      </c>
      <c r="H12" s="16">
        <v>6.4787500000000007</v>
      </c>
      <c r="I12" s="16">
        <v>5.6049999999999995</v>
      </c>
      <c r="J12" s="16">
        <v>2.0099999999999998</v>
      </c>
      <c r="K12" s="16">
        <v>1.0289125000000001</v>
      </c>
      <c r="L12" s="17">
        <v>538.37496252903986</v>
      </c>
      <c r="M12" s="17">
        <v>994.25</v>
      </c>
      <c r="N12" s="16">
        <v>100.20183750000001</v>
      </c>
      <c r="O12" s="15">
        <v>8</v>
      </c>
    </row>
    <row r="15" spans="1:15" ht="16">
      <c r="A15" s="28" t="s">
        <v>362</v>
      </c>
    </row>
    <row r="16" spans="1:15" ht="17">
      <c r="A16" s="14" t="s">
        <v>361</v>
      </c>
      <c r="B16" s="20" t="s">
        <v>275</v>
      </c>
      <c r="C16" s="20" t="s">
        <v>276</v>
      </c>
      <c r="D16" s="20" t="s">
        <v>277</v>
      </c>
      <c r="E16" s="20" t="s">
        <v>261</v>
      </c>
      <c r="F16" s="20" t="s">
        <v>262</v>
      </c>
      <c r="G16" s="20" t="s">
        <v>263</v>
      </c>
      <c r="H16" s="20" t="s">
        <v>264</v>
      </c>
      <c r="I16" s="20" t="s">
        <v>278</v>
      </c>
      <c r="J16" s="20" t="s">
        <v>279</v>
      </c>
      <c r="K16" s="20" t="s">
        <v>280</v>
      </c>
      <c r="L16" s="14" t="s">
        <v>104</v>
      </c>
      <c r="M16" s="14" t="s">
        <v>360</v>
      </c>
      <c r="N16" s="14" t="s">
        <v>274</v>
      </c>
    </row>
    <row r="17" spans="1:14">
      <c r="A17" t="s">
        <v>296</v>
      </c>
      <c r="B17" s="2">
        <v>51.92</v>
      </c>
      <c r="C17" s="2">
        <v>2.62</v>
      </c>
      <c r="D17" s="2">
        <v>14.81</v>
      </c>
      <c r="E17" s="2">
        <v>12.78</v>
      </c>
      <c r="F17" s="2">
        <v>0.32019999999999998</v>
      </c>
      <c r="G17" s="2">
        <v>2.72</v>
      </c>
      <c r="H17" s="2">
        <v>6.55</v>
      </c>
      <c r="I17" s="2">
        <v>5.54</v>
      </c>
      <c r="J17" s="2">
        <v>2.02</v>
      </c>
      <c r="K17" s="2">
        <v>0.93240000000000001</v>
      </c>
      <c r="L17" s="3">
        <v>526.64054205957666</v>
      </c>
      <c r="M17">
        <v>997</v>
      </c>
      <c r="N17" s="2">
        <v>100.4438</v>
      </c>
    </row>
    <row r="18" spans="1:14">
      <c r="A18" t="s">
        <v>297</v>
      </c>
      <c r="B18" s="2">
        <v>51.39</v>
      </c>
      <c r="C18" s="2">
        <v>2.59</v>
      </c>
      <c r="D18" s="2">
        <v>14.59</v>
      </c>
      <c r="E18" s="2">
        <v>12.61</v>
      </c>
      <c r="F18" s="2">
        <v>0.31850000000000001</v>
      </c>
      <c r="G18" s="2">
        <v>2.77</v>
      </c>
      <c r="H18" s="2">
        <v>6.44</v>
      </c>
      <c r="I18" s="2">
        <v>5.53</v>
      </c>
      <c r="J18" s="2">
        <v>1.91</v>
      </c>
      <c r="K18" s="2">
        <v>1.0944</v>
      </c>
      <c r="L18" s="3">
        <v>543.46100043714478</v>
      </c>
      <c r="M18">
        <v>1049</v>
      </c>
      <c r="N18" s="2">
        <v>99.483500000000006</v>
      </c>
    </row>
    <row r="19" spans="1:14">
      <c r="A19" t="s">
        <v>298</v>
      </c>
      <c r="B19" s="2">
        <v>51.92</v>
      </c>
      <c r="C19" s="2">
        <v>2.58</v>
      </c>
      <c r="D19" s="2">
        <v>14.87</v>
      </c>
      <c r="E19" s="2">
        <v>12.83</v>
      </c>
      <c r="F19" s="2">
        <v>0.28060000000000002</v>
      </c>
      <c r="G19" s="2">
        <v>2.71</v>
      </c>
      <c r="H19" s="2">
        <v>6.54</v>
      </c>
      <c r="I19" s="2">
        <v>5.74</v>
      </c>
      <c r="J19" s="2">
        <v>1.98</v>
      </c>
      <c r="K19" s="2">
        <v>1.0557000000000001</v>
      </c>
      <c r="L19" s="3">
        <v>555.07512645975146</v>
      </c>
      <c r="M19">
        <v>1044</v>
      </c>
      <c r="N19" s="2">
        <v>100.74930000000001</v>
      </c>
    </row>
    <row r="20" spans="1:14">
      <c r="A20" t="s">
        <v>299</v>
      </c>
      <c r="B20" s="2">
        <v>52.04</v>
      </c>
      <c r="C20" s="2">
        <v>2.5</v>
      </c>
      <c r="D20" s="2">
        <v>14.67</v>
      </c>
      <c r="E20" s="2">
        <v>12.54</v>
      </c>
      <c r="F20" s="2">
        <v>0.30209999999999998</v>
      </c>
      <c r="G20" s="2">
        <v>2.83</v>
      </c>
      <c r="H20" s="2">
        <v>6.41</v>
      </c>
      <c r="I20" s="2">
        <v>5.36</v>
      </c>
      <c r="J20" s="2">
        <v>1.99</v>
      </c>
      <c r="K20" s="2">
        <v>0.97289999999999999</v>
      </c>
      <c r="L20" s="3">
        <v>553.87366514706798</v>
      </c>
      <c r="M20">
        <v>845</v>
      </c>
      <c r="N20" s="2">
        <v>99.837800000000001</v>
      </c>
    </row>
    <row r="21" spans="1:14">
      <c r="A21" t="s">
        <v>300</v>
      </c>
      <c r="B21" s="2">
        <v>52.32</v>
      </c>
      <c r="C21" s="2">
        <v>2.62</v>
      </c>
      <c r="D21" s="2">
        <v>14.6</v>
      </c>
      <c r="E21" s="2">
        <v>12.84</v>
      </c>
      <c r="F21" s="2">
        <v>0.32390000000000002</v>
      </c>
      <c r="G21" s="2">
        <v>2.67</v>
      </c>
      <c r="H21" s="2">
        <v>6.4</v>
      </c>
      <c r="I21" s="2">
        <v>5.58</v>
      </c>
      <c r="J21" s="2">
        <v>2.0299999999999998</v>
      </c>
      <c r="K21" s="2">
        <v>1.0243</v>
      </c>
      <c r="L21" s="3">
        <v>518.6307999750203</v>
      </c>
      <c r="M21">
        <v>903</v>
      </c>
      <c r="N21" s="2">
        <v>100.628</v>
      </c>
    </row>
    <row r="22" spans="1:14">
      <c r="A22" t="s">
        <v>301</v>
      </c>
      <c r="B22" s="2">
        <v>51.8</v>
      </c>
      <c r="C22" s="2">
        <v>2.52</v>
      </c>
      <c r="D22" s="2">
        <v>14.63</v>
      </c>
      <c r="E22" s="2">
        <v>12.72</v>
      </c>
      <c r="F22" s="2">
        <v>0.2918</v>
      </c>
      <c r="G22" s="2">
        <v>2.73</v>
      </c>
      <c r="H22" s="2">
        <v>6.48</v>
      </c>
      <c r="I22" s="2">
        <v>5.54</v>
      </c>
      <c r="J22" s="2">
        <v>2.0699999999999998</v>
      </c>
      <c r="K22" s="2">
        <v>1.0988</v>
      </c>
      <c r="L22" s="3">
        <v>514.22544182851425</v>
      </c>
      <c r="M22">
        <v>956.99999999999989</v>
      </c>
      <c r="N22" s="2">
        <v>100.10469999999999</v>
      </c>
    </row>
    <row r="23" spans="1:14">
      <c r="A23" t="s">
        <v>302</v>
      </c>
      <c r="B23" s="2">
        <v>51.72</v>
      </c>
      <c r="C23" s="2">
        <v>2.5499999999999998</v>
      </c>
      <c r="D23" s="2">
        <v>14.52</v>
      </c>
      <c r="E23" s="2">
        <v>12.97</v>
      </c>
      <c r="F23" s="2">
        <v>0.32150000000000001</v>
      </c>
      <c r="G23" s="2">
        <v>2.69</v>
      </c>
      <c r="H23" s="2">
        <v>6.43</v>
      </c>
      <c r="I23" s="2">
        <v>5.61</v>
      </c>
      <c r="J23" s="2">
        <v>2.0099999999999998</v>
      </c>
      <c r="K23" s="2">
        <v>0.98470000000000002</v>
      </c>
      <c r="L23" s="3">
        <v>531.84687441453809</v>
      </c>
      <c r="M23">
        <v>1061</v>
      </c>
      <c r="N23" s="2">
        <v>100.04510000000001</v>
      </c>
    </row>
    <row r="24" spans="1:14">
      <c r="A24" t="s">
        <v>303</v>
      </c>
      <c r="B24" s="2">
        <v>52.19</v>
      </c>
      <c r="C24" s="2">
        <v>2.5</v>
      </c>
      <c r="D24" s="2">
        <v>14.43</v>
      </c>
      <c r="E24" s="2">
        <v>12.38</v>
      </c>
      <c r="F24" s="2">
        <v>0.314</v>
      </c>
      <c r="G24" s="2">
        <v>2.6</v>
      </c>
      <c r="H24" s="2">
        <v>6.58</v>
      </c>
      <c r="I24" s="2">
        <v>5.94</v>
      </c>
      <c r="J24" s="2">
        <v>2.0699999999999998</v>
      </c>
      <c r="K24" s="2">
        <v>1.0681</v>
      </c>
      <c r="L24" s="3">
        <v>563.08486854430771</v>
      </c>
      <c r="M24">
        <v>1098</v>
      </c>
      <c r="N24" s="2">
        <v>100.32250000000001</v>
      </c>
    </row>
    <row r="25" spans="1:14">
      <c r="A25" s="45" t="s">
        <v>215</v>
      </c>
      <c r="B25" s="46">
        <v>51.912500000000001</v>
      </c>
      <c r="C25" s="46">
        <v>2.56</v>
      </c>
      <c r="D25" s="46">
        <v>14.639999999999997</v>
      </c>
      <c r="E25" s="46">
        <v>12.708749999999998</v>
      </c>
      <c r="F25" s="46">
        <v>0.30907500000000004</v>
      </c>
      <c r="G25" s="46">
        <v>2.7150000000000003</v>
      </c>
      <c r="H25" s="46">
        <v>6.4787500000000007</v>
      </c>
      <c r="I25" s="46">
        <v>5.6049999999999995</v>
      </c>
      <c r="J25" s="46">
        <v>2.0099999999999998</v>
      </c>
      <c r="K25" s="46">
        <v>1.0289125000000001</v>
      </c>
      <c r="L25" s="47">
        <v>538.35478985824011</v>
      </c>
      <c r="M25" s="47">
        <v>994.25</v>
      </c>
      <c r="N25" s="46">
        <v>100.20183750000001</v>
      </c>
    </row>
    <row r="26" spans="1:14">
      <c r="A26" s="45" t="s">
        <v>361</v>
      </c>
      <c r="B26" s="46">
        <v>0.28838218688796574</v>
      </c>
      <c r="C26" s="46">
        <v>4.9856938190329027E-2</v>
      </c>
      <c r="D26" s="46">
        <v>0.14412296337304675</v>
      </c>
      <c r="E26" s="46">
        <v>0.18961897885722609</v>
      </c>
      <c r="F26" s="46">
        <v>1.58966079041141E-2</v>
      </c>
      <c r="G26" s="46">
        <v>6.8033605141660916E-2</v>
      </c>
      <c r="H26" s="46">
        <v>6.9577808449040823E-2</v>
      </c>
      <c r="I26" s="46">
        <v>0.17121415161804157</v>
      </c>
      <c r="J26" s="46">
        <v>5.2098807225172732E-2</v>
      </c>
      <c r="K26" s="46">
        <v>6.0773806328995775E-2</v>
      </c>
      <c r="L26" s="47">
        <v>18.161549268232697</v>
      </c>
      <c r="M26" s="47">
        <v>86.758696558739459</v>
      </c>
      <c r="N26" s="46">
        <v>0.42036877666265404</v>
      </c>
    </row>
    <row r="27" spans="1:14">
      <c r="A27" t="s">
        <v>304</v>
      </c>
      <c r="B27" s="2">
        <v>46.54</v>
      </c>
      <c r="C27" s="2">
        <v>3.74</v>
      </c>
      <c r="D27" s="2">
        <v>12.82</v>
      </c>
      <c r="E27" s="2">
        <v>15.69</v>
      </c>
      <c r="F27" s="2">
        <v>0.25669999999999998</v>
      </c>
      <c r="G27" s="2">
        <v>5.34</v>
      </c>
      <c r="H27" s="2">
        <v>10.57</v>
      </c>
      <c r="I27" s="2">
        <v>2.99</v>
      </c>
      <c r="J27" s="2">
        <v>0.78979999999999995</v>
      </c>
      <c r="K27" s="2">
        <v>0.40710000000000002</v>
      </c>
      <c r="L27" s="3">
        <v>146.57828014738024</v>
      </c>
      <c r="M27">
        <v>417.99999999999994</v>
      </c>
      <c r="N27" s="2">
        <v>99.221999999999994</v>
      </c>
    </row>
    <row r="28" spans="1:14">
      <c r="A28" t="s">
        <v>305</v>
      </c>
      <c r="B28" s="2">
        <v>46.65</v>
      </c>
      <c r="C28" s="2">
        <v>3.79</v>
      </c>
      <c r="D28" s="2">
        <v>12.65</v>
      </c>
      <c r="E28" s="2">
        <v>15.74</v>
      </c>
      <c r="F28" s="2">
        <v>0.2382</v>
      </c>
      <c r="G28" s="2">
        <v>5.23</v>
      </c>
      <c r="H28" s="2">
        <v>10.48</v>
      </c>
      <c r="I28" s="2">
        <v>2.8</v>
      </c>
      <c r="J28" s="2">
        <v>0.79579999999999995</v>
      </c>
      <c r="K28" s="2">
        <v>0.42520000000000002</v>
      </c>
      <c r="L28" s="3">
        <v>129.3573346655842</v>
      </c>
      <c r="M28">
        <v>376</v>
      </c>
      <c r="N28" s="2">
        <v>98.869100000000003</v>
      </c>
    </row>
    <row r="29" spans="1:14">
      <c r="A29" t="s">
        <v>306</v>
      </c>
      <c r="B29" s="2">
        <v>46.78</v>
      </c>
      <c r="C29" s="2">
        <v>3.92</v>
      </c>
      <c r="D29" s="2">
        <v>12.53</v>
      </c>
      <c r="E29" s="2">
        <v>15.52</v>
      </c>
      <c r="F29" s="2">
        <v>0.25919999999999999</v>
      </c>
      <c r="G29" s="2">
        <v>5.23</v>
      </c>
      <c r="H29" s="2">
        <v>10.55</v>
      </c>
      <c r="I29" s="2">
        <v>2.92</v>
      </c>
      <c r="J29" s="2">
        <v>0.76619999999999999</v>
      </c>
      <c r="K29" s="2">
        <v>0.33860000000000001</v>
      </c>
      <c r="L29" s="3">
        <v>127.35489914444513</v>
      </c>
      <c r="M29">
        <v>392</v>
      </c>
      <c r="N29" s="2">
        <v>98.885000000000005</v>
      </c>
    </row>
    <row r="30" spans="1:14">
      <c r="A30" t="s">
        <v>307</v>
      </c>
      <c r="B30" s="2">
        <v>46.61</v>
      </c>
      <c r="C30" s="2">
        <v>3.9</v>
      </c>
      <c r="D30" s="2">
        <v>12.71</v>
      </c>
      <c r="E30" s="2">
        <v>15.73</v>
      </c>
      <c r="F30" s="2">
        <v>0.22869999999999999</v>
      </c>
      <c r="G30" s="2">
        <v>5.17</v>
      </c>
      <c r="H30" s="2">
        <v>10.52</v>
      </c>
      <c r="I30" s="2">
        <v>2.96</v>
      </c>
      <c r="J30" s="2">
        <v>0.80900000000000005</v>
      </c>
      <c r="K30" s="2">
        <v>0.35399999999999998</v>
      </c>
      <c r="L30" s="3">
        <v>128.55636045712856</v>
      </c>
      <c r="M30">
        <v>414</v>
      </c>
      <c r="N30" s="2">
        <v>99.065200000000004</v>
      </c>
    </row>
    <row r="31" spans="1:14">
      <c r="A31" t="s">
        <v>308</v>
      </c>
      <c r="B31" s="2">
        <v>46.41</v>
      </c>
      <c r="C31" s="2">
        <v>3.86</v>
      </c>
      <c r="D31" s="2">
        <v>12.58</v>
      </c>
      <c r="E31" s="2">
        <v>15.7</v>
      </c>
      <c r="F31" s="2">
        <v>0.25490000000000002</v>
      </c>
      <c r="G31" s="2">
        <v>5.24</v>
      </c>
      <c r="H31" s="2">
        <v>10.62</v>
      </c>
      <c r="I31" s="2">
        <v>3.02</v>
      </c>
      <c r="J31" s="2">
        <v>0.79769999999999996</v>
      </c>
      <c r="K31" s="2">
        <v>0.40010000000000001</v>
      </c>
      <c r="L31" s="3">
        <v>164.60019983763192</v>
      </c>
      <c r="M31">
        <v>439</v>
      </c>
      <c r="N31" s="2">
        <v>98.967699999999994</v>
      </c>
    </row>
    <row r="32" spans="1:14">
      <c r="A32" t="s">
        <v>309</v>
      </c>
      <c r="B32" s="2">
        <v>46.7</v>
      </c>
      <c r="C32" s="2">
        <v>3.89</v>
      </c>
      <c r="D32" s="2">
        <v>12.66</v>
      </c>
      <c r="E32" s="2">
        <v>15.76</v>
      </c>
      <c r="F32" s="2">
        <v>0.24660000000000001</v>
      </c>
      <c r="G32" s="2">
        <v>5.26</v>
      </c>
      <c r="H32" s="2">
        <v>10.62</v>
      </c>
      <c r="I32" s="2">
        <v>2.99</v>
      </c>
      <c r="J32" s="2">
        <v>0.7823</v>
      </c>
      <c r="K32" s="2">
        <v>0.36730000000000002</v>
      </c>
      <c r="L32" s="3">
        <v>146.57828014738024</v>
      </c>
      <c r="M32">
        <v>444</v>
      </c>
      <c r="N32" s="2">
        <v>99.357200000000006</v>
      </c>
    </row>
    <row r="33" spans="1:14">
      <c r="A33" t="s">
        <v>310</v>
      </c>
      <c r="B33" s="2">
        <v>46.44</v>
      </c>
      <c r="C33" s="2">
        <v>3.84</v>
      </c>
      <c r="D33" s="2">
        <v>12.58</v>
      </c>
      <c r="E33" s="2">
        <v>15.64</v>
      </c>
      <c r="F33" s="2">
        <v>0.2429</v>
      </c>
      <c r="G33" s="2">
        <v>5.19</v>
      </c>
      <c r="H33" s="2">
        <v>10.71</v>
      </c>
      <c r="I33" s="2">
        <v>2.96</v>
      </c>
      <c r="J33" s="2">
        <v>0.78790000000000004</v>
      </c>
      <c r="K33" s="2">
        <v>0.44929999999999998</v>
      </c>
      <c r="L33" s="3">
        <v>184.22406794479485</v>
      </c>
      <c r="M33">
        <v>385</v>
      </c>
      <c r="N33" s="2">
        <v>98.924599999999998</v>
      </c>
    </row>
    <row r="34" spans="1:14">
      <c r="A34" t="s">
        <v>311</v>
      </c>
      <c r="B34" s="2">
        <v>46.51</v>
      </c>
      <c r="C34" s="2">
        <v>3.96</v>
      </c>
      <c r="D34" s="2">
        <v>12.53</v>
      </c>
      <c r="E34" s="2">
        <v>15.81</v>
      </c>
      <c r="F34" s="2">
        <v>0.2606</v>
      </c>
      <c r="G34" s="2">
        <v>5.27</v>
      </c>
      <c r="H34" s="2">
        <v>10.63</v>
      </c>
      <c r="I34" s="2">
        <v>2.86</v>
      </c>
      <c r="J34" s="2">
        <v>0.7823</v>
      </c>
      <c r="K34" s="2">
        <v>0.4042</v>
      </c>
      <c r="L34" s="3">
        <v>182.22163242365579</v>
      </c>
      <c r="M34" s="3">
        <v>399</v>
      </c>
      <c r="N34" s="2">
        <v>99.102500000000006</v>
      </c>
    </row>
    <row r="35" spans="1:14">
      <c r="A35" s="45" t="s">
        <v>215</v>
      </c>
      <c r="B35" s="46">
        <v>46.58</v>
      </c>
      <c r="C35" s="46">
        <v>3.8625000000000003</v>
      </c>
      <c r="D35" s="46">
        <v>12.6325</v>
      </c>
      <c r="E35" s="46">
        <v>15.698750000000002</v>
      </c>
      <c r="F35" s="46">
        <v>0.24847499999999997</v>
      </c>
      <c r="G35" s="46">
        <v>5.2412499999999991</v>
      </c>
      <c r="H35" s="46">
        <v>10.587499999999999</v>
      </c>
      <c r="I35" s="46">
        <v>2.9375</v>
      </c>
      <c r="J35" s="46">
        <v>0.7888750000000001</v>
      </c>
      <c r="K35" s="46">
        <v>0.39322500000000005</v>
      </c>
      <c r="L35" s="47">
        <v>151.18388184600013</v>
      </c>
      <c r="M35" s="47">
        <v>408.375</v>
      </c>
      <c r="N35" s="46">
        <v>99.049162499999994</v>
      </c>
    </row>
    <row r="36" spans="1:14">
      <c r="A36" s="45" t="s">
        <v>361</v>
      </c>
      <c r="B36" s="46">
        <v>0.12828539611796538</v>
      </c>
      <c r="C36" s="46">
        <v>7.146427679017571E-2</v>
      </c>
      <c r="D36" s="46">
        <v>9.9103120896511854E-2</v>
      </c>
      <c r="E36" s="46">
        <v>8.8064505578906035E-2</v>
      </c>
      <c r="F36" s="46">
        <v>1.1352752970094963E-2</v>
      </c>
      <c r="G36" s="46">
        <v>5.1944338341288643E-2</v>
      </c>
      <c r="H36" s="46">
        <v>7.2456883730947275E-2</v>
      </c>
      <c r="I36" s="46">
        <v>7.4210126378701669E-2</v>
      </c>
      <c r="J36" s="46">
        <v>1.2723852740873289E-2</v>
      </c>
      <c r="K36" s="46">
        <v>3.7266674120452439E-2</v>
      </c>
      <c r="L36" s="47">
        <v>23.402197343237098</v>
      </c>
      <c r="M36" s="47">
        <v>24.7324974188097</v>
      </c>
      <c r="N36" s="46">
        <v>0.17295159469384208</v>
      </c>
    </row>
    <row r="37" spans="1:14">
      <c r="A37" t="s">
        <v>312</v>
      </c>
      <c r="B37" s="2">
        <v>53.1</v>
      </c>
      <c r="C37" s="2">
        <v>2.81</v>
      </c>
      <c r="D37" s="2">
        <v>11.87</v>
      </c>
      <c r="E37" s="2">
        <v>13.48</v>
      </c>
      <c r="F37" s="2">
        <v>0.3085</v>
      </c>
      <c r="G37" s="2">
        <v>2.73</v>
      </c>
      <c r="H37" s="2">
        <v>6.42</v>
      </c>
      <c r="I37" s="2">
        <v>3.2</v>
      </c>
      <c r="J37" s="2">
        <v>1.7</v>
      </c>
      <c r="K37" s="2">
        <v>1.2907999999999999</v>
      </c>
      <c r="L37" s="3">
        <v>371.65203272341222</v>
      </c>
      <c r="M37" s="3">
        <v>837</v>
      </c>
      <c r="N37" s="2">
        <v>97.085800000000006</v>
      </c>
    </row>
    <row r="38" spans="1:14">
      <c r="A38" t="s">
        <v>313</v>
      </c>
      <c r="B38" s="2">
        <v>52.96</v>
      </c>
      <c r="C38" s="2">
        <v>2.87</v>
      </c>
      <c r="D38" s="2">
        <v>11.98</v>
      </c>
      <c r="E38" s="2">
        <v>13.45</v>
      </c>
      <c r="F38" s="2">
        <v>0.33260000000000001</v>
      </c>
      <c r="G38" s="2">
        <v>2.76</v>
      </c>
      <c r="H38" s="2">
        <v>6.47</v>
      </c>
      <c r="I38" s="2">
        <v>3.26</v>
      </c>
      <c r="J38" s="2">
        <v>1.69</v>
      </c>
      <c r="K38" s="2">
        <v>1.2587999999999999</v>
      </c>
      <c r="L38" s="3">
        <v>329.20039967526384</v>
      </c>
      <c r="M38" s="3">
        <v>861</v>
      </c>
      <c r="N38" s="2">
        <v>97.199700000000007</v>
      </c>
    </row>
    <row r="39" spans="1:14">
      <c r="A39" t="s">
        <v>314</v>
      </c>
      <c r="B39" s="2">
        <v>53.49</v>
      </c>
      <c r="C39" s="2">
        <v>2.94</v>
      </c>
      <c r="D39" s="2">
        <v>12</v>
      </c>
      <c r="E39" s="2">
        <v>13.71</v>
      </c>
      <c r="F39" s="2">
        <v>0.3075</v>
      </c>
      <c r="G39" s="2">
        <v>2.82</v>
      </c>
      <c r="H39" s="2">
        <v>6.45</v>
      </c>
      <c r="I39" s="2">
        <v>3.66</v>
      </c>
      <c r="J39" s="2">
        <v>1.75</v>
      </c>
      <c r="K39" s="2">
        <v>1.2537</v>
      </c>
      <c r="L39" s="3">
        <v>369.64959720227307</v>
      </c>
      <c r="M39" s="3">
        <v>840.99999999999989</v>
      </c>
      <c r="N39" s="2">
        <v>98.557599999999994</v>
      </c>
    </row>
    <row r="40" spans="1:14">
      <c r="A40" t="s">
        <v>315</v>
      </c>
      <c r="B40" s="2">
        <v>53.15</v>
      </c>
      <c r="C40" s="2">
        <v>2.89</v>
      </c>
      <c r="D40" s="2">
        <v>11.88</v>
      </c>
      <c r="E40" s="2">
        <v>13.5</v>
      </c>
      <c r="F40" s="2">
        <v>0.34260000000000002</v>
      </c>
      <c r="G40" s="2">
        <v>2.78</v>
      </c>
      <c r="H40" s="2">
        <v>6.43</v>
      </c>
      <c r="I40" s="2">
        <v>3.42</v>
      </c>
      <c r="J40" s="2">
        <v>1.78</v>
      </c>
      <c r="K40" s="2">
        <v>1.212</v>
      </c>
      <c r="L40" s="3">
        <v>343.61793542746517</v>
      </c>
      <c r="M40" s="3">
        <v>842</v>
      </c>
      <c r="N40" s="2">
        <v>97.554599999999994</v>
      </c>
    </row>
    <row r="41" spans="1:14">
      <c r="A41" t="s">
        <v>316</v>
      </c>
      <c r="B41" s="2">
        <v>52.46</v>
      </c>
      <c r="C41" s="2">
        <v>2.85</v>
      </c>
      <c r="D41" s="2">
        <v>12.03</v>
      </c>
      <c r="E41" s="2">
        <v>13.53</v>
      </c>
      <c r="F41" s="2">
        <v>0.32329999999999998</v>
      </c>
      <c r="G41" s="2">
        <v>2.64</v>
      </c>
      <c r="H41" s="2">
        <v>6.39</v>
      </c>
      <c r="I41" s="2">
        <v>3.56</v>
      </c>
      <c r="J41" s="2">
        <v>1.72</v>
      </c>
      <c r="K41" s="2">
        <v>1.288</v>
      </c>
      <c r="L41" s="3">
        <v>331.60332230063074</v>
      </c>
      <c r="M41" s="3">
        <v>832</v>
      </c>
      <c r="N41" s="2">
        <v>96.957300000000004</v>
      </c>
    </row>
    <row r="42" spans="1:14">
      <c r="A42" t="s">
        <v>317</v>
      </c>
      <c r="B42" s="2">
        <v>53.72</v>
      </c>
      <c r="C42" s="2">
        <v>2.98</v>
      </c>
      <c r="D42" s="2">
        <v>12.32</v>
      </c>
      <c r="E42" s="2">
        <v>13.71</v>
      </c>
      <c r="F42" s="2">
        <v>0.3039</v>
      </c>
      <c r="G42" s="2">
        <v>2.83</v>
      </c>
      <c r="H42" s="2">
        <v>6.53</v>
      </c>
      <c r="I42" s="2">
        <v>3.84</v>
      </c>
      <c r="J42" s="2">
        <v>1.75</v>
      </c>
      <c r="K42" s="2">
        <v>1.2679</v>
      </c>
      <c r="L42" s="3">
        <v>360.83888090926121</v>
      </c>
      <c r="M42" s="3">
        <v>872</v>
      </c>
      <c r="N42" s="2">
        <v>99.429100000000005</v>
      </c>
    </row>
    <row r="43" spans="1:14">
      <c r="A43" t="s">
        <v>318</v>
      </c>
      <c r="B43" s="2">
        <v>53.47</v>
      </c>
      <c r="C43" s="2">
        <v>2.97</v>
      </c>
      <c r="D43" s="2">
        <v>12.23</v>
      </c>
      <c r="E43" s="2">
        <v>13.67</v>
      </c>
      <c r="F43" s="2">
        <v>0.316</v>
      </c>
      <c r="G43" s="2">
        <v>2.7</v>
      </c>
      <c r="H43" s="2">
        <v>6.47</v>
      </c>
      <c r="I43" s="2">
        <v>3.68</v>
      </c>
      <c r="J43" s="2">
        <v>1.78</v>
      </c>
      <c r="K43" s="2">
        <v>1.3877999999999999</v>
      </c>
      <c r="L43" s="3">
        <v>350.02572909511019</v>
      </c>
      <c r="M43" s="3">
        <v>885</v>
      </c>
      <c r="N43" s="2">
        <v>98.849699999999999</v>
      </c>
    </row>
    <row r="44" spans="1:14">
      <c r="A44" t="s">
        <v>319</v>
      </c>
      <c r="B44" s="2">
        <v>52.99</v>
      </c>
      <c r="C44" s="2">
        <v>2.9</v>
      </c>
      <c r="D44" s="2">
        <v>12.08</v>
      </c>
      <c r="E44" s="2">
        <v>13.38</v>
      </c>
      <c r="F44" s="2">
        <v>0.26579999999999998</v>
      </c>
      <c r="G44" s="2">
        <v>2.76</v>
      </c>
      <c r="H44" s="2">
        <v>6.51</v>
      </c>
      <c r="I44" s="2">
        <v>3.35</v>
      </c>
      <c r="J44" s="2">
        <v>1.77</v>
      </c>
      <c r="K44" s="2">
        <v>1.2188000000000001</v>
      </c>
      <c r="L44" s="3">
        <v>330.40186098794726</v>
      </c>
      <c r="M44" s="3">
        <v>878</v>
      </c>
      <c r="N44" s="2">
        <v>97.394900000000007</v>
      </c>
    </row>
    <row r="45" spans="1:14">
      <c r="A45" s="45" t="s">
        <v>215</v>
      </c>
      <c r="B45" s="46">
        <v>53.167500000000004</v>
      </c>
      <c r="C45" s="46">
        <v>2.9012499999999997</v>
      </c>
      <c r="D45" s="46">
        <v>12.048750000000002</v>
      </c>
      <c r="E45" s="46">
        <v>13.553749999999999</v>
      </c>
      <c r="F45" s="46">
        <v>0.312525</v>
      </c>
      <c r="G45" s="46">
        <v>2.7525000000000004</v>
      </c>
      <c r="H45" s="46">
        <v>6.4587499999999993</v>
      </c>
      <c r="I45" s="46">
        <v>3.4962500000000003</v>
      </c>
      <c r="J45" s="46">
        <v>1.7424999999999999</v>
      </c>
      <c r="K45" s="46">
        <v>1.2722249999999999</v>
      </c>
      <c r="L45" s="47">
        <v>348.37371979017047</v>
      </c>
      <c r="M45" s="47">
        <v>856</v>
      </c>
      <c r="N45" s="46">
        <v>97.878587500000009</v>
      </c>
    </row>
    <row r="46" spans="1:14">
      <c r="A46" s="45" t="s">
        <v>361</v>
      </c>
      <c r="B46" s="46">
        <v>0.39292856493624478</v>
      </c>
      <c r="C46" s="46">
        <v>5.9145703865236779E-2</v>
      </c>
      <c r="D46" s="46">
        <v>0.15824370896996656</v>
      </c>
      <c r="E46" s="46">
        <v>0.1265969419626152</v>
      </c>
      <c r="F46" s="46">
        <v>2.3098407489942435E-2</v>
      </c>
      <c r="G46" s="46">
        <v>6.2507142449026151E-2</v>
      </c>
      <c r="H46" s="46">
        <v>4.6425824094539804E-2</v>
      </c>
      <c r="I46" s="46">
        <v>0.22474986095657545</v>
      </c>
      <c r="J46" s="46">
        <v>3.5355339059327411E-2</v>
      </c>
      <c r="K46" s="46">
        <v>5.473945430074046E-2</v>
      </c>
      <c r="L46" s="47">
        <v>17.513748962452699</v>
      </c>
      <c r="M46" s="47">
        <v>20.57738009146383</v>
      </c>
      <c r="N46" s="46">
        <v>0.93237782721307139</v>
      </c>
    </row>
    <row r="47" spans="1:14">
      <c r="A47" t="s">
        <v>320</v>
      </c>
      <c r="B47" s="2">
        <v>48.95</v>
      </c>
      <c r="C47" s="2">
        <v>3.07</v>
      </c>
      <c r="D47" s="2">
        <v>12.44</v>
      </c>
      <c r="E47" s="2">
        <v>14.83</v>
      </c>
      <c r="F47" s="2">
        <v>0.23230000000000001</v>
      </c>
      <c r="G47" s="2">
        <v>5.44</v>
      </c>
      <c r="H47" s="2">
        <v>10.29</v>
      </c>
      <c r="I47" s="2">
        <v>2.66</v>
      </c>
      <c r="J47" s="2">
        <v>0.35709999999999997</v>
      </c>
      <c r="K47" s="2">
        <v>0.28170000000000001</v>
      </c>
      <c r="L47" s="3">
        <v>474.97770561418844</v>
      </c>
      <c r="M47" s="3">
        <v>90</v>
      </c>
      <c r="N47" s="2">
        <v>98.678700000000006</v>
      </c>
    </row>
    <row r="48" spans="1:14">
      <c r="A48" t="s">
        <v>321</v>
      </c>
      <c r="B48" s="2">
        <v>48.7</v>
      </c>
      <c r="C48" s="2">
        <v>3.09</v>
      </c>
      <c r="D48" s="2">
        <v>12.43</v>
      </c>
      <c r="E48" s="2">
        <v>14.87</v>
      </c>
      <c r="F48" s="2">
        <v>0.25019999999999998</v>
      </c>
      <c r="G48" s="2">
        <v>5.39</v>
      </c>
      <c r="H48" s="2">
        <v>10.25</v>
      </c>
      <c r="I48" s="2">
        <v>2.69</v>
      </c>
      <c r="J48" s="2">
        <v>0.34739999999999999</v>
      </c>
      <c r="K48" s="2">
        <v>0.27410000000000001</v>
      </c>
      <c r="L48" s="3">
        <v>484.18890901142817</v>
      </c>
      <c r="M48" s="3">
        <v>95.999999999999986</v>
      </c>
      <c r="N48" s="2">
        <v>98.422200000000004</v>
      </c>
    </row>
    <row r="49" spans="1:14">
      <c r="A49" t="s">
        <v>322</v>
      </c>
      <c r="B49" s="2">
        <v>49.06</v>
      </c>
      <c r="C49" s="2">
        <v>3.12</v>
      </c>
      <c r="D49" s="2">
        <v>12.29</v>
      </c>
      <c r="E49" s="2">
        <v>14.83</v>
      </c>
      <c r="F49" s="2">
        <v>0.26150000000000001</v>
      </c>
      <c r="G49" s="2">
        <v>5.56</v>
      </c>
      <c r="H49" s="2">
        <v>10.33</v>
      </c>
      <c r="I49" s="2">
        <v>2.68</v>
      </c>
      <c r="J49" s="2">
        <v>0.38159999999999999</v>
      </c>
      <c r="K49" s="2">
        <v>0.29470000000000002</v>
      </c>
      <c r="L49" s="3">
        <v>495.4025479298071</v>
      </c>
      <c r="M49" s="3">
        <v>121</v>
      </c>
      <c r="N49" s="2">
        <v>98.943600000000004</v>
      </c>
    </row>
    <row r="50" spans="1:14">
      <c r="A50" t="s">
        <v>323</v>
      </c>
      <c r="B50" s="2">
        <v>49.35</v>
      </c>
      <c r="C50" s="2">
        <v>3.16</v>
      </c>
      <c r="D50" s="2">
        <v>12.38</v>
      </c>
      <c r="E50" s="2">
        <v>14.7</v>
      </c>
      <c r="F50" s="2">
        <v>0.26319999999999999</v>
      </c>
      <c r="G50" s="2">
        <v>5.42</v>
      </c>
      <c r="H50" s="2">
        <v>10.33</v>
      </c>
      <c r="I50" s="2">
        <v>2.7</v>
      </c>
      <c r="J50" s="2">
        <v>0.39750000000000002</v>
      </c>
      <c r="K50" s="2">
        <v>0.29830000000000001</v>
      </c>
      <c r="L50" s="3">
        <v>502.61131580590762</v>
      </c>
      <c r="M50" s="3">
        <v>101</v>
      </c>
      <c r="N50" s="2">
        <v>99.134600000000006</v>
      </c>
    </row>
    <row r="51" spans="1:14">
      <c r="A51" t="s">
        <v>324</v>
      </c>
      <c r="B51" s="2">
        <v>49.65</v>
      </c>
      <c r="C51" s="2">
        <v>3.06</v>
      </c>
      <c r="D51" s="2">
        <v>12.25</v>
      </c>
      <c r="E51" s="2">
        <v>14.7</v>
      </c>
      <c r="F51" s="2">
        <v>0.21690000000000001</v>
      </c>
      <c r="G51" s="2">
        <v>5.49</v>
      </c>
      <c r="H51" s="2">
        <v>10.26</v>
      </c>
      <c r="I51" s="2">
        <v>2.69</v>
      </c>
      <c r="J51" s="2">
        <v>0.37409999999999999</v>
      </c>
      <c r="K51" s="2">
        <v>0.29149999999999998</v>
      </c>
      <c r="L51" s="3">
        <v>503.41229001436329</v>
      </c>
      <c r="M51" s="3">
        <v>105</v>
      </c>
      <c r="N51" s="2">
        <v>99.118700000000004</v>
      </c>
    </row>
    <row r="52" spans="1:14">
      <c r="A52" t="s">
        <v>325</v>
      </c>
      <c r="B52" s="2">
        <v>49.46</v>
      </c>
      <c r="C52" s="2">
        <v>3.16</v>
      </c>
      <c r="D52" s="2">
        <v>12.24</v>
      </c>
      <c r="E52" s="2">
        <v>14.8</v>
      </c>
      <c r="F52" s="2">
        <v>0.2223</v>
      </c>
      <c r="G52" s="2">
        <v>5.43</v>
      </c>
      <c r="H52" s="2">
        <v>10.36</v>
      </c>
      <c r="I52" s="2">
        <v>2.66</v>
      </c>
      <c r="J52" s="2">
        <v>0.3795</v>
      </c>
      <c r="K52" s="2">
        <v>0.34329999999999999</v>
      </c>
      <c r="L52" s="3">
        <v>489.39524136638977</v>
      </c>
      <c r="M52" s="3">
        <v>134</v>
      </c>
      <c r="N52" s="2">
        <v>99.190700000000007</v>
      </c>
    </row>
    <row r="53" spans="1:14">
      <c r="A53" t="s">
        <v>326</v>
      </c>
      <c r="B53" s="2">
        <v>49.58</v>
      </c>
      <c r="C53" s="2">
        <v>3.18</v>
      </c>
      <c r="D53" s="2">
        <v>12.44</v>
      </c>
      <c r="E53" s="2">
        <v>14.84</v>
      </c>
      <c r="F53" s="2">
        <v>0.2571</v>
      </c>
      <c r="G53" s="2">
        <v>5.16</v>
      </c>
      <c r="H53" s="2">
        <v>10.16</v>
      </c>
      <c r="I53" s="2">
        <v>2.69</v>
      </c>
      <c r="J53" s="2">
        <v>0.35499999999999998</v>
      </c>
      <c r="K53" s="2">
        <v>0.27400000000000002</v>
      </c>
      <c r="L53" s="3">
        <v>543.46100043714478</v>
      </c>
      <c r="M53" s="3">
        <v>121</v>
      </c>
      <c r="N53" s="2">
        <v>99.0839</v>
      </c>
    </row>
    <row r="54" spans="1:14">
      <c r="A54" t="s">
        <v>327</v>
      </c>
      <c r="B54" s="2">
        <v>49.57</v>
      </c>
      <c r="C54" s="2">
        <v>3.09</v>
      </c>
      <c r="D54" s="2">
        <v>12.41</v>
      </c>
      <c r="E54" s="2">
        <v>14.71</v>
      </c>
      <c r="F54" s="2">
        <v>0.2626</v>
      </c>
      <c r="G54" s="2">
        <v>5.44</v>
      </c>
      <c r="H54" s="2">
        <v>10.19</v>
      </c>
      <c r="I54" s="2">
        <v>2.6</v>
      </c>
      <c r="J54" s="2">
        <v>0.3947</v>
      </c>
      <c r="K54" s="2">
        <v>0.22090000000000001</v>
      </c>
      <c r="L54" s="3">
        <v>476.98014113532759</v>
      </c>
      <c r="M54" s="3">
        <v>23.999999999999996</v>
      </c>
      <c r="N54" s="2">
        <v>99.009699999999995</v>
      </c>
    </row>
    <row r="55" spans="1:14">
      <c r="A55" s="45" t="s">
        <v>215</v>
      </c>
      <c r="B55" s="46">
        <v>49.29</v>
      </c>
      <c r="C55" s="46">
        <v>3.1162500000000004</v>
      </c>
      <c r="D55" s="46">
        <v>12.36</v>
      </c>
      <c r="E55" s="46">
        <v>14.785</v>
      </c>
      <c r="F55" s="46">
        <v>0.24576249999999999</v>
      </c>
      <c r="G55" s="46">
        <v>5.4162499999999998</v>
      </c>
      <c r="H55" s="46">
        <v>10.271249999999998</v>
      </c>
      <c r="I55" s="46">
        <v>2.6712500000000001</v>
      </c>
      <c r="J55" s="46">
        <v>0.37336249999999999</v>
      </c>
      <c r="K55" s="46">
        <v>0.28481249999999997</v>
      </c>
      <c r="L55" s="47">
        <v>496.30364391431954</v>
      </c>
      <c r="M55" s="47">
        <v>109.71428571428571</v>
      </c>
      <c r="N55" s="46">
        <v>98.947762499999996</v>
      </c>
    </row>
    <row r="56" spans="1:14">
      <c r="A56" s="45" t="s">
        <v>361</v>
      </c>
      <c r="B56" s="46">
        <v>0.34665750903655251</v>
      </c>
      <c r="C56" s="46">
        <v>4.5650066499716965E-2</v>
      </c>
      <c r="D56" s="46">
        <v>8.6189160737133397E-2</v>
      </c>
      <c r="E56" s="46">
        <v>7.0305455996367325E-2</v>
      </c>
      <c r="F56" s="46">
        <v>1.9079677857418272E-2</v>
      </c>
      <c r="G56" s="46">
        <v>0.11575065565997573</v>
      </c>
      <c r="H56" s="46">
        <v>7.0394297658667879E-2</v>
      </c>
      <c r="I56" s="46">
        <v>3.2265638511757781E-2</v>
      </c>
      <c r="J56" s="46">
        <v>1.8592159445775608E-2</v>
      </c>
      <c r="K56" s="46">
        <v>3.3956587305390522E-2</v>
      </c>
      <c r="L56" s="47">
        <v>21.835861898079614</v>
      </c>
      <c r="M56" s="47">
        <v>15.913456420215383</v>
      </c>
      <c r="N56" s="46">
        <v>0.26569157165781504</v>
      </c>
    </row>
    <row r="57" spans="1:14">
      <c r="A57" t="s">
        <v>328</v>
      </c>
      <c r="B57" s="2">
        <v>51.02</v>
      </c>
      <c r="C57" s="2">
        <v>3.37</v>
      </c>
      <c r="D57" s="2">
        <v>15.19</v>
      </c>
      <c r="E57" s="2">
        <v>12.19</v>
      </c>
      <c r="F57" s="2">
        <v>0.26179999999999998</v>
      </c>
      <c r="G57" s="2">
        <v>4.26</v>
      </c>
      <c r="H57" s="2">
        <v>5</v>
      </c>
      <c r="I57" s="2">
        <v>3.8</v>
      </c>
      <c r="J57" s="2">
        <v>2.66</v>
      </c>
      <c r="K57" s="2">
        <v>1.2346999999999999</v>
      </c>
      <c r="L57" s="3">
        <v>237.08836570286641</v>
      </c>
      <c r="M57" s="3">
        <v>937</v>
      </c>
      <c r="N57" s="2">
        <v>99.139399999999995</v>
      </c>
    </row>
    <row r="58" spans="1:14">
      <c r="A58" t="s">
        <v>329</v>
      </c>
      <c r="B58" s="2">
        <v>51.39</v>
      </c>
      <c r="C58" s="2">
        <v>3.36</v>
      </c>
      <c r="D58" s="2">
        <v>15.24</v>
      </c>
      <c r="E58" s="2">
        <v>12.07</v>
      </c>
      <c r="F58" s="2">
        <v>0.2465</v>
      </c>
      <c r="G58" s="2">
        <v>4.26</v>
      </c>
      <c r="H58" s="2">
        <v>5.95</v>
      </c>
      <c r="I58" s="2">
        <v>3.3</v>
      </c>
      <c r="J58" s="2">
        <v>2.4300000000000002</v>
      </c>
      <c r="K58" s="2">
        <v>1.254</v>
      </c>
      <c r="L58" s="3">
        <v>222.27034284643725</v>
      </c>
      <c r="M58" s="3">
        <v>898.99999999999989</v>
      </c>
      <c r="N58" s="2">
        <v>99.645899999999997</v>
      </c>
    </row>
    <row r="59" spans="1:14">
      <c r="A59" t="s">
        <v>330</v>
      </c>
      <c r="B59" s="2">
        <v>51.26</v>
      </c>
      <c r="C59" s="2">
        <v>3.36</v>
      </c>
      <c r="D59" s="2">
        <v>15.4</v>
      </c>
      <c r="E59" s="2">
        <v>12.16</v>
      </c>
      <c r="F59" s="2">
        <v>0.27789999999999998</v>
      </c>
      <c r="G59" s="2">
        <v>4.2699999999999996</v>
      </c>
      <c r="H59" s="2">
        <v>6.84</v>
      </c>
      <c r="I59" s="2">
        <v>2.99</v>
      </c>
      <c r="J59" s="2">
        <v>1.8</v>
      </c>
      <c r="K59" s="2">
        <v>1.2721</v>
      </c>
      <c r="L59" s="3">
        <v>194.636732654718</v>
      </c>
      <c r="M59" s="3">
        <v>943</v>
      </c>
      <c r="N59" s="2">
        <v>99.772900000000007</v>
      </c>
    </row>
    <row r="60" spans="1:14">
      <c r="A60" t="s">
        <v>331</v>
      </c>
      <c r="B60" s="2">
        <v>51.29</v>
      </c>
      <c r="C60" s="2">
        <v>3.31</v>
      </c>
      <c r="D60" s="2">
        <v>15.4</v>
      </c>
      <c r="E60" s="2">
        <v>12.11</v>
      </c>
      <c r="F60" s="2">
        <v>0.24840000000000001</v>
      </c>
      <c r="G60" s="2">
        <v>4.1399999999999997</v>
      </c>
      <c r="H60" s="2">
        <v>6.24</v>
      </c>
      <c r="I60" s="2">
        <v>3.27</v>
      </c>
      <c r="J60" s="2">
        <v>1.95</v>
      </c>
      <c r="K60" s="2">
        <v>1.2729999999999999</v>
      </c>
      <c r="L60" s="3">
        <v>171.80896771373259</v>
      </c>
      <c r="M60" s="3">
        <v>970</v>
      </c>
      <c r="N60" s="2">
        <v>99.371300000000005</v>
      </c>
    </row>
    <row r="61" spans="1:14">
      <c r="A61" t="s">
        <v>332</v>
      </c>
      <c r="B61" s="2">
        <v>52.41</v>
      </c>
      <c r="C61" s="2">
        <v>3.34</v>
      </c>
      <c r="D61" s="2">
        <v>15.6</v>
      </c>
      <c r="E61" s="2">
        <v>12.33</v>
      </c>
      <c r="F61" s="2">
        <v>0.25330000000000003</v>
      </c>
      <c r="G61" s="2">
        <v>4.25</v>
      </c>
      <c r="H61" s="2">
        <v>6.37</v>
      </c>
      <c r="I61" s="2">
        <v>0.96840000000000004</v>
      </c>
      <c r="J61" s="2">
        <v>1.9</v>
      </c>
      <c r="K61" s="2">
        <v>1.1868000000000001</v>
      </c>
      <c r="L61" s="3">
        <v>173.41091613064384</v>
      </c>
      <c r="M61" s="3">
        <v>992</v>
      </c>
      <c r="N61" s="2">
        <v>98.751000000000005</v>
      </c>
    </row>
    <row r="62" spans="1:14">
      <c r="A62" t="s">
        <v>333</v>
      </c>
      <c r="B62" s="2">
        <v>51.08</v>
      </c>
      <c r="C62" s="2">
        <v>3.38</v>
      </c>
      <c r="D62" s="2">
        <v>15.36</v>
      </c>
      <c r="E62" s="2">
        <v>12.26</v>
      </c>
      <c r="F62" s="2">
        <v>0.25340000000000001</v>
      </c>
      <c r="G62" s="2">
        <v>4.38</v>
      </c>
      <c r="H62" s="2">
        <v>7.09</v>
      </c>
      <c r="I62" s="2">
        <v>2.88</v>
      </c>
      <c r="J62" s="2">
        <v>1.8</v>
      </c>
      <c r="K62" s="2">
        <v>1.204</v>
      </c>
      <c r="L62" s="3">
        <v>265.12246299881343</v>
      </c>
      <c r="M62" s="3">
        <v>971.00000000000011</v>
      </c>
      <c r="N62" s="2">
        <v>99.850700000000003</v>
      </c>
    </row>
    <row r="63" spans="1:14">
      <c r="A63" t="s">
        <v>334</v>
      </c>
      <c r="B63" s="2">
        <v>51.59</v>
      </c>
      <c r="C63" s="2">
        <v>3.37</v>
      </c>
      <c r="D63" s="2">
        <v>15.3</v>
      </c>
      <c r="E63" s="2">
        <v>12.23</v>
      </c>
      <c r="F63" s="2">
        <v>0.24099999999999999</v>
      </c>
      <c r="G63" s="2">
        <v>4.3899999999999997</v>
      </c>
      <c r="H63" s="2">
        <v>6.94</v>
      </c>
      <c r="I63" s="2">
        <v>2.81</v>
      </c>
      <c r="J63" s="2">
        <v>1.82</v>
      </c>
      <c r="K63" s="2">
        <v>1.1452</v>
      </c>
      <c r="L63" s="3">
        <v>287.54974083557113</v>
      </c>
      <c r="M63" s="3">
        <v>985</v>
      </c>
      <c r="N63" s="2">
        <v>100.0065</v>
      </c>
    </row>
    <row r="64" spans="1:14">
      <c r="A64" t="s">
        <v>335</v>
      </c>
      <c r="B64" s="2">
        <v>51.68</v>
      </c>
      <c r="C64" s="2">
        <v>3.31</v>
      </c>
      <c r="D64" s="2">
        <v>15.36</v>
      </c>
      <c r="E64" s="2">
        <v>12.22</v>
      </c>
      <c r="F64" s="2">
        <v>0.255</v>
      </c>
      <c r="G64" s="2">
        <v>4.24</v>
      </c>
      <c r="H64" s="2">
        <v>6.48</v>
      </c>
      <c r="I64" s="2">
        <v>3.15</v>
      </c>
      <c r="J64" s="2">
        <v>1.87</v>
      </c>
      <c r="K64" s="2">
        <v>1.2552000000000001</v>
      </c>
      <c r="L64" s="3">
        <v>205.44988446886902</v>
      </c>
      <c r="M64" s="3">
        <v>949</v>
      </c>
      <c r="N64" s="2">
        <v>99.966399999999993</v>
      </c>
    </row>
    <row r="65" spans="1:14">
      <c r="A65" s="45" t="s">
        <v>215</v>
      </c>
      <c r="B65" s="46">
        <v>51.464999999999996</v>
      </c>
      <c r="C65" s="46">
        <v>3.35</v>
      </c>
      <c r="D65" s="46">
        <v>15.356249999999999</v>
      </c>
      <c r="E65" s="46">
        <v>12.196250000000001</v>
      </c>
      <c r="F65" s="46">
        <v>0.25466250000000001</v>
      </c>
      <c r="G65" s="46">
        <v>4.2737499999999997</v>
      </c>
      <c r="H65" s="46">
        <v>6.3637499999999996</v>
      </c>
      <c r="I65" s="46">
        <v>2.8960499999999998</v>
      </c>
      <c r="J65" s="46">
        <v>2.0287500000000001</v>
      </c>
      <c r="K65" s="46">
        <v>1.2281249999999999</v>
      </c>
      <c r="L65" s="47">
        <v>219.66717666895644</v>
      </c>
      <c r="M65" s="47">
        <v>955.75</v>
      </c>
      <c r="N65" s="46">
        <v>99.563012499999999</v>
      </c>
    </row>
    <row r="66" spans="1:14">
      <c r="A66" s="45" t="s">
        <v>361</v>
      </c>
      <c r="B66" s="46">
        <v>0.44391118802880153</v>
      </c>
      <c r="C66" s="46">
        <v>2.7255405754769851E-2</v>
      </c>
      <c r="D66" s="46">
        <v>0.12397436370936873</v>
      </c>
      <c r="E66" s="46">
        <v>8.3141445741579514E-2</v>
      </c>
      <c r="F66" s="46">
        <v>1.1256736078582323E-2</v>
      </c>
      <c r="G66" s="46">
        <v>7.9988838507096011E-2</v>
      </c>
      <c r="H66" s="46">
        <v>0.67041431752525782</v>
      </c>
      <c r="I66" s="46">
        <v>0.83810617636260409</v>
      </c>
      <c r="J66" s="46">
        <v>0.32856560553846198</v>
      </c>
      <c r="K66" s="46">
        <v>4.5606539318078364E-2</v>
      </c>
      <c r="L66" s="47">
        <v>41.821396101430757</v>
      </c>
      <c r="M66" s="47">
        <v>30.202885387232261</v>
      </c>
      <c r="N66" s="46">
        <v>0.44217891801364034</v>
      </c>
    </row>
    <row r="67" spans="1:14">
      <c r="A67" t="s">
        <v>336</v>
      </c>
      <c r="B67" s="2">
        <v>48.77</v>
      </c>
      <c r="C67" s="2">
        <v>2.52</v>
      </c>
      <c r="D67" s="2">
        <v>13.57</v>
      </c>
      <c r="E67" s="2">
        <v>13.69</v>
      </c>
      <c r="F67" s="2">
        <v>0.23619999999999999</v>
      </c>
      <c r="G67" s="2">
        <v>6.08</v>
      </c>
      <c r="H67" s="2">
        <v>11.51</v>
      </c>
      <c r="I67" s="2">
        <v>1.74</v>
      </c>
      <c r="J67" s="2">
        <v>0.82450000000000001</v>
      </c>
      <c r="K67" s="2">
        <v>0.2923</v>
      </c>
      <c r="L67" s="3">
        <v>20.825329419846373</v>
      </c>
      <c r="M67" s="3">
        <v>292</v>
      </c>
      <c r="N67" s="2">
        <v>99.267399999999995</v>
      </c>
    </row>
    <row r="68" spans="1:14">
      <c r="A68" t="s">
        <v>337</v>
      </c>
      <c r="B68" s="2">
        <v>49.23</v>
      </c>
      <c r="C68" s="2">
        <v>2.5299999999999998</v>
      </c>
      <c r="D68" s="2">
        <v>13.66</v>
      </c>
      <c r="E68" s="2">
        <v>13.66</v>
      </c>
      <c r="F68" s="2">
        <v>0.222</v>
      </c>
      <c r="G68" s="2">
        <v>5.95</v>
      </c>
      <c r="H68" s="2">
        <v>11.61</v>
      </c>
      <c r="I68" s="2">
        <v>1.8</v>
      </c>
      <c r="J68" s="2">
        <v>0.88229999999999997</v>
      </c>
      <c r="K68" s="2">
        <v>0.29570000000000002</v>
      </c>
      <c r="L68" s="3">
        <v>13.616561543745705</v>
      </c>
      <c r="M68" s="3">
        <v>287</v>
      </c>
      <c r="N68" s="2">
        <v>99.872100000000003</v>
      </c>
    </row>
    <row r="69" spans="1:14">
      <c r="A69" t="s">
        <v>338</v>
      </c>
      <c r="B69" s="2">
        <v>49.33</v>
      </c>
      <c r="C69" s="2">
        <v>2.58</v>
      </c>
      <c r="D69" s="2">
        <v>13.8</v>
      </c>
      <c r="E69" s="2">
        <v>13.97</v>
      </c>
      <c r="F69" s="2">
        <v>0.23960000000000001</v>
      </c>
      <c r="G69" s="2">
        <v>6</v>
      </c>
      <c r="H69" s="2">
        <v>11.47</v>
      </c>
      <c r="I69" s="2">
        <v>1.44</v>
      </c>
      <c r="J69" s="2">
        <v>0.83109999999999995</v>
      </c>
      <c r="K69" s="2">
        <v>0.26190000000000002</v>
      </c>
      <c r="L69" s="3">
        <v>23.628739149441078</v>
      </c>
      <c r="M69" s="3">
        <v>386</v>
      </c>
      <c r="N69" s="2">
        <v>99.967100000000002</v>
      </c>
    </row>
    <row r="70" spans="1:14">
      <c r="A70" t="s">
        <v>339</v>
      </c>
      <c r="B70" s="2">
        <v>49.14</v>
      </c>
      <c r="C70" s="2">
        <v>2.4700000000000002</v>
      </c>
      <c r="D70" s="2">
        <v>13.8</v>
      </c>
      <c r="E70" s="2">
        <v>13.74</v>
      </c>
      <c r="F70" s="2">
        <v>0.2379</v>
      </c>
      <c r="G70" s="2">
        <v>6.03</v>
      </c>
      <c r="H70" s="2">
        <v>11.65</v>
      </c>
      <c r="I70" s="2">
        <v>1.38</v>
      </c>
      <c r="J70" s="2">
        <v>0.87619999999999998</v>
      </c>
      <c r="K70" s="2">
        <v>0.28749999999999998</v>
      </c>
      <c r="L70" s="3">
        <v>45.255042777743078</v>
      </c>
      <c r="M70" s="3">
        <v>364</v>
      </c>
      <c r="N70" s="2">
        <v>99.659300000000002</v>
      </c>
    </row>
    <row r="71" spans="1:14">
      <c r="A71" t="s">
        <v>340</v>
      </c>
      <c r="B71" s="2">
        <v>48.58</v>
      </c>
      <c r="C71" s="2">
        <v>2.59</v>
      </c>
      <c r="D71" s="2">
        <v>13.49</v>
      </c>
      <c r="E71" s="2">
        <v>14.09</v>
      </c>
      <c r="F71" s="2">
        <v>0.26240000000000002</v>
      </c>
      <c r="G71" s="2">
        <v>6.02</v>
      </c>
      <c r="H71" s="2">
        <v>11.56</v>
      </c>
      <c r="I71" s="2">
        <v>1.4</v>
      </c>
      <c r="J71" s="2">
        <v>0.83819999999999995</v>
      </c>
      <c r="K71" s="2">
        <v>0.33760000000000001</v>
      </c>
      <c r="L71" s="3">
        <v>16.820458377568226</v>
      </c>
      <c r="M71" s="3">
        <v>243</v>
      </c>
      <c r="N71" s="2">
        <v>99.196700000000007</v>
      </c>
    </row>
    <row r="72" spans="1:14">
      <c r="A72" t="s">
        <v>341</v>
      </c>
      <c r="B72" s="2">
        <v>48.61</v>
      </c>
      <c r="C72" s="2">
        <v>2.5</v>
      </c>
      <c r="D72" s="2">
        <v>13.18</v>
      </c>
      <c r="E72" s="2">
        <v>13.99</v>
      </c>
      <c r="F72" s="2">
        <v>0.23530000000000001</v>
      </c>
      <c r="G72" s="2">
        <v>5.91</v>
      </c>
      <c r="H72" s="2">
        <v>11.45</v>
      </c>
      <c r="I72" s="2">
        <v>1.63</v>
      </c>
      <c r="J72" s="2">
        <v>0.85329999999999995</v>
      </c>
      <c r="K72" s="2">
        <v>0.27050000000000002</v>
      </c>
      <c r="L72" s="3">
        <v>27.633610191719228</v>
      </c>
      <c r="M72" s="3">
        <v>242</v>
      </c>
      <c r="N72" s="2">
        <v>98.660200000000003</v>
      </c>
    </row>
    <row r="73" spans="1:14">
      <c r="A73" t="s">
        <v>342</v>
      </c>
      <c r="B73" s="2">
        <v>48.66</v>
      </c>
      <c r="C73" s="2">
        <v>2.52</v>
      </c>
      <c r="D73" s="2">
        <v>13.81</v>
      </c>
      <c r="E73" s="2">
        <v>13.79</v>
      </c>
      <c r="F73" s="2">
        <v>0.20119999999999999</v>
      </c>
      <c r="G73" s="2">
        <v>6.09</v>
      </c>
      <c r="H73" s="2">
        <v>11.49</v>
      </c>
      <c r="I73" s="2">
        <v>1.64</v>
      </c>
      <c r="J73" s="2">
        <v>0.80989999999999995</v>
      </c>
      <c r="K73" s="2">
        <v>0.30259999999999998</v>
      </c>
      <c r="L73" s="3">
        <v>70.085243239867609</v>
      </c>
      <c r="M73" s="3">
        <v>275</v>
      </c>
      <c r="N73" s="2">
        <v>99.358699999999999</v>
      </c>
    </row>
    <row r="74" spans="1:14">
      <c r="A74" t="s">
        <v>343</v>
      </c>
      <c r="B74" s="2">
        <v>48.57</v>
      </c>
      <c r="C74" s="2">
        <v>2.44</v>
      </c>
      <c r="D74" s="2">
        <v>13.67</v>
      </c>
      <c r="E74" s="2">
        <v>13.42</v>
      </c>
      <c r="F74" s="2">
        <v>0.251</v>
      </c>
      <c r="G74" s="2">
        <v>6.09</v>
      </c>
      <c r="H74" s="2">
        <v>11.48</v>
      </c>
      <c r="I74" s="2">
        <v>1.63</v>
      </c>
      <c r="J74" s="2">
        <v>0.85229999999999995</v>
      </c>
      <c r="K74" s="2">
        <v>0.28960000000000002</v>
      </c>
      <c r="L74" s="3">
        <v>68.88378192718416</v>
      </c>
      <c r="M74" s="3">
        <v>328</v>
      </c>
      <c r="N74" s="2">
        <v>98.742900000000006</v>
      </c>
    </row>
    <row r="75" spans="1:14">
      <c r="A75" s="45" t="s">
        <v>215</v>
      </c>
      <c r="B75" s="46">
        <v>48.861249999999991</v>
      </c>
      <c r="C75" s="46">
        <v>2.5187500000000003</v>
      </c>
      <c r="D75" s="46">
        <v>13.6225</v>
      </c>
      <c r="E75" s="46">
        <v>13.793750000000001</v>
      </c>
      <c r="F75" s="46">
        <v>0.23570000000000002</v>
      </c>
      <c r="G75" s="46">
        <v>6.0212500000000002</v>
      </c>
      <c r="H75" s="46">
        <v>11.5275</v>
      </c>
      <c r="I75" s="46">
        <v>1.5825</v>
      </c>
      <c r="J75" s="46">
        <v>0.84597499999999981</v>
      </c>
      <c r="K75" s="46">
        <v>0.29221249999999999</v>
      </c>
      <c r="L75" s="47">
        <v>35.843595828389432</v>
      </c>
      <c r="M75" s="47">
        <v>302.125</v>
      </c>
      <c r="N75" s="46">
        <v>99.340549999999993</v>
      </c>
    </row>
    <row r="76" spans="1:14">
      <c r="A76" s="45" t="s">
        <v>361</v>
      </c>
      <c r="B76" s="46">
        <v>0.31831868577619737</v>
      </c>
      <c r="C76" s="46">
        <v>5.0550540480366175E-2</v>
      </c>
      <c r="D76" s="46">
        <v>0.2131230362289086</v>
      </c>
      <c r="E76" s="46">
        <v>0.2166588826440575</v>
      </c>
      <c r="F76" s="46">
        <v>1.8304488130354422E-2</v>
      </c>
      <c r="G76" s="46">
        <v>6.6426651277932014E-2</v>
      </c>
      <c r="H76" s="46">
        <v>7.1862964830889886E-2</v>
      </c>
      <c r="I76" s="46">
        <v>0.15791046287600544</v>
      </c>
      <c r="J76" s="46">
        <v>2.4988611691843035E-2</v>
      </c>
      <c r="K76" s="46">
        <v>2.2676006041629108E-2</v>
      </c>
      <c r="L76" s="47">
        <v>22.837298357538437</v>
      </c>
      <c r="M76" s="47">
        <v>53.064482337193169</v>
      </c>
      <c r="N76" s="46">
        <v>0.48153722300862301</v>
      </c>
    </row>
    <row r="77" spans="1:14">
      <c r="A77" t="s">
        <v>344</v>
      </c>
      <c r="B77" s="2">
        <v>49.68</v>
      </c>
      <c r="C77" s="2">
        <v>1.83</v>
      </c>
      <c r="D77" s="2">
        <v>13.69</v>
      </c>
      <c r="E77" s="2">
        <v>12.94</v>
      </c>
      <c r="F77" s="2">
        <v>0.2291</v>
      </c>
      <c r="G77" s="2">
        <v>6.81</v>
      </c>
      <c r="H77" s="2">
        <v>11.35</v>
      </c>
      <c r="I77" s="2">
        <v>2.4700000000000002</v>
      </c>
      <c r="J77" s="2">
        <v>0.2417</v>
      </c>
      <c r="K77" s="2">
        <v>0.1245</v>
      </c>
      <c r="L77" s="3">
        <v>322.79260600761882</v>
      </c>
      <c r="M77" s="3">
        <v>65</v>
      </c>
      <c r="N77" s="2">
        <v>99.452399999999997</v>
      </c>
    </row>
    <row r="78" spans="1:14">
      <c r="A78" t="s">
        <v>345</v>
      </c>
      <c r="B78" s="2">
        <v>49.75</v>
      </c>
      <c r="C78" s="2">
        <v>1.85</v>
      </c>
      <c r="D78" s="2">
        <v>13.78</v>
      </c>
      <c r="E78" s="2">
        <v>12.99</v>
      </c>
      <c r="F78" s="2">
        <v>0.2427</v>
      </c>
      <c r="G78" s="2">
        <v>6.78</v>
      </c>
      <c r="H78" s="2">
        <v>11.45</v>
      </c>
      <c r="I78" s="2">
        <v>2.39</v>
      </c>
      <c r="J78" s="2">
        <v>0.22650000000000001</v>
      </c>
      <c r="K78" s="2">
        <v>0.20230000000000001</v>
      </c>
      <c r="L78" s="3">
        <v>294.35802160744396</v>
      </c>
      <c r="M78" s="3">
        <v>73</v>
      </c>
      <c r="N78" s="2">
        <v>99.7423</v>
      </c>
    </row>
    <row r="79" spans="1:14">
      <c r="A79" t="s">
        <v>346</v>
      </c>
      <c r="B79" s="2">
        <v>49.63</v>
      </c>
      <c r="C79" s="2">
        <v>1.76</v>
      </c>
      <c r="D79" s="2">
        <v>13.52</v>
      </c>
      <c r="E79" s="2">
        <v>12.69</v>
      </c>
      <c r="F79" s="2">
        <v>0.1913</v>
      </c>
      <c r="G79" s="2">
        <v>6.67</v>
      </c>
      <c r="H79" s="2">
        <v>11.41</v>
      </c>
      <c r="I79" s="2">
        <v>2.5499999999999998</v>
      </c>
      <c r="J79" s="2">
        <v>0.2276</v>
      </c>
      <c r="K79" s="2">
        <v>0.14230000000000001</v>
      </c>
      <c r="L79" s="3">
        <v>309.57653156810085</v>
      </c>
      <c r="M79" s="3">
        <v>121</v>
      </c>
      <c r="N79" s="2">
        <v>98.880600000000001</v>
      </c>
    </row>
    <row r="80" spans="1:14">
      <c r="A80" t="s">
        <v>347</v>
      </c>
      <c r="B80" s="2">
        <v>49.94</v>
      </c>
      <c r="C80" s="2">
        <v>1.79</v>
      </c>
      <c r="D80" s="2">
        <v>13.61</v>
      </c>
      <c r="E80" s="2">
        <v>12.85</v>
      </c>
      <c r="F80" s="2">
        <v>0.21279999999999999</v>
      </c>
      <c r="G80" s="2">
        <v>6.8</v>
      </c>
      <c r="H80" s="2">
        <v>11.47</v>
      </c>
      <c r="I80" s="2">
        <v>2.46</v>
      </c>
      <c r="J80" s="2">
        <v>0.24099999999999999</v>
      </c>
      <c r="K80" s="2">
        <v>0.1893</v>
      </c>
      <c r="L80" s="3">
        <v>333.60575782176977</v>
      </c>
      <c r="M80" s="3">
        <v>72</v>
      </c>
      <c r="N80" s="2">
        <v>99.653599999999997</v>
      </c>
    </row>
    <row r="81" spans="1:14">
      <c r="A81" t="s">
        <v>348</v>
      </c>
      <c r="B81" s="2">
        <v>49.64</v>
      </c>
      <c r="C81" s="2">
        <v>1.79</v>
      </c>
      <c r="D81" s="2">
        <v>13.43</v>
      </c>
      <c r="E81" s="2">
        <v>12.88</v>
      </c>
      <c r="F81" s="2">
        <v>0.20780000000000001</v>
      </c>
      <c r="G81" s="2">
        <v>6.66</v>
      </c>
      <c r="H81" s="2">
        <v>11.16</v>
      </c>
      <c r="I81" s="2">
        <v>2.58</v>
      </c>
      <c r="J81" s="2">
        <v>0.2301</v>
      </c>
      <c r="K81" s="2">
        <v>0.17660000000000001</v>
      </c>
      <c r="L81" s="3">
        <v>379.66177480796853</v>
      </c>
      <c r="M81" s="3">
        <v>73</v>
      </c>
      <c r="N81" s="2">
        <v>98.8566</v>
      </c>
    </row>
    <row r="82" spans="1:14">
      <c r="A82" t="s">
        <v>349</v>
      </c>
      <c r="B82" s="2">
        <v>49.46</v>
      </c>
      <c r="C82" s="2">
        <v>1.76</v>
      </c>
      <c r="D82" s="2">
        <v>13.44</v>
      </c>
      <c r="E82" s="2">
        <v>13.01</v>
      </c>
      <c r="F82" s="2">
        <v>0.1946</v>
      </c>
      <c r="G82" s="2">
        <v>6.77</v>
      </c>
      <c r="H82" s="2">
        <v>11.38</v>
      </c>
      <c r="I82" s="2">
        <v>2.2999999999999998</v>
      </c>
      <c r="J82" s="2">
        <v>0.22459999999999999</v>
      </c>
      <c r="K82" s="2">
        <v>0.18149999999999999</v>
      </c>
      <c r="L82" s="3">
        <v>324.79504152875785</v>
      </c>
      <c r="M82" s="3">
        <v>49</v>
      </c>
      <c r="N82" s="2">
        <v>98.806700000000006</v>
      </c>
    </row>
    <row r="83" spans="1:14">
      <c r="A83" t="s">
        <v>350</v>
      </c>
      <c r="B83" s="2">
        <v>49.53</v>
      </c>
      <c r="C83" s="2">
        <v>1.8</v>
      </c>
      <c r="D83" s="2">
        <v>13.28</v>
      </c>
      <c r="E83" s="2">
        <v>12.76</v>
      </c>
      <c r="F83" s="2">
        <v>0.20910000000000001</v>
      </c>
      <c r="G83" s="2">
        <v>6.78</v>
      </c>
      <c r="H83" s="2">
        <v>11.53</v>
      </c>
      <c r="I83" s="2">
        <v>2.54</v>
      </c>
      <c r="J83" s="2">
        <v>0.24679999999999999</v>
      </c>
      <c r="K83" s="2">
        <v>0.16489999999999999</v>
      </c>
      <c r="L83" s="3">
        <v>466.16698932117652</v>
      </c>
      <c r="M83" s="3">
        <v>91</v>
      </c>
      <c r="N83" s="2">
        <v>98.966300000000004</v>
      </c>
    </row>
    <row r="84" spans="1:14">
      <c r="A84" t="s">
        <v>351</v>
      </c>
      <c r="B84" s="2">
        <v>49.17</v>
      </c>
      <c r="C84" s="2">
        <v>1.86</v>
      </c>
      <c r="D84" s="2">
        <v>13.46</v>
      </c>
      <c r="E84" s="2">
        <v>12.9</v>
      </c>
      <c r="F84" s="2">
        <v>0.2203</v>
      </c>
      <c r="G84" s="2">
        <v>6.87</v>
      </c>
      <c r="H84" s="2">
        <v>11.49</v>
      </c>
      <c r="I84" s="2">
        <v>2.4500000000000002</v>
      </c>
      <c r="J84" s="2">
        <v>0.23810000000000001</v>
      </c>
      <c r="K84" s="2">
        <v>0.2029</v>
      </c>
      <c r="L84" s="3">
        <v>464.16455380003748</v>
      </c>
      <c r="M84" s="3">
        <v>75</v>
      </c>
      <c r="N84" s="2">
        <v>98.984700000000004</v>
      </c>
    </row>
    <row r="85" spans="1:14">
      <c r="A85" s="45" t="s">
        <v>215</v>
      </c>
      <c r="B85" s="46">
        <v>49.6</v>
      </c>
      <c r="C85" s="46">
        <v>1.8049999999999999</v>
      </c>
      <c r="D85" s="46">
        <v>13.526250000000001</v>
      </c>
      <c r="E85" s="46">
        <v>12.877500000000001</v>
      </c>
      <c r="F85" s="46">
        <v>0.21346250000000003</v>
      </c>
      <c r="G85" s="46">
        <v>6.7674999999999992</v>
      </c>
      <c r="H85" s="46">
        <v>11.404999999999998</v>
      </c>
      <c r="I85" s="46">
        <v>2.4674999999999998</v>
      </c>
      <c r="J85" s="46">
        <v>0.23454999999999998</v>
      </c>
      <c r="K85" s="46">
        <v>0.17303750000000001</v>
      </c>
      <c r="L85" s="47">
        <v>361.89015955785919</v>
      </c>
      <c r="M85" s="47">
        <v>77.375</v>
      </c>
      <c r="N85" s="46">
        <v>99.167900000000003</v>
      </c>
    </row>
    <row r="86" spans="1:14">
      <c r="A86" s="45" t="s">
        <v>361</v>
      </c>
      <c r="B86" s="46">
        <v>0.22564194139008212</v>
      </c>
      <c r="C86" s="46">
        <v>3.8172540616821141E-2</v>
      </c>
      <c r="D86" s="46">
        <v>0.16035117710824567</v>
      </c>
      <c r="E86" s="46">
        <v>0.10977249200050088</v>
      </c>
      <c r="F86" s="46">
        <v>1.7090593695279953E-2</v>
      </c>
      <c r="G86" s="46">
        <v>7.0457687403758226E-2</v>
      </c>
      <c r="H86" s="46">
        <v>0.1151396667406278</v>
      </c>
      <c r="I86" s="46">
        <v>9.1923881554251199E-2</v>
      </c>
      <c r="J86" s="46">
        <v>8.3435175863831954E-3</v>
      </c>
      <c r="K86" s="46">
        <v>2.7938040502920914E-2</v>
      </c>
      <c r="L86" s="47">
        <v>68.297164172534238</v>
      </c>
      <c r="M86" s="47">
        <v>21.111523596638605</v>
      </c>
      <c r="N86" s="46">
        <v>0.38375947079983536</v>
      </c>
    </row>
    <row r="87" spans="1:14">
      <c r="A87" t="s">
        <v>352</v>
      </c>
      <c r="B87" s="2">
        <v>49.47</v>
      </c>
      <c r="C87" s="2">
        <v>1.84</v>
      </c>
      <c r="D87" s="2">
        <v>13.43</v>
      </c>
      <c r="E87" s="2">
        <v>13.01</v>
      </c>
      <c r="F87" s="2">
        <v>0.22239999999999999</v>
      </c>
      <c r="G87" s="2">
        <v>6.74</v>
      </c>
      <c r="H87" s="2">
        <v>11.39</v>
      </c>
      <c r="I87" s="2">
        <v>2.44</v>
      </c>
      <c r="J87" s="2">
        <v>0.19980000000000001</v>
      </c>
      <c r="K87" s="2">
        <v>0.1883</v>
      </c>
      <c r="L87" s="3">
        <v>350.42621619933794</v>
      </c>
      <c r="M87" s="3">
        <v>65</v>
      </c>
      <c r="N87" s="2">
        <v>99.024500000000003</v>
      </c>
    </row>
    <row r="88" spans="1:14">
      <c r="A88" t="s">
        <v>353</v>
      </c>
      <c r="B88" s="2">
        <v>50.02</v>
      </c>
      <c r="C88" s="2">
        <v>1.83</v>
      </c>
      <c r="D88" s="2">
        <v>13.54</v>
      </c>
      <c r="E88" s="2">
        <v>12.99</v>
      </c>
      <c r="F88" s="2">
        <v>0.23569999999999999</v>
      </c>
      <c r="G88" s="2">
        <v>6.68</v>
      </c>
      <c r="H88" s="2">
        <v>11.68</v>
      </c>
      <c r="I88" s="2">
        <v>2.52</v>
      </c>
      <c r="J88" s="2">
        <v>0.20180000000000001</v>
      </c>
      <c r="K88" s="2">
        <v>0.1457</v>
      </c>
      <c r="L88" s="3">
        <v>379.26128770374072</v>
      </c>
      <c r="M88" s="3">
        <v>124</v>
      </c>
      <c r="N88" s="2">
        <v>99.950299999999999</v>
      </c>
    </row>
    <row r="89" spans="1:14">
      <c r="A89" t="s">
        <v>354</v>
      </c>
      <c r="B89" s="2">
        <v>49.64</v>
      </c>
      <c r="C89" s="2">
        <v>1.91</v>
      </c>
      <c r="D89" s="2">
        <v>13.17</v>
      </c>
      <c r="E89" s="2">
        <v>12.92</v>
      </c>
      <c r="F89" s="2">
        <v>0.24010000000000001</v>
      </c>
      <c r="G89" s="2">
        <v>6.9</v>
      </c>
      <c r="H89" s="2">
        <v>11.57</v>
      </c>
      <c r="I89" s="2">
        <v>2.36</v>
      </c>
      <c r="J89" s="2">
        <v>0.20930000000000001</v>
      </c>
      <c r="K89" s="2">
        <v>0.16009999999999999</v>
      </c>
      <c r="L89" s="3">
        <v>510.22057078623618</v>
      </c>
      <c r="M89" s="3">
        <v>74</v>
      </c>
      <c r="N89" s="2">
        <v>99.214299999999994</v>
      </c>
    </row>
    <row r="90" spans="1:14">
      <c r="A90" t="s">
        <v>355</v>
      </c>
      <c r="B90" s="2">
        <v>49.99</v>
      </c>
      <c r="C90" s="2">
        <v>1.87</v>
      </c>
      <c r="D90" s="2">
        <v>13.43</v>
      </c>
      <c r="E90" s="2">
        <v>12.9</v>
      </c>
      <c r="F90" s="2">
        <v>0.2087</v>
      </c>
      <c r="G90" s="2">
        <v>6.74</v>
      </c>
      <c r="H90" s="2">
        <v>11.47</v>
      </c>
      <c r="I90" s="2">
        <v>2.0499999999999998</v>
      </c>
      <c r="J90" s="2">
        <v>0.21529999999999999</v>
      </c>
      <c r="K90" s="2">
        <v>0.1832</v>
      </c>
      <c r="L90" s="3">
        <v>468.97039905077128</v>
      </c>
      <c r="M90" s="3">
        <v>71</v>
      </c>
      <c r="N90" s="2">
        <v>99.181399999999996</v>
      </c>
    </row>
    <row r="91" spans="1:14">
      <c r="A91" t="s">
        <v>356</v>
      </c>
      <c r="B91" s="2">
        <v>50.05</v>
      </c>
      <c r="C91" s="2">
        <v>1.8</v>
      </c>
      <c r="D91" s="2">
        <v>13.5</v>
      </c>
      <c r="E91" s="2">
        <v>12.86</v>
      </c>
      <c r="F91" s="2">
        <v>0.22040000000000001</v>
      </c>
      <c r="G91" s="2">
        <v>6.85</v>
      </c>
      <c r="H91" s="2">
        <v>11.8</v>
      </c>
      <c r="I91" s="2">
        <v>2.41</v>
      </c>
      <c r="J91" s="2">
        <v>0.21540000000000001</v>
      </c>
      <c r="K91" s="2">
        <v>0.19869999999999999</v>
      </c>
      <c r="L91" s="3">
        <v>368.44813588958971</v>
      </c>
      <c r="M91" s="3">
        <v>75</v>
      </c>
      <c r="N91" s="2">
        <v>100.004</v>
      </c>
    </row>
    <row r="92" spans="1:14">
      <c r="A92" t="s">
        <v>357</v>
      </c>
      <c r="B92" s="2">
        <v>49.91</v>
      </c>
      <c r="C92" s="2">
        <v>1.78</v>
      </c>
      <c r="D92" s="2">
        <v>13.66</v>
      </c>
      <c r="E92" s="2">
        <v>12.74</v>
      </c>
      <c r="F92" s="2">
        <v>0.21759999999999999</v>
      </c>
      <c r="G92" s="2">
        <v>6.88</v>
      </c>
      <c r="H92" s="2">
        <v>11.71</v>
      </c>
      <c r="I92" s="2">
        <v>2.29</v>
      </c>
      <c r="J92" s="2">
        <v>0.2228</v>
      </c>
      <c r="K92" s="2">
        <v>0.1696</v>
      </c>
      <c r="L92" s="3">
        <v>366.84618747267842</v>
      </c>
      <c r="M92" s="3">
        <v>49</v>
      </c>
      <c r="N92" s="2">
        <v>99.676500000000004</v>
      </c>
    </row>
    <row r="93" spans="1:14">
      <c r="A93" t="s">
        <v>358</v>
      </c>
      <c r="B93" s="2">
        <v>49.96</v>
      </c>
      <c r="C93" s="2">
        <v>1.91</v>
      </c>
      <c r="D93" s="2">
        <v>13.75</v>
      </c>
      <c r="E93" s="2">
        <v>12.92</v>
      </c>
      <c r="F93" s="2">
        <v>0.1903</v>
      </c>
      <c r="G93" s="2">
        <v>6.74</v>
      </c>
      <c r="H93" s="2">
        <v>11.54</v>
      </c>
      <c r="I93" s="2">
        <v>2.4900000000000002</v>
      </c>
      <c r="J93" s="2">
        <v>0.2001</v>
      </c>
      <c r="K93" s="2">
        <v>0.21709999999999999</v>
      </c>
      <c r="L93" s="3">
        <v>360.4383938050334</v>
      </c>
      <c r="M93" s="3">
        <v>79.000000000000014</v>
      </c>
      <c r="N93" s="2">
        <v>100.0154</v>
      </c>
    </row>
    <row r="94" spans="1:14">
      <c r="A94" t="s">
        <v>359</v>
      </c>
      <c r="B94" s="2">
        <v>49.79</v>
      </c>
      <c r="C94" s="2">
        <v>1.77</v>
      </c>
      <c r="D94" s="2">
        <v>13.67</v>
      </c>
      <c r="E94" s="2">
        <v>12.74</v>
      </c>
      <c r="F94" s="2">
        <v>0.2462</v>
      </c>
      <c r="G94" s="2">
        <v>6.81</v>
      </c>
      <c r="H94" s="2">
        <v>11.61</v>
      </c>
      <c r="I94" s="2">
        <v>2.5299999999999998</v>
      </c>
      <c r="J94" s="2">
        <v>0.22</v>
      </c>
      <c r="K94" s="2">
        <v>0.12330000000000001</v>
      </c>
      <c r="L94" s="3">
        <v>321.59114469493539</v>
      </c>
      <c r="M94" s="3">
        <v>82</v>
      </c>
      <c r="N94" s="2">
        <v>99.597999999999999</v>
      </c>
    </row>
    <row r="95" spans="1:14">
      <c r="A95" s="45" t="s">
        <v>215</v>
      </c>
      <c r="B95" s="46">
        <v>49.853750000000005</v>
      </c>
      <c r="C95" s="46">
        <v>1.8387499999999999</v>
      </c>
      <c r="D95" s="46">
        <v>13.518749999999999</v>
      </c>
      <c r="E95" s="46">
        <v>12.885</v>
      </c>
      <c r="F95" s="46">
        <v>0.22267499999999998</v>
      </c>
      <c r="G95" s="46">
        <v>6.7925000000000013</v>
      </c>
      <c r="H95" s="46">
        <v>11.59625</v>
      </c>
      <c r="I95" s="46">
        <v>2.3862500000000004</v>
      </c>
      <c r="J95" s="46">
        <v>0.21056250000000001</v>
      </c>
      <c r="K95" s="46">
        <v>0.17325000000000002</v>
      </c>
      <c r="L95" s="47">
        <v>361.89015955785919</v>
      </c>
      <c r="M95" s="47">
        <v>77.375</v>
      </c>
      <c r="N95" s="46">
        <v>99.58305</v>
      </c>
    </row>
    <row r="96" spans="1:14">
      <c r="A96" s="45" t="s">
        <v>361</v>
      </c>
      <c r="B96" s="46">
        <v>0.20570002430724249</v>
      </c>
      <c r="C96" s="46">
        <v>5.4625347334626331E-2</v>
      </c>
      <c r="D96" s="46">
        <v>0.1830251739125367</v>
      </c>
      <c r="E96" s="46">
        <v>0.10141851056742192</v>
      </c>
      <c r="F96" s="46">
        <v>1.8131090109848019E-2</v>
      </c>
      <c r="G96" s="46">
        <v>7.9056941504209485E-2</v>
      </c>
      <c r="H96" s="46">
        <v>0.13308831654206171</v>
      </c>
      <c r="I96" s="46">
        <v>0.15846923991740483</v>
      </c>
      <c r="J96" s="46">
        <v>9.1677910565818848E-3</v>
      </c>
      <c r="K96" s="46">
        <v>3.0086256948029366E-2</v>
      </c>
      <c r="L96" s="47">
        <v>68.297164172534238</v>
      </c>
      <c r="M96" s="47">
        <v>21.111523596638605</v>
      </c>
      <c r="N96" s="46">
        <v>0.39950536917543544</v>
      </c>
    </row>
    <row r="97" spans="1:17">
      <c r="A97" t="s">
        <v>436</v>
      </c>
      <c r="B97" s="2">
        <v>48.27</v>
      </c>
      <c r="C97" s="2">
        <v>3.81</v>
      </c>
      <c r="D97" s="2">
        <v>13.86</v>
      </c>
      <c r="E97" s="2">
        <v>14.96</v>
      </c>
      <c r="F97" s="2">
        <v>0.3639</v>
      </c>
      <c r="G97" s="2">
        <v>3.6</v>
      </c>
      <c r="H97" s="2">
        <v>8.17</v>
      </c>
      <c r="I97" s="2">
        <v>4.1900000000000004</v>
      </c>
      <c r="J97" s="2">
        <v>1.59</v>
      </c>
      <c r="K97" s="2">
        <v>0.72089999999999999</v>
      </c>
      <c r="L97" s="3">
        <v>784.18313307186929</v>
      </c>
      <c r="M97" s="3">
        <v>683</v>
      </c>
      <c r="N97" s="2">
        <v>99.798900000000003</v>
      </c>
      <c r="Q97" s="3"/>
    </row>
    <row r="98" spans="1:17">
      <c r="A98" t="s">
        <v>437</v>
      </c>
      <c r="B98" s="2">
        <v>48.11</v>
      </c>
      <c r="C98" s="2">
        <v>3.78</v>
      </c>
      <c r="D98" s="2">
        <v>14.1</v>
      </c>
      <c r="E98" s="2">
        <v>14.72</v>
      </c>
      <c r="F98" s="2">
        <v>0.30669999999999997</v>
      </c>
      <c r="G98" s="2">
        <v>3.78</v>
      </c>
      <c r="H98" s="2">
        <v>8.24</v>
      </c>
      <c r="I98" s="2">
        <v>4.88</v>
      </c>
      <c r="J98" s="2">
        <v>1.48</v>
      </c>
      <c r="K98" s="2">
        <v>0.72440000000000004</v>
      </c>
      <c r="L98" s="3">
        <v>578.32504808773206</v>
      </c>
      <c r="M98" s="3">
        <v>630</v>
      </c>
      <c r="N98" s="2">
        <v>100.32850000000001</v>
      </c>
      <c r="Q98" s="3"/>
    </row>
    <row r="99" spans="1:17">
      <c r="A99" t="s">
        <v>438</v>
      </c>
      <c r="B99" s="2">
        <v>48.41</v>
      </c>
      <c r="C99" s="2">
        <v>3.7</v>
      </c>
      <c r="D99" s="2">
        <v>13.86</v>
      </c>
      <c r="E99" s="2">
        <v>15</v>
      </c>
      <c r="F99" s="2">
        <v>0.33379999999999999</v>
      </c>
      <c r="G99" s="2">
        <v>3.76</v>
      </c>
      <c r="H99" s="2">
        <v>8.18</v>
      </c>
      <c r="I99" s="2">
        <v>4.5999999999999996</v>
      </c>
      <c r="J99" s="2">
        <v>1.5</v>
      </c>
      <c r="K99" s="2">
        <v>0.87190000000000001</v>
      </c>
      <c r="L99" s="3">
        <v>607.5617021808099</v>
      </c>
      <c r="M99" s="3">
        <v>661.00000000000011</v>
      </c>
      <c r="N99" s="2">
        <v>100.4335</v>
      </c>
      <c r="Q99" s="3"/>
    </row>
    <row r="100" spans="1:17">
      <c r="A100" t="s">
        <v>439</v>
      </c>
      <c r="B100" s="2">
        <v>47.91</v>
      </c>
      <c r="C100" s="2">
        <v>3.91</v>
      </c>
      <c r="D100" s="2">
        <v>13.92</v>
      </c>
      <c r="E100" s="2">
        <v>14.92</v>
      </c>
      <c r="F100" s="2">
        <v>0.28410000000000002</v>
      </c>
      <c r="G100" s="2">
        <v>3.6</v>
      </c>
      <c r="H100" s="2">
        <v>8.2899999999999991</v>
      </c>
      <c r="I100" s="2">
        <v>4.97</v>
      </c>
      <c r="J100" s="2">
        <v>1.62</v>
      </c>
      <c r="K100" s="2">
        <v>0.80959999999999999</v>
      </c>
      <c r="L100" s="3">
        <v>746.13543253978162</v>
      </c>
      <c r="M100" s="3">
        <v>812</v>
      </c>
      <c r="N100" s="2">
        <v>100.5012</v>
      </c>
      <c r="Q100" s="3"/>
    </row>
    <row r="101" spans="1:17">
      <c r="A101" t="s">
        <v>440</v>
      </c>
      <c r="B101" s="2">
        <v>48.23</v>
      </c>
      <c r="C101" s="2">
        <v>3.83</v>
      </c>
      <c r="D101" s="2">
        <v>14.01</v>
      </c>
      <c r="E101" s="2">
        <v>14.81</v>
      </c>
      <c r="F101" s="2">
        <v>0.28539999999999999</v>
      </c>
      <c r="G101" s="2">
        <v>3.62</v>
      </c>
      <c r="H101" s="2">
        <v>8.06</v>
      </c>
      <c r="I101" s="2">
        <v>4.6500000000000004</v>
      </c>
      <c r="J101" s="2">
        <v>1.49</v>
      </c>
      <c r="K101" s="2">
        <v>0.86809999999999998</v>
      </c>
      <c r="L101" s="3">
        <v>646.4104069346256</v>
      </c>
      <c r="M101" s="3">
        <v>785</v>
      </c>
      <c r="N101" s="2">
        <v>100.0934</v>
      </c>
      <c r="Q101" s="3"/>
    </row>
    <row r="102" spans="1:17">
      <c r="A102" t="s">
        <v>441</v>
      </c>
      <c r="B102" s="2">
        <v>48.16</v>
      </c>
      <c r="C102" s="2">
        <v>3.79</v>
      </c>
      <c r="D102" s="2">
        <v>13.83</v>
      </c>
      <c r="E102" s="2">
        <v>14.87</v>
      </c>
      <c r="F102" s="2">
        <v>0.28649999999999998</v>
      </c>
      <c r="G102" s="2">
        <v>3.34</v>
      </c>
      <c r="H102" s="2">
        <v>8.07</v>
      </c>
      <c r="I102" s="2">
        <v>5.01</v>
      </c>
      <c r="J102" s="2">
        <v>1.59</v>
      </c>
      <c r="K102" s="2">
        <v>0.86980000000000002</v>
      </c>
      <c r="L102" s="3">
        <v>740.52840298768467</v>
      </c>
      <c r="M102" s="3">
        <v>751</v>
      </c>
      <c r="N102" s="2">
        <v>100.0763</v>
      </c>
      <c r="Q102" s="3"/>
    </row>
    <row r="103" spans="1:17">
      <c r="A103" s="45" t="s">
        <v>442</v>
      </c>
      <c r="B103" s="46">
        <v>48.181666666666665</v>
      </c>
      <c r="C103" s="46">
        <v>3.8033333333333332</v>
      </c>
      <c r="D103" s="46">
        <v>13.93</v>
      </c>
      <c r="E103" s="46">
        <v>14.88</v>
      </c>
      <c r="F103" s="46">
        <v>0.31006666666666666</v>
      </c>
      <c r="G103" s="46">
        <v>3.6166666666666667</v>
      </c>
      <c r="H103" s="46">
        <v>8.168333333333333</v>
      </c>
      <c r="I103" s="46">
        <v>4.7166666666666659</v>
      </c>
      <c r="J103" s="46">
        <v>1.5450000000000002</v>
      </c>
      <c r="K103" s="46">
        <v>0.8107833333333333</v>
      </c>
      <c r="L103" s="47">
        <v>683.85735430041711</v>
      </c>
      <c r="M103" s="47">
        <v>720.33333333333337</v>
      </c>
      <c r="N103" s="46">
        <v>100.20530000000001</v>
      </c>
      <c r="Q103" s="3"/>
    </row>
    <row r="104" spans="1:17">
      <c r="A104" s="45" t="s">
        <v>443</v>
      </c>
      <c r="B104" s="46">
        <v>0.16833498349026213</v>
      </c>
      <c r="C104" s="46">
        <v>6.8605150438335663E-2</v>
      </c>
      <c r="D104" s="46">
        <v>0.10507140429250957</v>
      </c>
      <c r="E104" s="46">
        <v>0.10295630140986989</v>
      </c>
      <c r="F104" s="46">
        <v>3.2590591689422681E-2</v>
      </c>
      <c r="G104" s="46">
        <v>0.15769168230019823</v>
      </c>
      <c r="H104" s="46">
        <v>9.1086039910990735E-2</v>
      </c>
      <c r="I104" s="46">
        <v>0.30735430152621346</v>
      </c>
      <c r="J104" s="46">
        <v>6.1562975886485599E-2</v>
      </c>
      <c r="K104" s="46">
        <v>7.2174660835134283E-2</v>
      </c>
      <c r="L104" s="47">
        <v>84.28024291438895</v>
      </c>
      <c r="M104" s="47">
        <v>72.937416095353029</v>
      </c>
      <c r="N104" s="46">
        <v>0.26424755817225382</v>
      </c>
      <c r="Q104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30794-76B9-4B4A-8A8F-6C985EC44CAB}">
  <dimension ref="A1:AG89"/>
  <sheetViews>
    <sheetView zoomScaleNormal="100" workbookViewId="0"/>
  </sheetViews>
  <sheetFormatPr baseColWidth="10" defaultRowHeight="13"/>
  <cols>
    <col min="1" max="1" width="21.796875" customWidth="1"/>
    <col min="2" max="2" width="9.796875" customWidth="1"/>
    <col min="5" max="5" width="6.19921875" customWidth="1"/>
    <col min="6" max="6" width="13.796875" customWidth="1"/>
    <col min="7" max="7" width="12.59765625" customWidth="1"/>
    <col min="21" max="21" width="8.59765625" customWidth="1"/>
    <col min="22" max="22" width="50.3984375" customWidth="1"/>
    <col min="23" max="23" width="17.3984375" customWidth="1"/>
  </cols>
  <sheetData>
    <row r="1" spans="1:31" s="28" customFormat="1" ht="20" customHeight="1">
      <c r="A1" s="28" t="s">
        <v>239</v>
      </c>
    </row>
    <row r="2" spans="1:31" ht="17">
      <c r="A2" s="8" t="s">
        <v>28</v>
      </c>
      <c r="B2" s="8" t="s">
        <v>23</v>
      </c>
      <c r="C2" s="8" t="s">
        <v>26</v>
      </c>
      <c r="D2" s="8" t="s">
        <v>208</v>
      </c>
      <c r="E2" s="8" t="s">
        <v>213</v>
      </c>
      <c r="F2" s="8" t="s">
        <v>214</v>
      </c>
      <c r="G2" s="8" t="s">
        <v>201</v>
      </c>
      <c r="H2" s="14" t="s">
        <v>270</v>
      </c>
      <c r="I2" s="14" t="s">
        <v>268</v>
      </c>
      <c r="J2" s="14" t="s">
        <v>267</v>
      </c>
      <c r="K2" s="14" t="s">
        <v>261</v>
      </c>
      <c r="L2" s="14" t="s">
        <v>262</v>
      </c>
      <c r="M2" s="14" t="s">
        <v>263</v>
      </c>
      <c r="N2" s="14" t="s">
        <v>264</v>
      </c>
      <c r="O2" s="14" t="s">
        <v>269</v>
      </c>
      <c r="P2" s="14" t="s">
        <v>265</v>
      </c>
      <c r="Q2" s="14" t="s">
        <v>266</v>
      </c>
      <c r="R2" s="8" t="s">
        <v>104</v>
      </c>
      <c r="S2" s="8" t="s">
        <v>105</v>
      </c>
      <c r="T2" s="8" t="s">
        <v>274</v>
      </c>
      <c r="U2" s="8" t="s">
        <v>85</v>
      </c>
      <c r="V2" s="8" t="s">
        <v>29</v>
      </c>
      <c r="W2" s="8" t="s">
        <v>209</v>
      </c>
    </row>
    <row r="3" spans="1:31">
      <c r="A3" t="s">
        <v>70</v>
      </c>
      <c r="B3" t="s">
        <v>37</v>
      </c>
      <c r="C3" t="s">
        <v>27</v>
      </c>
      <c r="D3">
        <v>1</v>
      </c>
      <c r="E3">
        <v>1</v>
      </c>
      <c r="F3" t="str">
        <f>C3&amp;""&amp;D3&amp;" MI"&amp;E3</f>
        <v>plag1 MI1</v>
      </c>
      <c r="G3">
        <v>77.11</v>
      </c>
      <c r="H3" s="2">
        <v>47.64</v>
      </c>
      <c r="I3" s="2">
        <v>2.41</v>
      </c>
      <c r="J3" s="2">
        <v>13.16</v>
      </c>
      <c r="K3" s="2">
        <v>14.58</v>
      </c>
      <c r="L3" s="2">
        <v>0.22140000000000001</v>
      </c>
      <c r="M3" s="2">
        <v>6.31</v>
      </c>
      <c r="N3" s="2">
        <v>12.03</v>
      </c>
      <c r="O3" s="2">
        <v>2.27</v>
      </c>
      <c r="P3" s="2">
        <v>0.76649999999999996</v>
      </c>
      <c r="Q3" s="2">
        <v>0.2596</v>
      </c>
      <c r="R3" s="3">
        <v>478.60002248257598</v>
      </c>
      <c r="S3" s="3">
        <v>319</v>
      </c>
      <c r="T3" s="2">
        <v>99.798900000000003</v>
      </c>
      <c r="W3" t="s">
        <v>83</v>
      </c>
    </row>
    <row r="4" spans="1:31">
      <c r="A4" t="s">
        <v>71</v>
      </c>
      <c r="B4" t="s">
        <v>37</v>
      </c>
      <c r="C4" t="s">
        <v>86</v>
      </c>
      <c r="D4">
        <v>1</v>
      </c>
      <c r="E4">
        <v>1</v>
      </c>
      <c r="F4" t="str">
        <f t="shared" ref="F4:F67" si="0">C4&amp;""&amp;D4&amp;" MI"&amp;E4</f>
        <v>ol1 MI1</v>
      </c>
      <c r="G4">
        <v>83.45</v>
      </c>
      <c r="H4" s="2">
        <v>48.34</v>
      </c>
      <c r="I4" s="2">
        <v>2.16</v>
      </c>
      <c r="J4" s="2">
        <v>14.25</v>
      </c>
      <c r="K4" s="2">
        <v>13.51</v>
      </c>
      <c r="L4" s="2">
        <v>0.2185</v>
      </c>
      <c r="M4" s="2">
        <v>5.93</v>
      </c>
      <c r="N4" s="2">
        <v>12.85</v>
      </c>
      <c r="O4" s="2">
        <v>1.1467000000000001</v>
      </c>
      <c r="P4" s="2">
        <v>0.6492</v>
      </c>
      <c r="Q4" s="2">
        <v>0.32329999999999998</v>
      </c>
      <c r="R4" s="3">
        <v>1088.1642352177062</v>
      </c>
      <c r="S4" s="3">
        <v>317</v>
      </c>
      <c r="T4" s="2">
        <v>99.681100000000001</v>
      </c>
      <c r="W4" t="s">
        <v>83</v>
      </c>
    </row>
    <row r="5" spans="1:31">
      <c r="A5" t="s">
        <v>72</v>
      </c>
      <c r="B5" t="s">
        <v>37</v>
      </c>
      <c r="C5" t="s">
        <v>86</v>
      </c>
      <c r="D5">
        <v>1</v>
      </c>
      <c r="E5">
        <v>2</v>
      </c>
      <c r="F5" t="str">
        <f t="shared" si="0"/>
        <v>ol1 MI2</v>
      </c>
      <c r="G5">
        <v>85.29</v>
      </c>
      <c r="H5" s="2">
        <v>49.11</v>
      </c>
      <c r="I5" s="2">
        <v>2.3199999999999998</v>
      </c>
      <c r="J5" s="2">
        <v>13.53</v>
      </c>
      <c r="K5" s="2">
        <v>14.39</v>
      </c>
      <c r="L5" s="2">
        <v>0.24379999999999999</v>
      </c>
      <c r="M5" s="2">
        <v>6.12</v>
      </c>
      <c r="N5" s="2">
        <v>12.49</v>
      </c>
      <c r="O5" s="2">
        <v>0.72189999999999999</v>
      </c>
      <c r="P5" s="2">
        <v>0.4864</v>
      </c>
      <c r="Q5" s="2">
        <v>0.26819999999999999</v>
      </c>
      <c r="R5" s="3">
        <v>766.16053808298557</v>
      </c>
      <c r="S5" s="3">
        <v>289</v>
      </c>
      <c r="T5" s="2">
        <v>99.900499999999994</v>
      </c>
      <c r="W5" t="s">
        <v>83</v>
      </c>
    </row>
    <row r="6" spans="1:31">
      <c r="A6" t="s">
        <v>73</v>
      </c>
      <c r="B6" t="s">
        <v>37</v>
      </c>
      <c r="C6" t="s">
        <v>86</v>
      </c>
      <c r="D6">
        <v>1</v>
      </c>
      <c r="E6">
        <v>3</v>
      </c>
      <c r="F6" t="str">
        <f t="shared" si="0"/>
        <v>ol1 MI3</v>
      </c>
      <c r="G6">
        <v>85.29</v>
      </c>
      <c r="H6" s="2">
        <v>49.5</v>
      </c>
      <c r="I6" s="2">
        <v>2.35</v>
      </c>
      <c r="J6" s="2">
        <v>13.85</v>
      </c>
      <c r="K6" s="2">
        <v>13.57</v>
      </c>
      <c r="L6" s="2">
        <v>0.23569999999999999</v>
      </c>
      <c r="M6" s="2">
        <v>6.1</v>
      </c>
      <c r="N6" s="2">
        <v>12.49</v>
      </c>
      <c r="O6" s="2">
        <v>0.78369999999999995</v>
      </c>
      <c r="P6" s="2">
        <v>0.55379999999999996</v>
      </c>
      <c r="Q6" s="2">
        <v>0.23780000000000001</v>
      </c>
      <c r="R6" s="3">
        <v>384.48202642951708</v>
      </c>
      <c r="S6" s="3">
        <v>361</v>
      </c>
      <c r="T6" s="2">
        <v>99.803100000000001</v>
      </c>
      <c r="W6" t="s">
        <v>83</v>
      </c>
    </row>
    <row r="7" spans="1:31">
      <c r="A7" t="s">
        <v>74</v>
      </c>
      <c r="B7" t="s">
        <v>37</v>
      </c>
      <c r="C7" t="s">
        <v>27</v>
      </c>
      <c r="D7">
        <v>2</v>
      </c>
      <c r="E7">
        <v>1</v>
      </c>
      <c r="F7" t="str">
        <f t="shared" si="0"/>
        <v>plag2 MI1</v>
      </c>
      <c r="G7">
        <v>78.489999999999995</v>
      </c>
      <c r="H7" s="2">
        <v>48.67</v>
      </c>
      <c r="I7" s="2">
        <v>2.54</v>
      </c>
      <c r="J7" s="2">
        <v>13.42</v>
      </c>
      <c r="K7" s="2">
        <v>14.17</v>
      </c>
      <c r="L7" s="2">
        <v>0.27129999999999999</v>
      </c>
      <c r="M7" s="2">
        <v>6.16</v>
      </c>
      <c r="N7" s="2">
        <v>11.43</v>
      </c>
      <c r="O7" s="2">
        <v>1.45</v>
      </c>
      <c r="P7" s="2">
        <v>0.92259999999999998</v>
      </c>
      <c r="Q7" s="2">
        <v>0.31130000000000002</v>
      </c>
      <c r="R7" s="3">
        <v>144.18075991106892</v>
      </c>
      <c r="S7" s="3">
        <v>351</v>
      </c>
      <c r="T7" s="2">
        <v>99.416300000000007</v>
      </c>
      <c r="W7" t="s">
        <v>83</v>
      </c>
    </row>
    <row r="8" spans="1:31">
      <c r="A8" t="s">
        <v>75</v>
      </c>
      <c r="B8" t="s">
        <v>37</v>
      </c>
      <c r="C8" t="s">
        <v>86</v>
      </c>
      <c r="D8">
        <v>3</v>
      </c>
      <c r="E8">
        <v>1</v>
      </c>
      <c r="F8" t="str">
        <f t="shared" si="0"/>
        <v>ol3 MI1</v>
      </c>
      <c r="G8">
        <v>84.69</v>
      </c>
      <c r="H8" s="2">
        <v>49.41</v>
      </c>
      <c r="I8" s="2">
        <v>1.73</v>
      </c>
      <c r="J8" s="2">
        <v>15.91</v>
      </c>
      <c r="K8" s="2">
        <v>7.2</v>
      </c>
      <c r="L8" s="2">
        <v>0.1321</v>
      </c>
      <c r="M8" s="2">
        <v>6.43</v>
      </c>
      <c r="N8" s="2">
        <v>15.12</v>
      </c>
      <c r="O8" s="2">
        <v>2.14</v>
      </c>
      <c r="P8" s="2">
        <v>0.64170000000000005</v>
      </c>
      <c r="Q8" s="2">
        <v>0.18759999999999999</v>
      </c>
      <c r="R8" s="3">
        <v>1129.0154505258424</v>
      </c>
      <c r="S8" s="3">
        <v>314</v>
      </c>
      <c r="T8" s="2">
        <v>99.214699999999993</v>
      </c>
      <c r="W8" t="s">
        <v>83</v>
      </c>
    </row>
    <row r="9" spans="1:31">
      <c r="A9" t="s">
        <v>76</v>
      </c>
      <c r="B9" t="s">
        <v>36</v>
      </c>
      <c r="C9" t="s">
        <v>27</v>
      </c>
      <c r="D9">
        <v>1</v>
      </c>
      <c r="E9">
        <v>1</v>
      </c>
      <c r="F9" t="str">
        <f t="shared" si="0"/>
        <v>plag1 MI1</v>
      </c>
      <c r="G9">
        <v>60.76</v>
      </c>
      <c r="H9" s="2">
        <v>49.17</v>
      </c>
      <c r="I9" s="2">
        <v>3.9</v>
      </c>
      <c r="J9" s="2">
        <v>12.09</v>
      </c>
      <c r="K9" s="2">
        <v>14.84</v>
      </c>
      <c r="L9" s="2">
        <v>0.35539999999999999</v>
      </c>
      <c r="M9" s="2">
        <v>5.01</v>
      </c>
      <c r="N9" s="2">
        <v>7.4</v>
      </c>
      <c r="O9" s="2">
        <v>2.13</v>
      </c>
      <c r="P9" s="2">
        <v>1.68</v>
      </c>
      <c r="Q9" s="2">
        <v>1.5494000000000001</v>
      </c>
      <c r="R9" s="3">
        <v>745.73493042891766</v>
      </c>
      <c r="S9" s="3">
        <v>1879.0000000000002</v>
      </c>
      <c r="T9" s="2">
        <v>98.498900000000006</v>
      </c>
      <c r="V9" t="s">
        <v>211</v>
      </c>
      <c r="W9" t="s">
        <v>83</v>
      </c>
    </row>
    <row r="10" spans="1:31">
      <c r="A10" t="s">
        <v>57</v>
      </c>
      <c r="B10" t="s">
        <v>24</v>
      </c>
      <c r="C10" t="s">
        <v>86</v>
      </c>
      <c r="D10">
        <v>1</v>
      </c>
      <c r="E10">
        <v>1</v>
      </c>
      <c r="F10" t="str">
        <f t="shared" si="0"/>
        <v>ol1 MI1</v>
      </c>
      <c r="G10">
        <v>80.87</v>
      </c>
      <c r="H10" s="2">
        <v>49.51</v>
      </c>
      <c r="I10" s="2">
        <v>1.6406000000000001</v>
      </c>
      <c r="J10" s="2">
        <v>14.22</v>
      </c>
      <c r="K10" s="2">
        <v>11.71</v>
      </c>
      <c r="L10" s="2">
        <v>0.2263</v>
      </c>
      <c r="M10" s="2">
        <v>6.64</v>
      </c>
      <c r="N10" s="2">
        <v>12.44</v>
      </c>
      <c r="O10" s="2">
        <v>2.35</v>
      </c>
      <c r="P10" s="2">
        <v>0.19259999999999999</v>
      </c>
      <c r="Q10" s="2">
        <v>0.14610000000000001</v>
      </c>
      <c r="R10" s="3">
        <v>1380.1302740376209</v>
      </c>
      <c r="S10" s="3">
        <v>80</v>
      </c>
      <c r="T10" s="2">
        <v>99.428200000000004</v>
      </c>
      <c r="W10" t="s">
        <v>83</v>
      </c>
      <c r="Y10" s="3"/>
      <c r="AA10" s="3"/>
      <c r="AE10" s="2"/>
    </row>
    <row r="11" spans="1:31">
      <c r="A11" t="s">
        <v>58</v>
      </c>
      <c r="B11" t="s">
        <v>24</v>
      </c>
      <c r="C11" t="s">
        <v>86</v>
      </c>
      <c r="D11">
        <v>2</v>
      </c>
      <c r="E11">
        <v>1</v>
      </c>
      <c r="F11" t="str">
        <f t="shared" si="0"/>
        <v>ol2 MI1</v>
      </c>
      <c r="G11">
        <v>81.11</v>
      </c>
      <c r="H11" s="2">
        <v>49.86</v>
      </c>
      <c r="I11" s="2">
        <v>1.6077999999999999</v>
      </c>
      <c r="J11" s="2">
        <v>14.47</v>
      </c>
      <c r="K11" s="2">
        <v>11.53</v>
      </c>
      <c r="L11" s="2">
        <v>0.18940000000000001</v>
      </c>
      <c r="M11" s="2">
        <v>6.86</v>
      </c>
      <c r="N11" s="2">
        <v>12.36</v>
      </c>
      <c r="O11" s="2">
        <v>2.4500000000000002</v>
      </c>
      <c r="P11" s="2">
        <v>0.15340000000000001</v>
      </c>
      <c r="Q11" s="2">
        <v>0.187</v>
      </c>
      <c r="R11" s="3">
        <v>1427.7900252304462</v>
      </c>
      <c r="S11" s="3">
        <v>42</v>
      </c>
      <c r="T11" s="2">
        <v>100.0283</v>
      </c>
      <c r="W11" t="s">
        <v>83</v>
      </c>
      <c r="Y11" s="3"/>
      <c r="AA11" s="3"/>
      <c r="AE11" s="2"/>
    </row>
    <row r="12" spans="1:31">
      <c r="A12" t="s">
        <v>59</v>
      </c>
      <c r="B12" t="s">
        <v>24</v>
      </c>
      <c r="C12" t="s">
        <v>86</v>
      </c>
      <c r="D12">
        <v>3</v>
      </c>
      <c r="E12">
        <v>1</v>
      </c>
      <c r="F12" t="str">
        <f t="shared" si="0"/>
        <v>ol3 MI1</v>
      </c>
      <c r="G12">
        <v>80.819999999999993</v>
      </c>
      <c r="H12" s="2">
        <v>49.87</v>
      </c>
      <c r="I12" s="2">
        <v>1.77</v>
      </c>
      <c r="J12" s="2">
        <v>13.98</v>
      </c>
      <c r="K12" s="2">
        <v>11.94</v>
      </c>
      <c r="L12" s="2">
        <v>0.19950000000000001</v>
      </c>
      <c r="M12" s="2">
        <v>6.62</v>
      </c>
      <c r="N12" s="2">
        <v>11.99</v>
      </c>
      <c r="O12" s="2">
        <v>2.44</v>
      </c>
      <c r="P12" s="2">
        <v>0.19320000000000001</v>
      </c>
      <c r="Q12" s="2">
        <v>0.1318</v>
      </c>
      <c r="R12" s="3">
        <v>1557.9532112612724</v>
      </c>
      <c r="S12" s="3">
        <v>111</v>
      </c>
      <c r="T12" s="2">
        <v>99.534599999999998</v>
      </c>
      <c r="W12" t="s">
        <v>83</v>
      </c>
      <c r="Y12" s="3"/>
      <c r="AA12" s="3"/>
      <c r="AE12" s="2"/>
    </row>
    <row r="13" spans="1:31">
      <c r="A13" t="s">
        <v>60</v>
      </c>
      <c r="B13" t="s">
        <v>24</v>
      </c>
      <c r="C13" t="s">
        <v>86</v>
      </c>
      <c r="D13">
        <v>4</v>
      </c>
      <c r="E13">
        <v>1</v>
      </c>
      <c r="F13" t="str">
        <f t="shared" si="0"/>
        <v>ol4 MI1</v>
      </c>
      <c r="G13">
        <v>81.13</v>
      </c>
      <c r="H13" s="2">
        <v>49.28</v>
      </c>
      <c r="I13" s="2">
        <v>1.5746</v>
      </c>
      <c r="J13" s="2">
        <v>14.2</v>
      </c>
      <c r="K13" s="2">
        <v>11.51</v>
      </c>
      <c r="L13" s="2">
        <v>0.2099</v>
      </c>
      <c r="M13" s="2">
        <v>6.79</v>
      </c>
      <c r="N13" s="2">
        <v>12.33</v>
      </c>
      <c r="O13" s="2">
        <v>2.4</v>
      </c>
      <c r="P13" s="2">
        <v>0.1905</v>
      </c>
      <c r="Q13" s="2">
        <v>0.12379999999999999</v>
      </c>
      <c r="R13" s="3">
        <v>1442.2081012215529</v>
      </c>
      <c r="S13" s="3">
        <v>98</v>
      </c>
      <c r="T13" s="2">
        <v>98.978700000000003</v>
      </c>
      <c r="W13" t="s">
        <v>83</v>
      </c>
      <c r="Y13" s="3"/>
      <c r="AE13" s="2"/>
    </row>
    <row r="14" spans="1:31">
      <c r="A14" t="s">
        <v>63</v>
      </c>
      <c r="B14" t="s">
        <v>24</v>
      </c>
      <c r="C14" t="s">
        <v>86</v>
      </c>
      <c r="D14">
        <v>4</v>
      </c>
      <c r="E14">
        <v>2</v>
      </c>
      <c r="F14" t="str">
        <f t="shared" si="0"/>
        <v>ol4 MI2</v>
      </c>
      <c r="G14">
        <v>79.069999999999993</v>
      </c>
      <c r="H14" s="2">
        <v>48.83</v>
      </c>
      <c r="I14" s="2">
        <v>1.85</v>
      </c>
      <c r="J14" s="2">
        <v>14</v>
      </c>
      <c r="K14" s="2">
        <v>12.85</v>
      </c>
      <c r="L14" s="2">
        <v>0.2261</v>
      </c>
      <c r="M14" s="2">
        <v>6.24</v>
      </c>
      <c r="N14" s="2">
        <v>11.88</v>
      </c>
      <c r="O14" s="2">
        <v>2.4700000000000002</v>
      </c>
      <c r="P14" s="2">
        <v>0.21260000000000001</v>
      </c>
      <c r="Q14" s="2">
        <v>0.1144</v>
      </c>
      <c r="R14" s="3">
        <v>1245.9620668981538</v>
      </c>
      <c r="S14" s="3">
        <v>63</v>
      </c>
      <c r="T14" s="2">
        <v>98.990499999999997</v>
      </c>
      <c r="W14" t="s">
        <v>83</v>
      </c>
      <c r="Y14" s="3"/>
      <c r="AA14" s="3"/>
      <c r="AE14" s="2"/>
    </row>
    <row r="15" spans="1:31">
      <c r="A15" t="s">
        <v>61</v>
      </c>
      <c r="B15" t="s">
        <v>24</v>
      </c>
      <c r="C15" t="s">
        <v>86</v>
      </c>
      <c r="D15">
        <v>5</v>
      </c>
      <c r="E15">
        <v>1</v>
      </c>
      <c r="F15" t="str">
        <f t="shared" si="0"/>
        <v>ol5 MI1</v>
      </c>
      <c r="G15">
        <v>80.45</v>
      </c>
      <c r="H15" s="2">
        <v>49.25</v>
      </c>
      <c r="I15" s="2">
        <v>1.6335999999999999</v>
      </c>
      <c r="J15" s="2">
        <v>14.08</v>
      </c>
      <c r="K15" s="2">
        <v>11.91</v>
      </c>
      <c r="L15" s="2">
        <v>0.19600000000000001</v>
      </c>
      <c r="M15" s="2">
        <v>6.61</v>
      </c>
      <c r="N15" s="2">
        <v>12.3</v>
      </c>
      <c r="O15" s="2">
        <v>2.35</v>
      </c>
      <c r="P15" s="2">
        <v>0.16439999999999999</v>
      </c>
      <c r="Q15" s="2">
        <v>9.7500000000000003E-2</v>
      </c>
      <c r="R15" s="3">
        <v>1442.2081012215529</v>
      </c>
      <c r="S15" s="3">
        <v>82</v>
      </c>
      <c r="T15" s="2">
        <v>98.959800000000001</v>
      </c>
      <c r="W15" t="s">
        <v>83</v>
      </c>
      <c r="Y15" s="3"/>
      <c r="AE15" s="2"/>
    </row>
    <row r="16" spans="1:31">
      <c r="A16" t="s">
        <v>62</v>
      </c>
      <c r="B16" t="s">
        <v>24</v>
      </c>
      <c r="C16" t="s">
        <v>86</v>
      </c>
      <c r="D16">
        <v>5</v>
      </c>
      <c r="E16">
        <v>2</v>
      </c>
      <c r="F16" t="str">
        <f t="shared" si="0"/>
        <v>ol5 MI2</v>
      </c>
      <c r="G16">
        <v>80.66</v>
      </c>
      <c r="H16" s="2">
        <v>49.3</v>
      </c>
      <c r="I16" s="2">
        <v>1.6520999999999999</v>
      </c>
      <c r="J16" s="2">
        <v>14.23</v>
      </c>
      <c r="K16" s="2">
        <v>11.94</v>
      </c>
      <c r="L16" s="2">
        <v>0.18629999999999999</v>
      </c>
      <c r="M16" s="2">
        <v>6.38</v>
      </c>
      <c r="N16" s="2">
        <v>12.67</v>
      </c>
      <c r="O16" s="2">
        <v>2.31</v>
      </c>
      <c r="P16" s="2">
        <v>0.1812</v>
      </c>
      <c r="Q16" s="2">
        <v>0.187</v>
      </c>
      <c r="R16" s="3">
        <v>1387.3393120331743</v>
      </c>
      <c r="S16" s="3">
        <v>82</v>
      </c>
      <c r="T16" s="2">
        <v>99.391199999999998</v>
      </c>
      <c r="W16" t="s">
        <v>83</v>
      </c>
      <c r="Y16" s="3"/>
      <c r="AE16" s="2"/>
    </row>
    <row r="17" spans="1:33">
      <c r="A17" t="s">
        <v>87</v>
      </c>
      <c r="B17" t="s">
        <v>24</v>
      </c>
      <c r="C17" t="s">
        <v>86</v>
      </c>
      <c r="D17">
        <v>6</v>
      </c>
      <c r="E17">
        <v>1</v>
      </c>
      <c r="F17" t="str">
        <f t="shared" si="0"/>
        <v>ol6 MI1</v>
      </c>
      <c r="G17">
        <v>82.93</v>
      </c>
      <c r="H17" s="2">
        <v>49.9</v>
      </c>
      <c r="I17" s="2">
        <v>1.5963499999999999</v>
      </c>
      <c r="J17" s="2">
        <v>14.63</v>
      </c>
      <c r="K17" s="2">
        <v>10.414999999999999</v>
      </c>
      <c r="L17" s="2">
        <v>0.17369999999999999</v>
      </c>
      <c r="M17" s="2">
        <v>6.9749999999999996</v>
      </c>
      <c r="N17" s="2">
        <v>12.98</v>
      </c>
      <c r="O17" s="2">
        <v>2.355</v>
      </c>
      <c r="P17" s="2">
        <v>0.16339999999999999</v>
      </c>
      <c r="Q17" s="2">
        <v>0.17864999999999998</v>
      </c>
      <c r="R17" s="3">
        <v>1205.3111026454496</v>
      </c>
      <c r="S17" s="3">
        <v>44.5</v>
      </c>
      <c r="T17" s="2">
        <v>99.672499999999999</v>
      </c>
      <c r="U17">
        <v>2</v>
      </c>
      <c r="W17" t="s">
        <v>83</v>
      </c>
      <c r="Y17" s="3"/>
      <c r="AE17" s="2"/>
    </row>
    <row r="18" spans="1:33">
      <c r="A18" t="s">
        <v>88</v>
      </c>
      <c r="B18" t="s">
        <v>24</v>
      </c>
      <c r="C18" t="s">
        <v>86</v>
      </c>
      <c r="D18">
        <v>7</v>
      </c>
      <c r="E18">
        <v>1</v>
      </c>
      <c r="F18" t="str">
        <f t="shared" si="0"/>
        <v>ol7 MI1</v>
      </c>
      <c r="G18">
        <v>80.27</v>
      </c>
      <c r="H18" s="2">
        <v>49.629999999999995</v>
      </c>
      <c r="I18" s="2">
        <v>1.6305000000000001</v>
      </c>
      <c r="J18" s="2">
        <v>14.065</v>
      </c>
      <c r="K18" s="2">
        <v>12.324999999999999</v>
      </c>
      <c r="L18" s="2">
        <v>0.21784999999999999</v>
      </c>
      <c r="M18" s="2">
        <v>6.585</v>
      </c>
      <c r="N18" s="2">
        <v>11.68</v>
      </c>
      <c r="O18" s="2">
        <v>2.5750000000000002</v>
      </c>
      <c r="P18" s="2">
        <v>0.20899999999999999</v>
      </c>
      <c r="Q18" s="2">
        <v>0.17419999999999999</v>
      </c>
      <c r="R18" s="3">
        <v>1429.1917826184706</v>
      </c>
      <c r="S18" s="3">
        <v>76.5</v>
      </c>
      <c r="T18" s="2">
        <v>99.456050000000005</v>
      </c>
      <c r="U18">
        <v>2</v>
      </c>
      <c r="W18" t="s">
        <v>83</v>
      </c>
      <c r="Y18" s="3"/>
      <c r="AE18" s="2"/>
    </row>
    <row r="19" spans="1:33">
      <c r="A19" t="s">
        <v>0</v>
      </c>
      <c r="B19" t="s">
        <v>24</v>
      </c>
      <c r="C19" t="s">
        <v>27</v>
      </c>
      <c r="D19">
        <v>1</v>
      </c>
      <c r="E19">
        <v>1</v>
      </c>
      <c r="F19" t="str">
        <f t="shared" si="0"/>
        <v>plag1 MI1</v>
      </c>
      <c r="G19">
        <v>87.29</v>
      </c>
      <c r="H19" s="2">
        <v>49.74</v>
      </c>
      <c r="I19" s="2">
        <v>1.6649</v>
      </c>
      <c r="J19" s="2">
        <v>13.42</v>
      </c>
      <c r="K19" s="2">
        <v>12.98</v>
      </c>
      <c r="L19" s="2">
        <v>0.21</v>
      </c>
      <c r="M19" s="2">
        <v>7.48</v>
      </c>
      <c r="N19" s="2">
        <v>11.49</v>
      </c>
      <c r="O19" s="2">
        <v>2.44</v>
      </c>
      <c r="P19" s="2">
        <v>0.21579999999999999</v>
      </c>
      <c r="Q19" s="2">
        <v>0.1203</v>
      </c>
      <c r="R19" s="3">
        <v>1416.5759661262521</v>
      </c>
      <c r="S19" s="3">
        <v>47</v>
      </c>
      <c r="T19" s="2">
        <v>100.1194</v>
      </c>
      <c r="W19" t="s">
        <v>80</v>
      </c>
      <c r="Y19" s="3"/>
      <c r="AE19" s="2"/>
    </row>
    <row r="20" spans="1:33">
      <c r="A20" t="s">
        <v>1</v>
      </c>
      <c r="B20" t="s">
        <v>24</v>
      </c>
      <c r="C20" t="s">
        <v>27</v>
      </c>
      <c r="D20">
        <v>1</v>
      </c>
      <c r="E20">
        <v>2</v>
      </c>
      <c r="F20" t="str">
        <f t="shared" si="0"/>
        <v>plag1 MI2</v>
      </c>
      <c r="G20">
        <v>85.87</v>
      </c>
      <c r="H20" s="2">
        <v>50.36</v>
      </c>
      <c r="I20" s="2">
        <v>1.3434999999999999</v>
      </c>
      <c r="J20" s="2">
        <v>12.74</v>
      </c>
      <c r="K20" s="2">
        <v>12.5</v>
      </c>
      <c r="L20" s="2">
        <v>0.21840000000000001</v>
      </c>
      <c r="M20" s="2">
        <v>7.97</v>
      </c>
      <c r="N20" s="2">
        <v>11.39</v>
      </c>
      <c r="O20" s="2">
        <v>2.96</v>
      </c>
      <c r="P20" s="2">
        <v>0.28470000000000001</v>
      </c>
      <c r="Q20" s="2">
        <v>0.16489999999999999</v>
      </c>
      <c r="R20" s="3">
        <v>1230.3424845744546</v>
      </c>
      <c r="S20" s="3">
        <v>41</v>
      </c>
      <c r="T20" s="2">
        <v>100.2428</v>
      </c>
      <c r="W20" t="s">
        <v>80</v>
      </c>
      <c r="Y20" s="3"/>
      <c r="AE20" s="2"/>
    </row>
    <row r="21" spans="1:33">
      <c r="A21" t="s">
        <v>2</v>
      </c>
      <c r="B21" t="s">
        <v>24</v>
      </c>
      <c r="C21" t="s">
        <v>27</v>
      </c>
      <c r="D21">
        <v>1</v>
      </c>
      <c r="E21">
        <v>3</v>
      </c>
      <c r="F21" t="str">
        <f t="shared" si="0"/>
        <v>plag1 MI3</v>
      </c>
      <c r="G21">
        <v>81.349999999999994</v>
      </c>
      <c r="H21" s="2">
        <v>49.89</v>
      </c>
      <c r="I21" s="2">
        <v>1.2949999999999999</v>
      </c>
      <c r="J21" s="2">
        <v>13.18</v>
      </c>
      <c r="K21" s="2">
        <v>12.47</v>
      </c>
      <c r="L21" s="2">
        <v>0.24010000000000001</v>
      </c>
      <c r="M21" s="2">
        <v>7.84</v>
      </c>
      <c r="N21" s="2">
        <v>11.35</v>
      </c>
      <c r="O21" s="2">
        <v>2.92</v>
      </c>
      <c r="P21" s="2">
        <v>0.25729999999999997</v>
      </c>
      <c r="Q21" s="2">
        <v>0.1167</v>
      </c>
      <c r="R21" s="3">
        <v>1203.9093452574255</v>
      </c>
      <c r="S21" s="3">
        <v>94</v>
      </c>
      <c r="T21" s="2">
        <v>99.869100000000003</v>
      </c>
      <c r="W21" t="s">
        <v>80</v>
      </c>
      <c r="Y21" s="3"/>
      <c r="AE21" s="2"/>
    </row>
    <row r="22" spans="1:33">
      <c r="A22" t="s">
        <v>3</v>
      </c>
      <c r="B22" t="s">
        <v>24</v>
      </c>
      <c r="C22" t="s">
        <v>27</v>
      </c>
      <c r="D22">
        <v>1</v>
      </c>
      <c r="E22">
        <v>4</v>
      </c>
      <c r="F22" t="str">
        <f t="shared" si="0"/>
        <v>plag1 MI4</v>
      </c>
      <c r="G22">
        <v>84.79</v>
      </c>
      <c r="H22" s="2">
        <v>49.32</v>
      </c>
      <c r="I22" s="2">
        <v>1.74</v>
      </c>
      <c r="J22" s="2">
        <v>13.15</v>
      </c>
      <c r="K22" s="2">
        <v>13.59</v>
      </c>
      <c r="L22" s="2">
        <v>0.23699999999999999</v>
      </c>
      <c r="M22" s="2">
        <v>7.32</v>
      </c>
      <c r="N22" s="2">
        <v>11.55</v>
      </c>
      <c r="O22" s="2">
        <v>2.46</v>
      </c>
      <c r="P22" s="2">
        <v>0.26269999999999999</v>
      </c>
      <c r="Q22" s="2">
        <v>0.216</v>
      </c>
      <c r="R22" s="3">
        <v>1488.2658439709223</v>
      </c>
      <c r="S22" s="3">
        <v>90</v>
      </c>
      <c r="T22" s="2">
        <v>100.22629999999999</v>
      </c>
      <c r="W22" t="s">
        <v>80</v>
      </c>
      <c r="Y22" s="3"/>
      <c r="AE22" s="2"/>
      <c r="AG22" s="2"/>
    </row>
    <row r="23" spans="1:33">
      <c r="A23" t="s">
        <v>4</v>
      </c>
      <c r="B23" t="s">
        <v>24</v>
      </c>
      <c r="C23" t="s">
        <v>27</v>
      </c>
      <c r="D23">
        <v>2</v>
      </c>
      <c r="E23">
        <v>1</v>
      </c>
      <c r="F23" t="str">
        <f t="shared" si="0"/>
        <v>plag2 MI1</v>
      </c>
      <c r="G23">
        <v>87.45</v>
      </c>
      <c r="H23" s="2">
        <v>50.25</v>
      </c>
      <c r="I23" s="2">
        <v>1.83</v>
      </c>
      <c r="J23" s="2">
        <v>13.2</v>
      </c>
      <c r="K23" s="2">
        <v>13.12</v>
      </c>
      <c r="L23" s="2">
        <v>0.2339</v>
      </c>
      <c r="M23" s="2">
        <v>6.95</v>
      </c>
      <c r="N23" s="2">
        <v>11.3</v>
      </c>
      <c r="O23" s="2">
        <v>2.4500000000000002</v>
      </c>
      <c r="P23" s="2">
        <v>0.24510000000000001</v>
      </c>
      <c r="Q23" s="2">
        <v>0.18279999999999999</v>
      </c>
      <c r="R23" s="3">
        <v>466.98546126751762</v>
      </c>
      <c r="S23" s="3">
        <v>51.000000000000007</v>
      </c>
      <c r="T23" s="2">
        <v>99.883499999999998</v>
      </c>
      <c r="W23" t="s">
        <v>80</v>
      </c>
      <c r="Y23" s="3"/>
      <c r="AE23" s="2"/>
    </row>
    <row r="24" spans="1:33">
      <c r="A24" t="s">
        <v>5</v>
      </c>
      <c r="B24" t="s">
        <v>24</v>
      </c>
      <c r="C24" t="s">
        <v>27</v>
      </c>
      <c r="D24">
        <v>2</v>
      </c>
      <c r="E24">
        <v>2</v>
      </c>
      <c r="F24" t="str">
        <f t="shared" si="0"/>
        <v>plag2 MI2</v>
      </c>
      <c r="G24">
        <v>86.01</v>
      </c>
      <c r="H24" s="2">
        <v>49.34</v>
      </c>
      <c r="I24" s="2">
        <v>1.7</v>
      </c>
      <c r="J24" s="2">
        <v>13.46</v>
      </c>
      <c r="K24" s="2">
        <v>12.22</v>
      </c>
      <c r="L24" s="2">
        <v>0.20899999999999999</v>
      </c>
      <c r="M24" s="2">
        <v>7.63</v>
      </c>
      <c r="N24" s="2">
        <v>11.65</v>
      </c>
      <c r="O24" s="2">
        <v>2.61</v>
      </c>
      <c r="P24" s="2">
        <v>0.21390000000000001</v>
      </c>
      <c r="Q24" s="2">
        <v>0.12230000000000001</v>
      </c>
      <c r="R24" s="3">
        <v>1434.9990632259999</v>
      </c>
      <c r="S24" s="3">
        <v>65</v>
      </c>
      <c r="T24" s="2">
        <v>99.52</v>
      </c>
      <c r="W24" t="s">
        <v>80</v>
      </c>
      <c r="Y24" s="3"/>
      <c r="AE24" s="2"/>
    </row>
    <row r="25" spans="1:33">
      <c r="A25" t="s">
        <v>6</v>
      </c>
      <c r="B25" t="s">
        <v>24</v>
      </c>
      <c r="C25" t="s">
        <v>27</v>
      </c>
      <c r="D25">
        <v>2</v>
      </c>
      <c r="E25">
        <v>3</v>
      </c>
      <c r="F25" t="str">
        <f t="shared" si="0"/>
        <v>plag2 MI3</v>
      </c>
      <c r="G25">
        <v>83.72</v>
      </c>
      <c r="H25" s="2">
        <v>49.47</v>
      </c>
      <c r="I25" s="2">
        <v>1.7</v>
      </c>
      <c r="J25" s="2">
        <v>13.22</v>
      </c>
      <c r="K25" s="2">
        <v>13.13</v>
      </c>
      <c r="L25" s="2">
        <v>0.22109999999999999</v>
      </c>
      <c r="M25" s="2">
        <v>7.37</v>
      </c>
      <c r="N25" s="2">
        <v>11.73</v>
      </c>
      <c r="O25" s="2">
        <v>2.4700000000000002</v>
      </c>
      <c r="P25" s="2">
        <v>0.21490000000000001</v>
      </c>
      <c r="Q25" s="2">
        <v>0.1346</v>
      </c>
      <c r="R25" s="3">
        <v>1553.5476880417677</v>
      </c>
      <c r="S25" s="3">
        <v>85</v>
      </c>
      <c r="T25" s="2">
        <v>100.057</v>
      </c>
      <c r="W25" t="s">
        <v>80</v>
      </c>
      <c r="Y25" s="3"/>
      <c r="AE25" s="2"/>
    </row>
    <row r="26" spans="1:33">
      <c r="A26" t="s">
        <v>7</v>
      </c>
      <c r="B26" t="s">
        <v>24</v>
      </c>
      <c r="C26" t="s">
        <v>27</v>
      </c>
      <c r="D26">
        <v>2</v>
      </c>
      <c r="E26">
        <v>4</v>
      </c>
      <c r="F26" t="str">
        <f t="shared" si="0"/>
        <v>plag2 MI4</v>
      </c>
      <c r="G26">
        <v>85.93</v>
      </c>
      <c r="H26" s="2">
        <v>49.28</v>
      </c>
      <c r="I26" s="2">
        <v>1.6453</v>
      </c>
      <c r="J26" s="2">
        <v>13.69</v>
      </c>
      <c r="K26" s="2">
        <v>12.41</v>
      </c>
      <c r="L26" s="2">
        <v>0.2419</v>
      </c>
      <c r="M26" s="2">
        <v>7.59</v>
      </c>
      <c r="N26" s="2">
        <v>11.74</v>
      </c>
      <c r="O26" s="2">
        <v>2.8</v>
      </c>
      <c r="P26" s="2">
        <v>0.214</v>
      </c>
      <c r="Q26" s="2">
        <v>0.1537</v>
      </c>
      <c r="R26" s="3">
        <v>1531.9205740551072</v>
      </c>
      <c r="S26" s="3">
        <v>106</v>
      </c>
      <c r="T26" s="2">
        <v>100.158</v>
      </c>
      <c r="W26" t="s">
        <v>80</v>
      </c>
      <c r="Y26" s="3"/>
      <c r="AE26" s="2"/>
    </row>
    <row r="27" spans="1:33">
      <c r="A27" t="s">
        <v>8</v>
      </c>
      <c r="B27" t="s">
        <v>24</v>
      </c>
      <c r="C27" t="s">
        <v>27</v>
      </c>
      <c r="D27">
        <v>3</v>
      </c>
      <c r="E27">
        <v>1</v>
      </c>
      <c r="F27" t="str">
        <f t="shared" si="0"/>
        <v>plag3 MI1</v>
      </c>
      <c r="G27">
        <v>86.08</v>
      </c>
      <c r="H27" s="2">
        <v>49.76</v>
      </c>
      <c r="I27" s="2">
        <v>1.67</v>
      </c>
      <c r="J27" s="2">
        <v>14.23</v>
      </c>
      <c r="K27" s="2">
        <v>12.55</v>
      </c>
      <c r="L27" s="2">
        <v>0.2384</v>
      </c>
      <c r="M27" s="2">
        <v>6.8</v>
      </c>
      <c r="N27" s="2">
        <v>11.51</v>
      </c>
      <c r="O27" s="2">
        <v>2.57</v>
      </c>
      <c r="P27" s="2">
        <v>0.2024</v>
      </c>
      <c r="Q27" s="2">
        <v>0.1719</v>
      </c>
      <c r="R27" s="3">
        <v>1463.4347130973495</v>
      </c>
      <c r="S27" s="3">
        <v>89</v>
      </c>
      <c r="T27" s="2">
        <v>100.077</v>
      </c>
      <c r="W27" t="s">
        <v>80</v>
      </c>
      <c r="Y27" s="3"/>
      <c r="AE27" s="2"/>
    </row>
    <row r="28" spans="1:33">
      <c r="A28" t="s">
        <v>9</v>
      </c>
      <c r="B28" t="s">
        <v>24</v>
      </c>
      <c r="C28" t="s">
        <v>27</v>
      </c>
      <c r="D28">
        <v>4</v>
      </c>
      <c r="E28">
        <v>1</v>
      </c>
      <c r="F28" t="str">
        <f t="shared" si="0"/>
        <v>plag4 MI1</v>
      </c>
      <c r="G28">
        <v>89.35</v>
      </c>
      <c r="H28" s="2">
        <v>49.41</v>
      </c>
      <c r="I28" s="2">
        <v>1.6587000000000001</v>
      </c>
      <c r="J28" s="2">
        <v>13.53</v>
      </c>
      <c r="K28" s="2">
        <v>12.14</v>
      </c>
      <c r="L28" s="2">
        <v>0.20519999999999999</v>
      </c>
      <c r="M28" s="2">
        <v>7.67</v>
      </c>
      <c r="N28" s="2">
        <v>11.93</v>
      </c>
      <c r="O28" s="2">
        <v>2.2799999999999998</v>
      </c>
      <c r="P28" s="2">
        <v>0.1661</v>
      </c>
      <c r="Q28" s="2">
        <v>0.1144</v>
      </c>
      <c r="R28" s="3">
        <v>1361.7071769378733</v>
      </c>
      <c r="S28" s="3">
        <v>87</v>
      </c>
      <c r="T28" s="2">
        <v>99.453100000000006</v>
      </c>
      <c r="W28" t="s">
        <v>80</v>
      </c>
      <c r="Y28" s="3"/>
      <c r="AE28" s="2"/>
    </row>
    <row r="29" spans="1:33">
      <c r="A29" t="s">
        <v>10</v>
      </c>
      <c r="B29" t="s">
        <v>24</v>
      </c>
      <c r="C29" t="s">
        <v>27</v>
      </c>
      <c r="D29">
        <v>4</v>
      </c>
      <c r="E29">
        <v>2</v>
      </c>
      <c r="F29" t="str">
        <f t="shared" si="0"/>
        <v>plag4 MI2</v>
      </c>
      <c r="G29">
        <v>88.29</v>
      </c>
      <c r="H29" s="2">
        <v>49.7</v>
      </c>
      <c r="I29" s="2">
        <v>1.6176999999999999</v>
      </c>
      <c r="J29" s="2">
        <v>13.48</v>
      </c>
      <c r="K29" s="2">
        <v>12.24</v>
      </c>
      <c r="L29" s="2">
        <v>0.2054</v>
      </c>
      <c r="M29" s="2">
        <v>7.88</v>
      </c>
      <c r="N29" s="2">
        <v>11.8</v>
      </c>
      <c r="O29" s="2">
        <v>1.96</v>
      </c>
      <c r="P29" s="2">
        <v>0.22409999999999999</v>
      </c>
      <c r="Q29" s="2">
        <v>0.16120000000000001</v>
      </c>
      <c r="R29" s="3">
        <v>1491.8703629686991</v>
      </c>
      <c r="S29" s="3">
        <v>68</v>
      </c>
      <c r="T29" s="2">
        <v>99.6477</v>
      </c>
      <c r="W29" t="s">
        <v>80</v>
      </c>
      <c r="Y29" s="3"/>
      <c r="AE29" s="2"/>
    </row>
    <row r="30" spans="1:33">
      <c r="A30" t="s">
        <v>11</v>
      </c>
      <c r="B30" t="s">
        <v>24</v>
      </c>
      <c r="C30" t="s">
        <v>27</v>
      </c>
      <c r="D30">
        <v>4</v>
      </c>
      <c r="E30">
        <v>3</v>
      </c>
      <c r="F30" t="str">
        <f t="shared" si="0"/>
        <v>plag4 MI3</v>
      </c>
      <c r="G30">
        <v>88.29</v>
      </c>
      <c r="H30" s="2">
        <v>49.86</v>
      </c>
      <c r="I30" s="2">
        <v>1.6384000000000001</v>
      </c>
      <c r="J30" s="2">
        <v>13.63</v>
      </c>
      <c r="K30" s="2">
        <v>12.12</v>
      </c>
      <c r="L30" s="2">
        <v>0.21179999999999999</v>
      </c>
      <c r="M30" s="2">
        <v>7.69</v>
      </c>
      <c r="N30" s="2">
        <v>11.93</v>
      </c>
      <c r="O30" s="2">
        <v>1.94</v>
      </c>
      <c r="P30" s="2">
        <v>0.17349999999999999</v>
      </c>
      <c r="Q30" s="2">
        <v>9.4200000000000006E-2</v>
      </c>
      <c r="R30" s="3">
        <v>1374.5232444855237</v>
      </c>
      <c r="S30" s="3">
        <v>36</v>
      </c>
      <c r="T30" s="2">
        <v>99.634699999999995</v>
      </c>
      <c r="W30" t="s">
        <v>80</v>
      </c>
      <c r="Y30" s="3"/>
      <c r="AE30" s="2"/>
    </row>
    <row r="31" spans="1:33">
      <c r="A31" t="s">
        <v>12</v>
      </c>
      <c r="B31" t="s">
        <v>24</v>
      </c>
      <c r="C31" t="s">
        <v>27</v>
      </c>
      <c r="D31">
        <v>4</v>
      </c>
      <c r="E31">
        <v>4</v>
      </c>
      <c r="F31" t="str">
        <f t="shared" si="0"/>
        <v>plag4 MI4</v>
      </c>
      <c r="G31">
        <v>88.26</v>
      </c>
      <c r="H31" s="2">
        <v>49.18</v>
      </c>
      <c r="I31" s="2">
        <v>1.74</v>
      </c>
      <c r="J31" s="2">
        <v>11.21</v>
      </c>
      <c r="K31" s="2">
        <v>13.5</v>
      </c>
      <c r="L31" s="2">
        <v>0.217</v>
      </c>
      <c r="M31" s="2">
        <v>8.89</v>
      </c>
      <c r="N31" s="2">
        <v>11.74</v>
      </c>
      <c r="O31" s="2">
        <v>2.0699999999999998</v>
      </c>
      <c r="P31" s="2">
        <v>0.22270000000000001</v>
      </c>
      <c r="Q31" s="2">
        <v>7.1499999999999994E-2</v>
      </c>
      <c r="R31" s="3">
        <v>1586.7893632434862</v>
      </c>
      <c r="S31" s="3">
        <v>88</v>
      </c>
      <c r="T31" s="2">
        <v>99.246200000000002</v>
      </c>
      <c r="W31" t="s">
        <v>80</v>
      </c>
      <c r="Y31" s="3"/>
      <c r="AE31" s="2"/>
    </row>
    <row r="32" spans="1:33">
      <c r="A32" t="s">
        <v>49</v>
      </c>
      <c r="B32" t="s">
        <v>25</v>
      </c>
      <c r="C32" t="s">
        <v>86</v>
      </c>
      <c r="D32">
        <v>1</v>
      </c>
      <c r="E32">
        <v>1</v>
      </c>
      <c r="F32" t="str">
        <f t="shared" si="0"/>
        <v>ol1 MI1</v>
      </c>
      <c r="G32">
        <v>80.680000000000007</v>
      </c>
      <c r="H32" s="2">
        <v>49.98</v>
      </c>
      <c r="I32" s="2">
        <v>1.67</v>
      </c>
      <c r="J32" s="2">
        <v>14.11</v>
      </c>
      <c r="K32" s="2">
        <v>11.99</v>
      </c>
      <c r="L32" s="2">
        <v>0.20399999999999999</v>
      </c>
      <c r="M32" s="2">
        <v>6.89</v>
      </c>
      <c r="N32" s="2">
        <v>12.06</v>
      </c>
      <c r="O32" s="2">
        <v>2.39</v>
      </c>
      <c r="P32" s="2">
        <v>0.19750000000000001</v>
      </c>
      <c r="Q32" s="2">
        <v>0.1623</v>
      </c>
      <c r="R32" s="3">
        <v>1417.3769703479802</v>
      </c>
      <c r="S32" s="3">
        <v>74</v>
      </c>
      <c r="T32" s="2">
        <v>100.0151</v>
      </c>
      <c r="W32" t="s">
        <v>83</v>
      </c>
      <c r="Y32" s="3"/>
      <c r="AE32" s="2"/>
    </row>
    <row r="33" spans="1:31">
      <c r="A33" t="s">
        <v>50</v>
      </c>
      <c r="B33" t="s">
        <v>25</v>
      </c>
      <c r="C33" t="s">
        <v>86</v>
      </c>
      <c r="D33">
        <v>1</v>
      </c>
      <c r="E33">
        <v>2</v>
      </c>
      <c r="F33" t="str">
        <f t="shared" si="0"/>
        <v>ol1 MI2</v>
      </c>
      <c r="G33">
        <v>78.790000000000006</v>
      </c>
      <c r="H33" s="2">
        <v>49.52</v>
      </c>
      <c r="I33" s="2">
        <v>1.79</v>
      </c>
      <c r="J33" s="2">
        <v>14</v>
      </c>
      <c r="K33" s="2">
        <v>12.55</v>
      </c>
      <c r="L33" s="2">
        <v>0.23050000000000001</v>
      </c>
      <c r="M33" s="2">
        <v>6.71</v>
      </c>
      <c r="N33" s="2">
        <v>11.6</v>
      </c>
      <c r="O33" s="2">
        <v>2.46</v>
      </c>
      <c r="P33" s="2">
        <v>0.19040000000000001</v>
      </c>
      <c r="Q33" s="2">
        <v>0.19750000000000001</v>
      </c>
      <c r="R33" s="3">
        <v>1462.2332067647569</v>
      </c>
      <c r="S33" s="3">
        <v>92.999999999999986</v>
      </c>
      <c r="T33" s="2">
        <v>99.622799999999998</v>
      </c>
      <c r="W33" t="s">
        <v>83</v>
      </c>
      <c r="Y33" s="3"/>
      <c r="AE33" s="2"/>
    </row>
    <row r="34" spans="1:31">
      <c r="A34" t="s">
        <v>51</v>
      </c>
      <c r="B34" t="s">
        <v>25</v>
      </c>
      <c r="C34" t="s">
        <v>86</v>
      </c>
      <c r="D34">
        <v>1</v>
      </c>
      <c r="E34">
        <v>3</v>
      </c>
      <c r="F34" t="str">
        <f t="shared" si="0"/>
        <v>ol1 MI3</v>
      </c>
      <c r="G34">
        <v>80.709999999999994</v>
      </c>
      <c r="H34" s="2">
        <v>50.08</v>
      </c>
      <c r="I34" s="2">
        <v>1.5854999999999999</v>
      </c>
      <c r="J34" s="2">
        <v>14.33</v>
      </c>
      <c r="K34" s="2">
        <v>11.66</v>
      </c>
      <c r="L34" s="2">
        <v>0.1991</v>
      </c>
      <c r="M34" s="2">
        <v>6.47</v>
      </c>
      <c r="N34" s="2">
        <v>12.72</v>
      </c>
      <c r="O34" s="2">
        <v>2.31</v>
      </c>
      <c r="P34" s="2">
        <v>0.16</v>
      </c>
      <c r="Q34" s="2">
        <v>0.18779999999999999</v>
      </c>
      <c r="R34" s="3">
        <v>1404.9614049111935</v>
      </c>
      <c r="S34" s="3">
        <v>21</v>
      </c>
      <c r="T34" s="2">
        <v>100.0553</v>
      </c>
      <c r="W34" t="s">
        <v>83</v>
      </c>
      <c r="Y34" s="3"/>
      <c r="AE34" s="2"/>
    </row>
    <row r="35" spans="1:31">
      <c r="A35" t="s">
        <v>52</v>
      </c>
      <c r="B35" t="s">
        <v>25</v>
      </c>
      <c r="C35" t="s">
        <v>86</v>
      </c>
      <c r="D35">
        <v>1</v>
      </c>
      <c r="E35">
        <v>4</v>
      </c>
      <c r="F35" t="str">
        <f t="shared" si="0"/>
        <v>ol1 MI4</v>
      </c>
      <c r="G35">
        <v>80.05</v>
      </c>
      <c r="H35" s="2">
        <v>49.6</v>
      </c>
      <c r="I35" s="2">
        <v>1.76</v>
      </c>
      <c r="J35" s="2">
        <v>13.86</v>
      </c>
      <c r="K35" s="2">
        <v>12.54</v>
      </c>
      <c r="L35" s="2">
        <v>0.21679999999999999</v>
      </c>
      <c r="M35" s="2">
        <v>6.69</v>
      </c>
      <c r="N35" s="2">
        <v>11.51</v>
      </c>
      <c r="O35" s="2">
        <v>2.4700000000000002</v>
      </c>
      <c r="P35" s="2">
        <v>0.1973</v>
      </c>
      <c r="Q35" s="2">
        <v>0.17599999999999999</v>
      </c>
      <c r="R35" s="3">
        <v>1448.6161349953786</v>
      </c>
      <c r="S35" s="3">
        <v>43</v>
      </c>
      <c r="T35" s="2">
        <v>99.386099999999999</v>
      </c>
      <c r="W35" t="s">
        <v>83</v>
      </c>
      <c r="Y35" s="3"/>
      <c r="AE35" s="2"/>
    </row>
    <row r="36" spans="1:31">
      <c r="A36" t="s">
        <v>53</v>
      </c>
      <c r="B36" t="s">
        <v>25</v>
      </c>
      <c r="C36" t="s">
        <v>198</v>
      </c>
      <c r="D36">
        <v>2</v>
      </c>
      <c r="E36">
        <v>1</v>
      </c>
      <c r="F36" t="str">
        <f t="shared" si="0"/>
        <v>cpx2 MI1</v>
      </c>
      <c r="G36">
        <v>84.86</v>
      </c>
      <c r="H36" s="2">
        <v>49.34</v>
      </c>
      <c r="I36" s="2">
        <v>1.4377</v>
      </c>
      <c r="J36" s="2">
        <v>14.82</v>
      </c>
      <c r="K36" s="2">
        <v>12.1</v>
      </c>
      <c r="L36" s="2">
        <v>0.20910000000000001</v>
      </c>
      <c r="M36" s="2">
        <v>7.49</v>
      </c>
      <c r="N36" s="2">
        <v>11.64</v>
      </c>
      <c r="O36" s="2">
        <v>2.16</v>
      </c>
      <c r="P36" s="2">
        <v>0.1583</v>
      </c>
      <c r="Q36" s="2">
        <v>9.4899999999999998E-2</v>
      </c>
      <c r="R36" s="3">
        <v>1309.6419025255429</v>
      </c>
      <c r="S36" s="3">
        <v>68</v>
      </c>
      <c r="T36" s="2">
        <v>99.783799999999999</v>
      </c>
      <c r="V36" t="s">
        <v>200</v>
      </c>
      <c r="W36" t="s">
        <v>83</v>
      </c>
      <c r="Y36" s="3"/>
      <c r="AE36" s="2"/>
    </row>
    <row r="37" spans="1:31">
      <c r="A37" t="s">
        <v>54</v>
      </c>
      <c r="B37" t="s">
        <v>25</v>
      </c>
      <c r="C37" t="s">
        <v>198</v>
      </c>
      <c r="D37">
        <v>2</v>
      </c>
      <c r="E37">
        <v>2</v>
      </c>
      <c r="F37" t="str">
        <f t="shared" si="0"/>
        <v>cpx2 MI2</v>
      </c>
      <c r="G37">
        <v>85.15</v>
      </c>
      <c r="H37" s="2">
        <v>49.09</v>
      </c>
      <c r="I37" s="2">
        <v>1.4552</v>
      </c>
      <c r="J37" s="2">
        <v>14.76</v>
      </c>
      <c r="K37" s="2">
        <v>12.23</v>
      </c>
      <c r="L37" s="2">
        <v>0.17469999999999999</v>
      </c>
      <c r="M37" s="2">
        <v>7.12</v>
      </c>
      <c r="N37" s="2">
        <v>11.63</v>
      </c>
      <c r="O37" s="2">
        <v>2.04</v>
      </c>
      <c r="P37" s="2">
        <v>0.1608</v>
      </c>
      <c r="Q37" s="2">
        <v>8.6599999999999996E-2</v>
      </c>
      <c r="R37" s="3">
        <v>1302.0323624191251</v>
      </c>
      <c r="S37" s="3">
        <v>64</v>
      </c>
      <c r="T37" s="2">
        <v>99.078800000000001</v>
      </c>
      <c r="V37" t="s">
        <v>200</v>
      </c>
      <c r="W37" t="s">
        <v>83</v>
      </c>
      <c r="Y37" s="3"/>
      <c r="AE37" s="2"/>
    </row>
    <row r="38" spans="1:31">
      <c r="A38" t="s">
        <v>55</v>
      </c>
      <c r="B38" t="s">
        <v>25</v>
      </c>
      <c r="C38" t="s">
        <v>198</v>
      </c>
      <c r="D38">
        <v>3</v>
      </c>
      <c r="E38">
        <v>1</v>
      </c>
      <c r="F38" t="str">
        <f t="shared" si="0"/>
        <v>cpx3 MI1</v>
      </c>
      <c r="G38">
        <v>83.86</v>
      </c>
      <c r="H38" s="2">
        <v>49.87</v>
      </c>
      <c r="I38" s="2">
        <v>1.4418</v>
      </c>
      <c r="J38" s="2">
        <v>15.81</v>
      </c>
      <c r="K38" s="2">
        <v>10.73</v>
      </c>
      <c r="L38" s="2">
        <v>0.2036</v>
      </c>
      <c r="M38" s="2">
        <v>6.81</v>
      </c>
      <c r="N38" s="2">
        <v>11.66</v>
      </c>
      <c r="O38" s="2">
        <v>1.85</v>
      </c>
      <c r="P38" s="2">
        <v>0.15179999999999999</v>
      </c>
      <c r="Q38" s="2">
        <v>0.1588</v>
      </c>
      <c r="R38" s="3">
        <v>1263.5841597761735</v>
      </c>
      <c r="S38" s="3">
        <v>57.999999999999993</v>
      </c>
      <c r="T38" s="2">
        <v>99.007300000000001</v>
      </c>
      <c r="V38" t="s">
        <v>200</v>
      </c>
      <c r="W38" t="s">
        <v>83</v>
      </c>
      <c r="Y38" s="3"/>
      <c r="AE38" s="2"/>
    </row>
    <row r="39" spans="1:31">
      <c r="A39" t="s">
        <v>56</v>
      </c>
      <c r="B39" t="s">
        <v>25</v>
      </c>
      <c r="C39" t="s">
        <v>86</v>
      </c>
      <c r="D39">
        <v>4</v>
      </c>
      <c r="E39">
        <v>1</v>
      </c>
      <c r="F39" t="str">
        <f t="shared" si="0"/>
        <v>ol4 MI1</v>
      </c>
      <c r="G39">
        <v>80.61</v>
      </c>
      <c r="H39" s="2">
        <v>50.21</v>
      </c>
      <c r="I39" s="2">
        <v>1.3868</v>
      </c>
      <c r="J39" s="2">
        <v>14.44</v>
      </c>
      <c r="K39" s="2">
        <v>11.46</v>
      </c>
      <c r="L39" s="2">
        <v>0.17649999999999999</v>
      </c>
      <c r="M39" s="2">
        <v>6.56</v>
      </c>
      <c r="N39" s="2">
        <v>12.29</v>
      </c>
      <c r="O39" s="2">
        <v>2.2999999999999998</v>
      </c>
      <c r="P39" s="2">
        <v>0.2747</v>
      </c>
      <c r="Q39" s="2">
        <v>0.2177</v>
      </c>
      <c r="R39" s="3">
        <v>1195.4988009292799</v>
      </c>
      <c r="S39" s="3">
        <v>70</v>
      </c>
      <c r="T39" s="2">
        <v>99.621200000000002</v>
      </c>
      <c r="W39" t="s">
        <v>83</v>
      </c>
      <c r="Y39" s="3"/>
      <c r="AE39" s="2"/>
    </row>
    <row r="40" spans="1:31">
      <c r="A40" t="s">
        <v>13</v>
      </c>
      <c r="B40" t="s">
        <v>25</v>
      </c>
      <c r="C40" t="s">
        <v>27</v>
      </c>
      <c r="D40">
        <v>1</v>
      </c>
      <c r="E40">
        <v>1</v>
      </c>
      <c r="F40" t="str">
        <f t="shared" si="0"/>
        <v>plag1 MI1</v>
      </c>
      <c r="G40">
        <v>87.81</v>
      </c>
      <c r="H40" s="2">
        <v>50.19</v>
      </c>
      <c r="I40" s="2">
        <v>0.80189999999999995</v>
      </c>
      <c r="J40" s="2">
        <v>14.03</v>
      </c>
      <c r="K40" s="2">
        <v>9.81</v>
      </c>
      <c r="L40" s="2">
        <v>0.19470000000000001</v>
      </c>
      <c r="M40" s="2">
        <v>9.48</v>
      </c>
      <c r="N40" s="2">
        <v>12.07</v>
      </c>
      <c r="O40" s="2">
        <v>2.14</v>
      </c>
      <c r="P40" s="2">
        <v>0.1404</v>
      </c>
      <c r="Q40" s="2">
        <v>3.44E-2</v>
      </c>
      <c r="R40" s="3">
        <v>959.60305763033648</v>
      </c>
      <c r="S40" s="3">
        <v>57.999999999999993</v>
      </c>
      <c r="T40" s="2">
        <v>99.136799999999994</v>
      </c>
      <c r="W40" t="s">
        <v>80</v>
      </c>
    </row>
    <row r="41" spans="1:31">
      <c r="A41" t="s">
        <v>14</v>
      </c>
      <c r="B41" t="s">
        <v>25</v>
      </c>
      <c r="C41" t="s">
        <v>27</v>
      </c>
      <c r="D41">
        <v>1</v>
      </c>
      <c r="E41">
        <v>2</v>
      </c>
      <c r="F41" t="str">
        <f t="shared" si="0"/>
        <v>plag1 MI2</v>
      </c>
      <c r="G41">
        <v>88.88</v>
      </c>
      <c r="H41" s="2">
        <v>50.23</v>
      </c>
      <c r="I41" s="2">
        <v>0.87919999999999998</v>
      </c>
      <c r="J41" s="2">
        <v>14.2</v>
      </c>
      <c r="K41" s="2">
        <v>9.9</v>
      </c>
      <c r="L41" s="2">
        <v>0.18279999999999999</v>
      </c>
      <c r="M41" s="2">
        <v>9.8699999999999992</v>
      </c>
      <c r="N41" s="2">
        <v>12.15</v>
      </c>
      <c r="O41" s="2">
        <v>2.2200000000000002</v>
      </c>
      <c r="P41" s="2">
        <v>0.14419999999999999</v>
      </c>
      <c r="Q41" s="2">
        <v>9.7500000000000003E-2</v>
      </c>
      <c r="R41" s="3">
        <v>1000.4542729384726</v>
      </c>
      <c r="S41" s="3">
        <v>61.000000000000007</v>
      </c>
      <c r="T41" s="2">
        <v>100.1296</v>
      </c>
      <c r="W41" t="s">
        <v>80</v>
      </c>
    </row>
    <row r="42" spans="1:31">
      <c r="A42" t="s">
        <v>15</v>
      </c>
      <c r="B42" t="s">
        <v>25</v>
      </c>
      <c r="C42" t="s">
        <v>27</v>
      </c>
      <c r="D42">
        <v>1</v>
      </c>
      <c r="E42">
        <v>3</v>
      </c>
      <c r="F42" t="str">
        <f t="shared" si="0"/>
        <v>plag1 MI3</v>
      </c>
      <c r="G42">
        <v>89.1</v>
      </c>
      <c r="H42" s="2">
        <v>50.47</v>
      </c>
      <c r="I42" s="2">
        <v>0.94079999999999997</v>
      </c>
      <c r="J42" s="2">
        <v>14.2</v>
      </c>
      <c r="K42" s="2">
        <v>10.36</v>
      </c>
      <c r="L42" s="2">
        <v>0.1908</v>
      </c>
      <c r="M42" s="2">
        <v>9.6</v>
      </c>
      <c r="N42" s="2">
        <v>12.22</v>
      </c>
      <c r="O42" s="2">
        <v>2.25</v>
      </c>
      <c r="P42" s="2">
        <v>0.1517</v>
      </c>
      <c r="Q42" s="2">
        <v>4.1799999999999997E-2</v>
      </c>
      <c r="R42" s="3">
        <v>1046.5120156878418</v>
      </c>
      <c r="S42" s="3">
        <v>50</v>
      </c>
      <c r="T42" s="2">
        <v>100.6914</v>
      </c>
      <c r="W42" t="s">
        <v>80</v>
      </c>
      <c r="Y42" s="3"/>
    </row>
    <row r="43" spans="1:31">
      <c r="A43" t="s">
        <v>16</v>
      </c>
      <c r="B43" t="s">
        <v>25</v>
      </c>
      <c r="C43" t="s">
        <v>27</v>
      </c>
      <c r="D43">
        <v>1</v>
      </c>
      <c r="E43">
        <v>4</v>
      </c>
      <c r="F43" t="str">
        <f t="shared" si="0"/>
        <v>plag1 MI4</v>
      </c>
      <c r="G43">
        <v>89.62</v>
      </c>
      <c r="H43" s="2">
        <v>49.98</v>
      </c>
      <c r="I43" s="2">
        <v>0.91420000000000001</v>
      </c>
      <c r="J43" s="2">
        <v>14.04</v>
      </c>
      <c r="K43" s="2">
        <v>10</v>
      </c>
      <c r="L43" s="2">
        <v>0.1696</v>
      </c>
      <c r="M43" s="2">
        <v>9.7899999999999991</v>
      </c>
      <c r="N43" s="2">
        <v>12.1</v>
      </c>
      <c r="O43" s="2">
        <v>2.25</v>
      </c>
      <c r="P43" s="2">
        <v>0.15540000000000001</v>
      </c>
      <c r="Q43" s="2">
        <v>6.4000000000000001E-2</v>
      </c>
      <c r="R43" s="3">
        <v>1037.3004671379679</v>
      </c>
      <c r="S43" s="3">
        <v>99.000000000000014</v>
      </c>
      <c r="T43" s="2">
        <v>99.732100000000003</v>
      </c>
      <c r="W43" t="s">
        <v>80</v>
      </c>
    </row>
    <row r="44" spans="1:31">
      <c r="A44" t="s">
        <v>17</v>
      </c>
      <c r="B44" t="s">
        <v>25</v>
      </c>
      <c r="C44" t="s">
        <v>27</v>
      </c>
      <c r="D44">
        <v>1</v>
      </c>
      <c r="E44">
        <v>5</v>
      </c>
      <c r="F44" t="str">
        <f t="shared" si="0"/>
        <v>plag1 MI5</v>
      </c>
      <c r="G44">
        <v>88.68</v>
      </c>
      <c r="H44" s="2">
        <v>49.97</v>
      </c>
      <c r="I44" s="2">
        <v>0.85519999999999996</v>
      </c>
      <c r="J44" s="2">
        <v>14.15</v>
      </c>
      <c r="K44" s="2">
        <v>9.73</v>
      </c>
      <c r="L44" s="2">
        <v>0.2112</v>
      </c>
      <c r="M44" s="2">
        <v>9.93</v>
      </c>
      <c r="N44" s="2">
        <v>12.22</v>
      </c>
      <c r="O44" s="2">
        <v>2.15</v>
      </c>
      <c r="P44" s="2">
        <v>0.13159999999999999</v>
      </c>
      <c r="Q44" s="2">
        <v>6.9900000000000004E-2</v>
      </c>
      <c r="R44" s="3">
        <v>978.82715895181229</v>
      </c>
      <c r="S44" s="3">
        <v>67</v>
      </c>
      <c r="T44" s="2">
        <v>99.668999999999997</v>
      </c>
      <c r="W44" t="s">
        <v>80</v>
      </c>
    </row>
    <row r="45" spans="1:31">
      <c r="A45" t="s">
        <v>18</v>
      </c>
      <c r="B45" t="s">
        <v>25</v>
      </c>
      <c r="C45" t="s">
        <v>27</v>
      </c>
      <c r="D45">
        <v>1</v>
      </c>
      <c r="E45">
        <v>6</v>
      </c>
      <c r="F45" t="str">
        <f t="shared" si="0"/>
        <v>plag1 MI6</v>
      </c>
      <c r="G45">
        <v>88.95</v>
      </c>
      <c r="H45" s="2">
        <v>49.99</v>
      </c>
      <c r="I45" s="2">
        <v>0.82399999999999995</v>
      </c>
      <c r="J45" s="2">
        <v>13.99</v>
      </c>
      <c r="K45" s="2">
        <v>10.28</v>
      </c>
      <c r="L45" s="2">
        <v>0.17230000000000001</v>
      </c>
      <c r="M45" s="2">
        <v>9.6</v>
      </c>
      <c r="N45" s="2">
        <v>12.01</v>
      </c>
      <c r="O45" s="2">
        <v>2.27</v>
      </c>
      <c r="P45" s="2">
        <v>0.158</v>
      </c>
      <c r="Q45" s="2">
        <v>4.1799999999999997E-2</v>
      </c>
      <c r="R45" s="3">
        <v>1017.2753615947641</v>
      </c>
      <c r="S45" s="3">
        <v>60</v>
      </c>
      <c r="T45" s="2">
        <v>99.596100000000007</v>
      </c>
      <c r="W45" t="s">
        <v>80</v>
      </c>
    </row>
    <row r="46" spans="1:31">
      <c r="A46" t="s">
        <v>19</v>
      </c>
      <c r="B46" t="s">
        <v>25</v>
      </c>
      <c r="C46" t="s">
        <v>27</v>
      </c>
      <c r="D46">
        <v>2</v>
      </c>
      <c r="E46">
        <v>1</v>
      </c>
      <c r="F46" t="str">
        <f t="shared" si="0"/>
        <v>plag2 MI1</v>
      </c>
      <c r="G46">
        <v>91.14</v>
      </c>
      <c r="H46" s="2">
        <v>48.95</v>
      </c>
      <c r="I46" s="2">
        <v>0.56940000000000002</v>
      </c>
      <c r="J46" s="2">
        <v>13.82</v>
      </c>
      <c r="K46" s="2">
        <v>10.32</v>
      </c>
      <c r="L46" s="2">
        <v>0.19570000000000001</v>
      </c>
      <c r="M46" s="2">
        <v>11.57</v>
      </c>
      <c r="N46" s="2">
        <v>11.7</v>
      </c>
      <c r="O46" s="2">
        <v>1.95</v>
      </c>
      <c r="P46" s="2">
        <v>0.11799999999999999</v>
      </c>
      <c r="Q46" s="2">
        <v>4.8300000000000003E-2</v>
      </c>
      <c r="R46" s="3">
        <v>918.75184232220022</v>
      </c>
      <c r="S46" s="3">
        <v>88</v>
      </c>
      <c r="T46" s="2">
        <v>99.479600000000005</v>
      </c>
      <c r="V46" t="s">
        <v>212</v>
      </c>
      <c r="W46" t="s">
        <v>80</v>
      </c>
    </row>
    <row r="47" spans="1:31">
      <c r="A47" t="s">
        <v>20</v>
      </c>
      <c r="B47" t="s">
        <v>25</v>
      </c>
      <c r="C47" t="s">
        <v>27</v>
      </c>
      <c r="D47">
        <v>2</v>
      </c>
      <c r="E47">
        <v>2</v>
      </c>
      <c r="F47" t="str">
        <f t="shared" si="0"/>
        <v>plag2 MI2</v>
      </c>
      <c r="G47">
        <v>91.14</v>
      </c>
      <c r="H47" s="2">
        <v>47.16</v>
      </c>
      <c r="I47" s="2">
        <v>0.56540000000000001</v>
      </c>
      <c r="J47" s="2">
        <v>12.69</v>
      </c>
      <c r="K47" s="2">
        <v>10.57</v>
      </c>
      <c r="L47" s="2">
        <v>0.20860000000000001</v>
      </c>
      <c r="M47" s="2">
        <v>12.46</v>
      </c>
      <c r="N47" s="2">
        <v>11.33</v>
      </c>
      <c r="O47" s="2">
        <v>1.82</v>
      </c>
      <c r="P47" s="2">
        <v>0.111</v>
      </c>
      <c r="Q47" s="2">
        <v>4.9000000000000002E-2</v>
      </c>
      <c r="R47" s="3">
        <v>882.70665234443311</v>
      </c>
      <c r="S47" s="3">
        <v>69</v>
      </c>
      <c r="T47" s="2">
        <v>97.191299999999998</v>
      </c>
      <c r="V47" t="s">
        <v>212</v>
      </c>
      <c r="W47" t="s">
        <v>80</v>
      </c>
    </row>
    <row r="48" spans="1:31">
      <c r="A48" t="s">
        <v>21</v>
      </c>
      <c r="B48" t="s">
        <v>25</v>
      </c>
      <c r="C48" t="s">
        <v>27</v>
      </c>
      <c r="D48">
        <v>2</v>
      </c>
      <c r="E48">
        <v>3</v>
      </c>
      <c r="F48" t="str">
        <f t="shared" si="0"/>
        <v>plag2 MI3</v>
      </c>
      <c r="G48">
        <v>91.14</v>
      </c>
      <c r="H48" s="2">
        <v>48.87</v>
      </c>
      <c r="I48" s="2">
        <v>0.71160000000000001</v>
      </c>
      <c r="J48" s="2">
        <v>13.93</v>
      </c>
      <c r="K48" s="2">
        <v>10.34</v>
      </c>
      <c r="L48" s="2">
        <v>0.1694</v>
      </c>
      <c r="M48" s="2">
        <v>11.25</v>
      </c>
      <c r="N48" s="2">
        <v>11.83</v>
      </c>
      <c r="O48" s="2">
        <v>1.91</v>
      </c>
      <c r="P48" s="2">
        <v>0.13270000000000001</v>
      </c>
      <c r="Q48" s="2">
        <v>4.5499999999999999E-2</v>
      </c>
      <c r="R48" s="3">
        <v>934.37142464589942</v>
      </c>
      <c r="S48" s="3">
        <v>55</v>
      </c>
      <c r="T48" s="2">
        <v>99.427999999999997</v>
      </c>
      <c r="V48" t="s">
        <v>212</v>
      </c>
      <c r="W48" t="s">
        <v>80</v>
      </c>
    </row>
    <row r="49" spans="1:23">
      <c r="A49" t="s">
        <v>22</v>
      </c>
      <c r="B49" t="s">
        <v>25</v>
      </c>
      <c r="C49" t="s">
        <v>27</v>
      </c>
      <c r="D49">
        <v>2</v>
      </c>
      <c r="E49">
        <v>4</v>
      </c>
      <c r="F49" t="str">
        <f t="shared" si="0"/>
        <v>plag2 MI4</v>
      </c>
      <c r="G49">
        <v>91.14</v>
      </c>
      <c r="H49" s="2">
        <v>49.33</v>
      </c>
      <c r="I49" s="2">
        <v>0.4123</v>
      </c>
      <c r="J49" s="2">
        <v>14.1</v>
      </c>
      <c r="K49" s="2">
        <v>10.210000000000001</v>
      </c>
      <c r="L49" s="2">
        <v>0.2104</v>
      </c>
      <c r="M49" s="2">
        <v>5</v>
      </c>
      <c r="N49" s="2">
        <v>11.71</v>
      </c>
      <c r="O49" s="2">
        <v>2.0499999999999998</v>
      </c>
      <c r="P49" s="2">
        <v>0.1232</v>
      </c>
      <c r="Q49" s="2">
        <v>4.6699999999999998E-2</v>
      </c>
      <c r="R49" s="3">
        <v>905.93577477454971</v>
      </c>
      <c r="S49" s="3">
        <v>64</v>
      </c>
      <c r="T49" s="2">
        <v>99.925200000000004</v>
      </c>
      <c r="V49" t="s">
        <v>212</v>
      </c>
      <c r="W49" t="s">
        <v>80</v>
      </c>
    </row>
    <row r="50" spans="1:23">
      <c r="A50" t="s">
        <v>84</v>
      </c>
      <c r="B50" t="s">
        <v>89</v>
      </c>
      <c r="C50" t="s">
        <v>27</v>
      </c>
      <c r="D50">
        <v>1</v>
      </c>
      <c r="E50">
        <v>1</v>
      </c>
      <c r="F50" t="str">
        <f t="shared" si="0"/>
        <v>plag1 MI1</v>
      </c>
      <c r="G50">
        <v>74.099999999999994</v>
      </c>
      <c r="H50" s="2">
        <v>46.14</v>
      </c>
      <c r="I50" s="2">
        <v>3.415</v>
      </c>
      <c r="J50" s="2">
        <v>12.030000000000001</v>
      </c>
      <c r="K50" s="2">
        <v>15.984999999999999</v>
      </c>
      <c r="L50" s="2">
        <v>0.25890000000000002</v>
      </c>
      <c r="M50" s="2">
        <v>6.2349999999999994</v>
      </c>
      <c r="N50" s="2">
        <v>10.129999999999999</v>
      </c>
      <c r="O50" s="2">
        <v>3.0350000000000001</v>
      </c>
      <c r="P50" s="2">
        <v>0.95694999999999997</v>
      </c>
      <c r="Q50" s="2">
        <v>0.33905000000000002</v>
      </c>
      <c r="R50" s="3">
        <v>855.27225775024363</v>
      </c>
      <c r="S50" s="3">
        <v>474.5</v>
      </c>
      <c r="T50" s="2">
        <v>98.785899999999998</v>
      </c>
      <c r="U50">
        <v>2</v>
      </c>
      <c r="V50" t="s">
        <v>212</v>
      </c>
      <c r="W50" t="s">
        <v>83</v>
      </c>
    </row>
    <row r="51" spans="1:23">
      <c r="A51" t="s">
        <v>38</v>
      </c>
      <c r="B51" t="s">
        <v>89</v>
      </c>
      <c r="C51" t="s">
        <v>27</v>
      </c>
      <c r="D51">
        <v>1</v>
      </c>
      <c r="E51">
        <v>2</v>
      </c>
      <c r="F51" t="str">
        <f t="shared" si="0"/>
        <v>plag1 MI2</v>
      </c>
      <c r="G51">
        <v>74.099999999999994</v>
      </c>
      <c r="H51" s="2">
        <v>47.25</v>
      </c>
      <c r="I51" s="2">
        <v>2.86</v>
      </c>
      <c r="J51" s="2">
        <v>13.57</v>
      </c>
      <c r="K51" s="2">
        <v>14.17</v>
      </c>
      <c r="L51" s="2">
        <v>0.2112</v>
      </c>
      <c r="M51" s="2">
        <v>6.31</v>
      </c>
      <c r="N51" s="2">
        <v>9.32</v>
      </c>
      <c r="O51" s="2">
        <v>4.03</v>
      </c>
      <c r="P51" s="2">
        <v>0.96040000000000003</v>
      </c>
      <c r="Q51" s="2">
        <v>0.29859999999999998</v>
      </c>
      <c r="R51" s="3">
        <v>1499.4799030751169</v>
      </c>
      <c r="S51" s="3">
        <v>441</v>
      </c>
      <c r="T51" s="2">
        <v>99.398700000000005</v>
      </c>
      <c r="V51" t="s">
        <v>212</v>
      </c>
      <c r="W51" t="s">
        <v>83</v>
      </c>
    </row>
    <row r="52" spans="1:23">
      <c r="A52" t="s">
        <v>39</v>
      </c>
      <c r="B52" t="s">
        <v>89</v>
      </c>
      <c r="C52" t="s">
        <v>27</v>
      </c>
      <c r="D52">
        <v>1</v>
      </c>
      <c r="E52">
        <v>3</v>
      </c>
      <c r="F52" t="str">
        <f t="shared" si="0"/>
        <v>plag1 MI3</v>
      </c>
      <c r="G52">
        <v>74.099999999999994</v>
      </c>
      <c r="H52" s="2">
        <v>47.05</v>
      </c>
      <c r="I52" s="2">
        <v>3.76</v>
      </c>
      <c r="J52" s="2">
        <v>12.38</v>
      </c>
      <c r="K52" s="2">
        <v>15.6</v>
      </c>
      <c r="L52" s="2">
        <v>0.19719999999999999</v>
      </c>
      <c r="M52" s="2">
        <v>5.49</v>
      </c>
      <c r="N52" s="2">
        <v>10.210000000000001</v>
      </c>
      <c r="O52" s="2">
        <v>3.07</v>
      </c>
      <c r="P52" s="2">
        <v>0.94159999999999999</v>
      </c>
      <c r="Q52" s="2">
        <v>0.33850000000000002</v>
      </c>
      <c r="R52" s="3">
        <v>282.35398815917659</v>
      </c>
      <c r="S52" s="3">
        <v>414</v>
      </c>
      <c r="T52" s="2">
        <v>99.149199999999993</v>
      </c>
      <c r="V52" t="s">
        <v>212</v>
      </c>
      <c r="W52" t="s">
        <v>83</v>
      </c>
    </row>
    <row r="53" spans="1:23">
      <c r="A53" t="s">
        <v>40</v>
      </c>
      <c r="B53" t="s">
        <v>89</v>
      </c>
      <c r="C53" t="s">
        <v>27</v>
      </c>
      <c r="D53">
        <v>1</v>
      </c>
      <c r="E53">
        <v>4</v>
      </c>
      <c r="F53" t="str">
        <f t="shared" si="0"/>
        <v>plag1 MI4</v>
      </c>
      <c r="G53">
        <v>74.099999999999994</v>
      </c>
      <c r="H53" s="2">
        <v>46.46</v>
      </c>
      <c r="I53" s="2">
        <v>3.57</v>
      </c>
      <c r="J53" s="2">
        <v>12.85</v>
      </c>
      <c r="K53" s="2">
        <v>15.45</v>
      </c>
      <c r="L53" s="2">
        <v>0.25030000000000002</v>
      </c>
      <c r="M53" s="2">
        <v>5.84</v>
      </c>
      <c r="N53" s="2">
        <v>10.29</v>
      </c>
      <c r="O53" s="2">
        <v>3.12</v>
      </c>
      <c r="P53" s="2">
        <v>0.81420000000000003</v>
      </c>
      <c r="Q53" s="2">
        <v>0.42570000000000002</v>
      </c>
      <c r="R53" s="3">
        <v>553.49391721415896</v>
      </c>
      <c r="S53" s="3">
        <v>407</v>
      </c>
      <c r="T53" s="2">
        <v>99.249099999999999</v>
      </c>
      <c r="V53" t="s">
        <v>212</v>
      </c>
      <c r="W53" t="s">
        <v>83</v>
      </c>
    </row>
    <row r="54" spans="1:23">
      <c r="A54" t="s">
        <v>41</v>
      </c>
      <c r="B54" t="s">
        <v>89</v>
      </c>
      <c r="C54" t="s">
        <v>86</v>
      </c>
      <c r="D54">
        <v>1</v>
      </c>
      <c r="E54">
        <v>1</v>
      </c>
      <c r="F54" t="str">
        <f t="shared" si="0"/>
        <v>ol1 MI1</v>
      </c>
      <c r="G54">
        <v>77.06</v>
      </c>
      <c r="H54" s="2">
        <v>46.34</v>
      </c>
      <c r="I54" s="2">
        <v>2.96</v>
      </c>
      <c r="J54" s="2">
        <v>15.5</v>
      </c>
      <c r="K54" s="2">
        <v>14.62</v>
      </c>
      <c r="L54" s="2">
        <v>0.2117</v>
      </c>
      <c r="M54" s="2">
        <v>4.78</v>
      </c>
      <c r="N54" s="2">
        <v>11.57</v>
      </c>
      <c r="O54" s="2">
        <v>2.74</v>
      </c>
      <c r="P54" s="2">
        <v>0.60550000000000004</v>
      </c>
      <c r="Q54" s="2">
        <v>0.32390000000000002</v>
      </c>
      <c r="R54" s="3">
        <v>2099.0315630386449</v>
      </c>
      <c r="S54" s="3">
        <v>369</v>
      </c>
      <c r="T54" s="2">
        <v>100.21210000000001</v>
      </c>
      <c r="W54" t="s">
        <v>83</v>
      </c>
    </row>
    <row r="55" spans="1:23">
      <c r="A55" t="s">
        <v>42</v>
      </c>
      <c r="B55" t="s">
        <v>90</v>
      </c>
      <c r="C55" t="s">
        <v>27</v>
      </c>
      <c r="D55">
        <v>1</v>
      </c>
      <c r="E55">
        <v>1</v>
      </c>
      <c r="F55" t="str">
        <f t="shared" si="0"/>
        <v>plag1 MI1</v>
      </c>
      <c r="G55">
        <v>80</v>
      </c>
      <c r="H55" s="2">
        <v>49.23</v>
      </c>
      <c r="I55" s="2">
        <v>2.72</v>
      </c>
      <c r="J55" s="2">
        <v>12.6</v>
      </c>
      <c r="K55" s="2">
        <v>14.15</v>
      </c>
      <c r="L55" s="2">
        <v>0.23300000000000001</v>
      </c>
      <c r="M55" s="2">
        <v>6.23</v>
      </c>
      <c r="N55" s="2">
        <v>10.34</v>
      </c>
      <c r="O55" s="2">
        <v>2.89</v>
      </c>
      <c r="P55" s="2">
        <v>0.36609999999999998</v>
      </c>
      <c r="Q55" s="2">
        <v>0.2399</v>
      </c>
      <c r="R55" s="3">
        <v>1615.6255152257002</v>
      </c>
      <c r="S55" s="3">
        <v>115</v>
      </c>
      <c r="T55" s="2">
        <v>99.413899999999998</v>
      </c>
      <c r="V55" t="s">
        <v>199</v>
      </c>
      <c r="W55" t="s">
        <v>83</v>
      </c>
    </row>
    <row r="56" spans="1:23">
      <c r="A56" t="s">
        <v>43</v>
      </c>
      <c r="B56" t="s">
        <v>90</v>
      </c>
      <c r="C56" t="s">
        <v>27</v>
      </c>
      <c r="D56">
        <v>1</v>
      </c>
      <c r="E56">
        <v>2</v>
      </c>
      <c r="F56" t="str">
        <f t="shared" si="0"/>
        <v>plag1 MI2</v>
      </c>
      <c r="G56">
        <v>80</v>
      </c>
      <c r="H56" s="2">
        <v>49.78</v>
      </c>
      <c r="I56" s="2">
        <v>2.57</v>
      </c>
      <c r="J56" s="2">
        <v>12.71</v>
      </c>
      <c r="K56" s="2">
        <v>14.09</v>
      </c>
      <c r="L56" s="2">
        <v>0.24310000000000001</v>
      </c>
      <c r="M56" s="2">
        <v>6.03</v>
      </c>
      <c r="N56" s="2">
        <v>10.24</v>
      </c>
      <c r="O56" s="2">
        <v>2.74</v>
      </c>
      <c r="P56" s="2">
        <v>0.3664</v>
      </c>
      <c r="Q56" s="2">
        <v>0.23469999999999999</v>
      </c>
      <c r="R56" s="3">
        <v>1559.9557218155931</v>
      </c>
      <c r="S56" s="3">
        <v>80</v>
      </c>
      <c r="T56" s="2">
        <v>99.401700000000005</v>
      </c>
      <c r="V56" t="s">
        <v>199</v>
      </c>
      <c r="W56" t="s">
        <v>83</v>
      </c>
    </row>
    <row r="57" spans="1:23">
      <c r="A57" t="s">
        <v>44</v>
      </c>
      <c r="B57" t="s">
        <v>90</v>
      </c>
      <c r="C57" t="s">
        <v>27</v>
      </c>
      <c r="D57">
        <v>1</v>
      </c>
      <c r="E57">
        <v>3</v>
      </c>
      <c r="F57" t="str">
        <f t="shared" si="0"/>
        <v>plag1 MI3</v>
      </c>
      <c r="G57">
        <v>80</v>
      </c>
      <c r="H57" s="2">
        <v>49.86</v>
      </c>
      <c r="I57" s="2">
        <v>2.68</v>
      </c>
      <c r="J57" s="2">
        <v>12.58</v>
      </c>
      <c r="K57" s="2">
        <v>14.52</v>
      </c>
      <c r="L57" s="2">
        <v>0.24579999999999999</v>
      </c>
      <c r="M57" s="2">
        <v>6.13</v>
      </c>
      <c r="N57" s="2">
        <v>10.07</v>
      </c>
      <c r="O57" s="2">
        <v>2.34</v>
      </c>
      <c r="P57" s="2">
        <v>0.44869999999999999</v>
      </c>
      <c r="Q57" s="2">
        <v>0.23219999999999999</v>
      </c>
      <c r="R57" s="3">
        <v>1594.3989033499038</v>
      </c>
      <c r="S57" s="3">
        <v>109</v>
      </c>
      <c r="T57" s="2">
        <v>99.515699999999995</v>
      </c>
      <c r="V57" t="s">
        <v>199</v>
      </c>
      <c r="W57" t="s">
        <v>83</v>
      </c>
    </row>
    <row r="58" spans="1:23">
      <c r="A58" t="s">
        <v>45</v>
      </c>
      <c r="B58" t="s">
        <v>90</v>
      </c>
      <c r="C58" t="s">
        <v>27</v>
      </c>
      <c r="D58">
        <v>1</v>
      </c>
      <c r="E58">
        <v>4</v>
      </c>
      <c r="F58" t="str">
        <f t="shared" si="0"/>
        <v>plag1 MI4</v>
      </c>
      <c r="G58">
        <v>80</v>
      </c>
      <c r="H58" s="2">
        <v>49.55</v>
      </c>
      <c r="I58" s="2">
        <v>2.76</v>
      </c>
      <c r="J58" s="2">
        <v>12.84</v>
      </c>
      <c r="K58" s="2">
        <v>14.3</v>
      </c>
      <c r="L58" s="2">
        <v>0.22620000000000001</v>
      </c>
      <c r="M58" s="2">
        <v>6.08</v>
      </c>
      <c r="N58" s="2">
        <v>10.27</v>
      </c>
      <c r="O58" s="2">
        <v>2.75</v>
      </c>
      <c r="P58" s="2">
        <v>0.36559999999999998</v>
      </c>
      <c r="Q58" s="2">
        <v>0.29580000000000001</v>
      </c>
      <c r="R58" s="3">
        <v>1639.2551397666807</v>
      </c>
      <c r="S58" s="3">
        <v>63</v>
      </c>
      <c r="T58" s="2">
        <v>99.853200000000001</v>
      </c>
      <c r="V58" t="s">
        <v>199</v>
      </c>
      <c r="W58" t="s">
        <v>83</v>
      </c>
    </row>
    <row r="59" spans="1:23">
      <c r="A59" t="s">
        <v>46</v>
      </c>
      <c r="B59" t="s">
        <v>90</v>
      </c>
      <c r="C59" t="s">
        <v>27</v>
      </c>
      <c r="D59">
        <v>1</v>
      </c>
      <c r="E59">
        <v>5</v>
      </c>
      <c r="F59" t="str">
        <f t="shared" si="0"/>
        <v>plag1 MI5</v>
      </c>
      <c r="G59">
        <v>81.13</v>
      </c>
      <c r="H59" s="2">
        <v>49.64</v>
      </c>
      <c r="I59" s="2">
        <v>2.13</v>
      </c>
      <c r="J59" s="2">
        <v>13.07</v>
      </c>
      <c r="K59" s="2">
        <v>14.33</v>
      </c>
      <c r="L59" s="2">
        <v>0.2298</v>
      </c>
      <c r="M59" s="2">
        <v>6.04</v>
      </c>
      <c r="N59" s="2">
        <v>10.199999999999999</v>
      </c>
      <c r="O59" s="2">
        <v>2.98</v>
      </c>
      <c r="P59" s="2">
        <v>0.41060000000000002</v>
      </c>
      <c r="Q59" s="2">
        <v>0.1951</v>
      </c>
      <c r="R59" s="3">
        <v>1733.7736379306036</v>
      </c>
      <c r="S59" s="3">
        <v>103</v>
      </c>
      <c r="T59" s="2">
        <v>99.668700000000001</v>
      </c>
      <c r="V59" t="s">
        <v>199</v>
      </c>
      <c r="W59" t="s">
        <v>83</v>
      </c>
    </row>
    <row r="60" spans="1:23">
      <c r="A60" t="s">
        <v>47</v>
      </c>
      <c r="B60" t="s">
        <v>90</v>
      </c>
      <c r="C60" t="s">
        <v>27</v>
      </c>
      <c r="D60">
        <v>1</v>
      </c>
      <c r="E60">
        <v>6</v>
      </c>
      <c r="F60" t="str">
        <f t="shared" si="0"/>
        <v>plag1 MI6</v>
      </c>
      <c r="G60">
        <v>80</v>
      </c>
      <c r="H60" s="2">
        <v>49.43</v>
      </c>
      <c r="I60" s="2">
        <v>2.6</v>
      </c>
      <c r="J60" s="2">
        <v>12.81</v>
      </c>
      <c r="K60" s="2">
        <v>14.19</v>
      </c>
      <c r="L60" s="2">
        <v>0.21959999999999999</v>
      </c>
      <c r="M60" s="2">
        <v>5.97</v>
      </c>
      <c r="N60" s="2">
        <v>10.34</v>
      </c>
      <c r="O60" s="2">
        <v>2.89</v>
      </c>
      <c r="P60" s="2">
        <v>0.32279999999999998</v>
      </c>
      <c r="Q60" s="2">
        <v>0.25180000000000002</v>
      </c>
      <c r="R60" s="3">
        <v>1562.7592365916412</v>
      </c>
      <c r="S60" s="3">
        <v>106</v>
      </c>
      <c r="T60" s="2">
        <v>99.424999999999997</v>
      </c>
      <c r="V60" t="s">
        <v>199</v>
      </c>
      <c r="W60" t="s">
        <v>83</v>
      </c>
    </row>
    <row r="61" spans="1:23">
      <c r="A61" t="s">
        <v>48</v>
      </c>
      <c r="B61" t="s">
        <v>90</v>
      </c>
      <c r="C61" t="s">
        <v>27</v>
      </c>
      <c r="D61">
        <v>1</v>
      </c>
      <c r="E61">
        <v>7</v>
      </c>
      <c r="F61" t="str">
        <f t="shared" si="0"/>
        <v>plag1 MI7</v>
      </c>
      <c r="G61">
        <v>80</v>
      </c>
      <c r="H61" s="2">
        <v>49.74</v>
      </c>
      <c r="I61" s="2">
        <v>2.7</v>
      </c>
      <c r="J61" s="2">
        <v>12.86</v>
      </c>
      <c r="K61" s="2">
        <v>14.38</v>
      </c>
      <c r="L61" s="2">
        <v>0.2442</v>
      </c>
      <c r="M61" s="2">
        <v>5.99</v>
      </c>
      <c r="N61" s="2">
        <v>10.26</v>
      </c>
      <c r="O61" s="2">
        <v>2.76</v>
      </c>
      <c r="P61" s="2">
        <v>0.33610000000000001</v>
      </c>
      <c r="Q61" s="2">
        <v>0.19719999999999999</v>
      </c>
      <c r="R61" s="3">
        <v>1592.3963927955833</v>
      </c>
      <c r="S61" s="3">
        <v>109</v>
      </c>
      <c r="T61" s="2">
        <v>99.876000000000005</v>
      </c>
      <c r="V61" t="s">
        <v>199</v>
      </c>
      <c r="W61" t="s">
        <v>83</v>
      </c>
    </row>
    <row r="62" spans="1:23">
      <c r="A62" t="s">
        <v>92</v>
      </c>
      <c r="B62" t="s">
        <v>103</v>
      </c>
      <c r="C62" t="s">
        <v>86</v>
      </c>
      <c r="D62">
        <v>1</v>
      </c>
      <c r="E62">
        <v>1</v>
      </c>
      <c r="F62" t="str">
        <f t="shared" si="0"/>
        <v>ol1 MI1</v>
      </c>
      <c r="G62" s="2">
        <v>67.155548105933619</v>
      </c>
      <c r="H62" s="2">
        <v>47.9</v>
      </c>
      <c r="I62" s="2">
        <v>3.24</v>
      </c>
      <c r="J62" s="2">
        <v>15.95</v>
      </c>
      <c r="K62" s="2">
        <v>13.64</v>
      </c>
      <c r="L62" s="2">
        <v>0.25069999999999998</v>
      </c>
      <c r="M62" s="2">
        <v>2.89</v>
      </c>
      <c r="N62" s="2">
        <v>8.9700000000000006</v>
      </c>
      <c r="O62" s="2">
        <v>4.67</v>
      </c>
      <c r="P62" s="2">
        <v>1.0923</v>
      </c>
      <c r="Q62" s="2">
        <v>0.70450000000000002</v>
      </c>
      <c r="R62" s="3">
        <v>1333.6720291773877</v>
      </c>
      <c r="S62" s="3">
        <v>729.00000000000011</v>
      </c>
      <c r="T62" s="2">
        <v>99.713399999999993</v>
      </c>
      <c r="W62" t="s">
        <v>210</v>
      </c>
    </row>
    <row r="63" spans="1:23">
      <c r="A63" t="s">
        <v>93</v>
      </c>
      <c r="B63" t="s">
        <v>103</v>
      </c>
      <c r="C63" t="s">
        <v>86</v>
      </c>
      <c r="D63">
        <v>2</v>
      </c>
      <c r="E63">
        <v>1</v>
      </c>
      <c r="F63" t="str">
        <f t="shared" si="0"/>
        <v>ol2 MI1</v>
      </c>
      <c r="G63" s="2">
        <v>67.637946914510593</v>
      </c>
      <c r="H63" s="2">
        <v>47.25</v>
      </c>
      <c r="I63" s="2">
        <v>3</v>
      </c>
      <c r="J63" s="2">
        <v>16.14</v>
      </c>
      <c r="K63" s="2">
        <v>13.95</v>
      </c>
      <c r="L63" s="2">
        <v>0.25180000000000002</v>
      </c>
      <c r="M63" s="2">
        <v>3.47</v>
      </c>
      <c r="N63" s="2">
        <v>8.42</v>
      </c>
      <c r="O63" s="2">
        <v>4.7300000000000004</v>
      </c>
      <c r="P63" s="2">
        <v>1.27</v>
      </c>
      <c r="Q63" s="2">
        <v>0.64419999999999999</v>
      </c>
      <c r="R63" s="3">
        <v>1266.7881766630862</v>
      </c>
      <c r="S63" s="3">
        <v>714</v>
      </c>
      <c r="T63" s="2">
        <v>99.5137</v>
      </c>
      <c r="W63" t="s">
        <v>210</v>
      </c>
    </row>
    <row r="64" spans="1:23">
      <c r="A64" t="s">
        <v>64</v>
      </c>
      <c r="B64" t="s">
        <v>91</v>
      </c>
      <c r="C64" t="s">
        <v>27</v>
      </c>
      <c r="D64">
        <v>1</v>
      </c>
      <c r="E64">
        <v>2</v>
      </c>
      <c r="F64" t="str">
        <f t="shared" si="0"/>
        <v>plag1 MI2</v>
      </c>
      <c r="G64">
        <v>46.29</v>
      </c>
      <c r="H64" s="2">
        <v>52.3</v>
      </c>
      <c r="I64" s="2">
        <v>1.7</v>
      </c>
      <c r="J64" s="2">
        <v>15.54</v>
      </c>
      <c r="K64" s="2">
        <v>12.29</v>
      </c>
      <c r="L64" s="2">
        <v>0.28050000000000003</v>
      </c>
      <c r="M64" s="2">
        <v>2.5</v>
      </c>
      <c r="N64" s="2">
        <v>4.9400000000000004</v>
      </c>
      <c r="O64" s="2">
        <v>6.2</v>
      </c>
      <c r="P64" s="2">
        <v>2.04</v>
      </c>
      <c r="Q64" s="2">
        <v>0.96519999999999995</v>
      </c>
      <c r="R64" s="3">
        <v>468.98797182183807</v>
      </c>
      <c r="S64" s="3">
        <v>1164</v>
      </c>
      <c r="T64" s="2">
        <v>98.989199999999997</v>
      </c>
      <c r="W64" t="s">
        <v>83</v>
      </c>
    </row>
    <row r="65" spans="1:23">
      <c r="A65" t="s">
        <v>65</v>
      </c>
      <c r="B65" t="s">
        <v>91</v>
      </c>
      <c r="C65" t="s">
        <v>27</v>
      </c>
      <c r="D65">
        <v>3</v>
      </c>
      <c r="E65">
        <v>1</v>
      </c>
      <c r="F65" t="str">
        <f t="shared" si="0"/>
        <v>plag3 MI1</v>
      </c>
      <c r="G65">
        <v>46.35</v>
      </c>
      <c r="H65" s="2">
        <v>49.97</v>
      </c>
      <c r="I65" s="2">
        <v>2.66</v>
      </c>
      <c r="J65" s="2">
        <v>14.65</v>
      </c>
      <c r="K65" s="2">
        <v>14.22</v>
      </c>
      <c r="L65" s="2">
        <v>0.31869999999999998</v>
      </c>
      <c r="M65" s="2">
        <v>3.07</v>
      </c>
      <c r="N65" s="2">
        <v>5.22</v>
      </c>
      <c r="O65" s="2">
        <v>5.67</v>
      </c>
      <c r="P65" s="2">
        <v>2.13</v>
      </c>
      <c r="Q65" s="2">
        <v>0.93830000000000002</v>
      </c>
      <c r="R65" s="3">
        <v>758.55099797656806</v>
      </c>
      <c r="S65" s="3">
        <v>1049</v>
      </c>
      <c r="T65" s="2">
        <v>99.141300000000001</v>
      </c>
      <c r="W65" t="s">
        <v>83</v>
      </c>
    </row>
    <row r="66" spans="1:23">
      <c r="A66" t="s">
        <v>66</v>
      </c>
      <c r="B66" t="s">
        <v>91</v>
      </c>
      <c r="C66" t="s">
        <v>27</v>
      </c>
      <c r="D66">
        <v>4</v>
      </c>
      <c r="E66">
        <v>1</v>
      </c>
      <c r="F66" t="str">
        <f t="shared" si="0"/>
        <v>plag4 MI1</v>
      </c>
      <c r="G66">
        <v>44.62</v>
      </c>
      <c r="H66" s="2">
        <v>48</v>
      </c>
      <c r="I66" s="2">
        <v>2.97</v>
      </c>
      <c r="J66" s="2">
        <v>13.68</v>
      </c>
      <c r="K66" s="2">
        <v>15.29</v>
      </c>
      <c r="L66" s="2">
        <v>0.34429999999999999</v>
      </c>
      <c r="M66" s="2">
        <v>4.07</v>
      </c>
      <c r="N66" s="2">
        <v>6.33</v>
      </c>
      <c r="O66" s="2">
        <v>5.09</v>
      </c>
      <c r="P66" s="2">
        <v>1.64</v>
      </c>
      <c r="Q66" s="2">
        <v>0.93130000000000002</v>
      </c>
      <c r="R66" s="3">
        <v>1001.6557792710648</v>
      </c>
      <c r="S66" s="3">
        <v>1098</v>
      </c>
      <c r="T66" s="2">
        <v>98.705500000000001</v>
      </c>
      <c r="W66" t="s">
        <v>83</v>
      </c>
    </row>
    <row r="67" spans="1:23">
      <c r="A67" t="s">
        <v>67</v>
      </c>
      <c r="B67" t="s">
        <v>91</v>
      </c>
      <c r="C67" t="s">
        <v>27</v>
      </c>
      <c r="D67">
        <v>4</v>
      </c>
      <c r="E67">
        <v>2</v>
      </c>
      <c r="F67" t="str">
        <f t="shared" si="0"/>
        <v>plag4 MI2</v>
      </c>
      <c r="G67">
        <v>44.31</v>
      </c>
      <c r="H67" s="2">
        <v>48.58</v>
      </c>
      <c r="I67" s="2">
        <v>2.9</v>
      </c>
      <c r="J67" s="2">
        <v>14.04</v>
      </c>
      <c r="K67" s="2">
        <v>14.67</v>
      </c>
      <c r="L67" s="2">
        <v>0.31130000000000002</v>
      </c>
      <c r="M67" s="2">
        <v>4.04</v>
      </c>
      <c r="N67" s="2">
        <v>6.01</v>
      </c>
      <c r="O67" s="2">
        <v>5.34</v>
      </c>
      <c r="P67" s="2">
        <v>1.77</v>
      </c>
      <c r="Q67" s="2">
        <v>0.86140000000000005</v>
      </c>
      <c r="R67" s="3">
        <v>866.28606579900566</v>
      </c>
      <c r="S67" s="3">
        <v>1084</v>
      </c>
      <c r="T67" s="2">
        <v>98.847399999999993</v>
      </c>
      <c r="W67" t="s">
        <v>83</v>
      </c>
    </row>
    <row r="68" spans="1:23">
      <c r="A68" t="s">
        <v>68</v>
      </c>
      <c r="B68" t="s">
        <v>91</v>
      </c>
      <c r="C68" t="s">
        <v>27</v>
      </c>
      <c r="D68">
        <v>4</v>
      </c>
      <c r="E68">
        <v>3</v>
      </c>
      <c r="F68" t="str">
        <f t="shared" ref="F68:F72" si="1">C68&amp;""&amp;D68&amp;" MI"&amp;E68</f>
        <v>plag4 MI3</v>
      </c>
      <c r="G68">
        <v>44.53</v>
      </c>
      <c r="H68" s="2">
        <v>49.21</v>
      </c>
      <c r="I68" s="2">
        <v>2.7</v>
      </c>
      <c r="J68" s="2">
        <v>14.46</v>
      </c>
      <c r="K68" s="2">
        <v>14.05</v>
      </c>
      <c r="L68" s="2">
        <v>0.26669999999999999</v>
      </c>
      <c r="M68" s="2">
        <v>3.65</v>
      </c>
      <c r="N68" s="2">
        <v>6.1</v>
      </c>
      <c r="O68" s="2">
        <v>5.5</v>
      </c>
      <c r="P68" s="2">
        <v>1.81</v>
      </c>
      <c r="Q68" s="2">
        <v>0.88519999999999999</v>
      </c>
      <c r="R68" s="3">
        <v>716.49827633583982</v>
      </c>
      <c r="S68" s="3">
        <v>1098</v>
      </c>
      <c r="T68" s="2">
        <v>98.920599999999993</v>
      </c>
      <c r="W68" t="s">
        <v>83</v>
      </c>
    </row>
    <row r="69" spans="1:23">
      <c r="A69" t="s">
        <v>69</v>
      </c>
      <c r="B69" t="s">
        <v>91</v>
      </c>
      <c r="C69" t="s">
        <v>27</v>
      </c>
      <c r="D69">
        <v>4</v>
      </c>
      <c r="E69">
        <v>4</v>
      </c>
      <c r="F69" t="str">
        <f t="shared" si="1"/>
        <v>plag4 MI4</v>
      </c>
      <c r="G69">
        <v>52.44</v>
      </c>
      <c r="H69" s="2">
        <v>49.05</v>
      </c>
      <c r="I69" s="2">
        <v>3.12</v>
      </c>
      <c r="J69" s="2">
        <v>13.62</v>
      </c>
      <c r="K69" s="2">
        <v>14.39</v>
      </c>
      <c r="L69" s="2">
        <v>0.3095</v>
      </c>
      <c r="M69" s="2">
        <v>4.05</v>
      </c>
      <c r="N69" s="2">
        <v>6.09</v>
      </c>
      <c r="O69" s="2">
        <v>5.48</v>
      </c>
      <c r="P69" s="2">
        <v>1.63</v>
      </c>
      <c r="Q69" s="2">
        <v>1.0901000000000001</v>
      </c>
      <c r="R69" s="3">
        <v>783.38212885014104</v>
      </c>
      <c r="S69" s="3">
        <v>1071</v>
      </c>
      <c r="T69" s="2">
        <v>99.132300000000001</v>
      </c>
      <c r="W69" t="s">
        <v>83</v>
      </c>
    </row>
    <row r="70" spans="1:23">
      <c r="A70" t="s">
        <v>94</v>
      </c>
      <c r="B70" t="s">
        <v>91</v>
      </c>
      <c r="C70" t="s">
        <v>86</v>
      </c>
      <c r="D70" t="s">
        <v>108</v>
      </c>
      <c r="E70">
        <v>1</v>
      </c>
      <c r="F70" t="str">
        <f t="shared" si="1"/>
        <v>olmx1 MI1</v>
      </c>
      <c r="G70" s="2">
        <v>59.212638337416578</v>
      </c>
      <c r="H70" s="2">
        <v>50.61</v>
      </c>
      <c r="I70" s="2">
        <v>2.33</v>
      </c>
      <c r="J70" s="2">
        <v>15.87</v>
      </c>
      <c r="K70" s="2">
        <v>12.37</v>
      </c>
      <c r="L70" s="2">
        <v>0.32779999999999998</v>
      </c>
      <c r="M70" s="2">
        <v>2.59</v>
      </c>
      <c r="N70" s="2">
        <v>6.7</v>
      </c>
      <c r="O70" s="2">
        <v>5.79</v>
      </c>
      <c r="P70" s="2">
        <v>2.0299999999999998</v>
      </c>
      <c r="Q70" s="2">
        <v>0.98880000000000001</v>
      </c>
      <c r="R70" s="3">
        <v>640.40287527166436</v>
      </c>
      <c r="S70" s="3">
        <v>1104</v>
      </c>
      <c r="T70" s="2">
        <v>99.876900000000006</v>
      </c>
      <c r="W70" t="s">
        <v>210</v>
      </c>
    </row>
    <row r="71" spans="1:23">
      <c r="A71" t="s">
        <v>95</v>
      </c>
      <c r="B71" t="s">
        <v>91</v>
      </c>
      <c r="C71" t="s">
        <v>86</v>
      </c>
      <c r="D71" t="s">
        <v>109</v>
      </c>
      <c r="E71">
        <v>1</v>
      </c>
      <c r="F71" t="str">
        <f t="shared" si="1"/>
        <v>olmx2 MI1</v>
      </c>
      <c r="G71" s="2">
        <v>59.669950324155941</v>
      </c>
      <c r="H71" s="2">
        <v>47.24</v>
      </c>
      <c r="I71" s="2">
        <v>1.9</v>
      </c>
      <c r="J71" s="2">
        <v>15.03</v>
      </c>
      <c r="K71" s="2">
        <v>15.34</v>
      </c>
      <c r="L71" s="2">
        <v>0.3483</v>
      </c>
      <c r="M71" s="2">
        <v>5.44</v>
      </c>
      <c r="N71" s="2">
        <v>6.23</v>
      </c>
      <c r="O71" s="2">
        <v>4.7300000000000004</v>
      </c>
      <c r="P71" s="2">
        <v>1.3</v>
      </c>
      <c r="Q71" s="2">
        <v>0.84230000000000005</v>
      </c>
      <c r="R71" s="3">
        <v>928.76439509380225</v>
      </c>
      <c r="S71" s="3">
        <v>820</v>
      </c>
      <c r="T71" s="2">
        <v>98.714500000000001</v>
      </c>
      <c r="W71" t="s">
        <v>210</v>
      </c>
    </row>
    <row r="72" spans="1:23">
      <c r="A72" t="s">
        <v>96</v>
      </c>
      <c r="B72" t="s">
        <v>91</v>
      </c>
      <c r="C72" t="s">
        <v>86</v>
      </c>
      <c r="D72" t="s">
        <v>110</v>
      </c>
      <c r="E72">
        <v>1</v>
      </c>
      <c r="F72" t="str">
        <f t="shared" si="1"/>
        <v>olmx3 MI1</v>
      </c>
      <c r="G72" s="2">
        <v>59.763613338961584</v>
      </c>
      <c r="H72" s="2">
        <v>47.25</v>
      </c>
      <c r="I72" s="2">
        <v>2.0099999999999998</v>
      </c>
      <c r="J72" s="2">
        <v>14.9</v>
      </c>
      <c r="K72" s="2">
        <v>15</v>
      </c>
      <c r="L72" s="2">
        <v>0.29199999999999998</v>
      </c>
      <c r="M72" s="2">
        <v>5.81</v>
      </c>
      <c r="N72" s="2">
        <v>6.15</v>
      </c>
      <c r="O72" s="2">
        <v>4.8600000000000003</v>
      </c>
      <c r="P72" s="2">
        <v>1.35</v>
      </c>
      <c r="Q72" s="2">
        <v>0.72989999999999999</v>
      </c>
      <c r="R72" s="3">
        <v>791.7926731782868</v>
      </c>
      <c r="S72" s="3">
        <v>844</v>
      </c>
      <c r="T72" s="2">
        <v>98.634</v>
      </c>
      <c r="W72" t="s">
        <v>210</v>
      </c>
    </row>
    <row r="73" spans="1:23">
      <c r="A73" s="33" t="s">
        <v>240</v>
      </c>
      <c r="B73" t="s">
        <v>256</v>
      </c>
      <c r="C73" t="s">
        <v>198</v>
      </c>
      <c r="D73">
        <v>1</v>
      </c>
      <c r="E73">
        <v>1</v>
      </c>
      <c r="F73" s="33" t="s">
        <v>240</v>
      </c>
      <c r="G73" s="34">
        <v>85.4</v>
      </c>
      <c r="H73" s="29">
        <v>48.13</v>
      </c>
      <c r="I73" s="29">
        <v>2.2599999999999998</v>
      </c>
      <c r="J73" s="29">
        <v>15.99</v>
      </c>
      <c r="K73" s="29">
        <v>11.33</v>
      </c>
      <c r="L73" s="31">
        <v>0.19750000000000001</v>
      </c>
      <c r="M73" s="29">
        <v>5.76</v>
      </c>
      <c r="N73" s="29">
        <v>10.84</v>
      </c>
      <c r="O73" s="29">
        <v>2.4</v>
      </c>
      <c r="P73" s="30">
        <v>2.64</v>
      </c>
      <c r="Q73" s="31">
        <v>0.43640000000000001</v>
      </c>
      <c r="R73" s="32">
        <v>713.7</v>
      </c>
      <c r="S73" s="29">
        <v>757</v>
      </c>
      <c r="T73" s="31">
        <v>100.23779999999999</v>
      </c>
      <c r="V73" t="s">
        <v>259</v>
      </c>
    </row>
    <row r="74" spans="1:23">
      <c r="A74" s="33" t="s">
        <v>241</v>
      </c>
      <c r="B74" t="s">
        <v>256</v>
      </c>
      <c r="C74" t="s">
        <v>198</v>
      </c>
      <c r="D74">
        <v>1</v>
      </c>
      <c r="E74">
        <v>2</v>
      </c>
      <c r="F74" s="33" t="s">
        <v>241</v>
      </c>
      <c r="G74" s="29">
        <v>85.4</v>
      </c>
      <c r="H74" s="29">
        <v>48</v>
      </c>
      <c r="I74" s="29">
        <v>2.31</v>
      </c>
      <c r="J74" s="29">
        <v>16.03</v>
      </c>
      <c r="K74" s="29">
        <v>11.03</v>
      </c>
      <c r="L74" s="31">
        <v>0.18410000000000001</v>
      </c>
      <c r="M74" s="29">
        <v>5.8</v>
      </c>
      <c r="N74" s="29">
        <v>11.1</v>
      </c>
      <c r="O74" s="29">
        <v>2.63</v>
      </c>
      <c r="P74" s="30">
        <v>2.33</v>
      </c>
      <c r="Q74" s="31">
        <v>0.41410000000000002</v>
      </c>
      <c r="R74" s="32">
        <v>653.6</v>
      </c>
      <c r="S74" s="29">
        <v>933</v>
      </c>
      <c r="T74" s="31">
        <v>100.0847</v>
      </c>
      <c r="V74" t="s">
        <v>259</v>
      </c>
    </row>
    <row r="75" spans="1:23">
      <c r="A75" s="33" t="s">
        <v>242</v>
      </c>
      <c r="B75" t="s">
        <v>257</v>
      </c>
      <c r="C75" t="s">
        <v>198</v>
      </c>
      <c r="D75">
        <v>1</v>
      </c>
      <c r="E75">
        <v>1</v>
      </c>
      <c r="F75" s="33" t="s">
        <v>242</v>
      </c>
      <c r="G75" s="29">
        <v>86.1</v>
      </c>
      <c r="H75" s="29">
        <v>48.91</v>
      </c>
      <c r="I75" s="29">
        <v>2.73</v>
      </c>
      <c r="J75" s="29">
        <v>15.53</v>
      </c>
      <c r="K75" s="29">
        <v>11.64</v>
      </c>
      <c r="L75" s="31">
        <v>0.25159999999999999</v>
      </c>
      <c r="M75" s="29">
        <v>5.23</v>
      </c>
      <c r="N75" s="29">
        <v>9.94</v>
      </c>
      <c r="O75" s="29">
        <v>2.2000000000000002</v>
      </c>
      <c r="P75" s="30">
        <v>2.19</v>
      </c>
      <c r="Q75" s="31">
        <v>0.5353</v>
      </c>
      <c r="R75" s="32">
        <v>640.4</v>
      </c>
      <c r="S75" s="29">
        <v>831</v>
      </c>
      <c r="T75" s="31">
        <v>99.399900000000002</v>
      </c>
      <c r="V75" t="s">
        <v>259</v>
      </c>
    </row>
    <row r="76" spans="1:23">
      <c r="A76" s="33" t="s">
        <v>243</v>
      </c>
      <c r="B76" t="s">
        <v>257</v>
      </c>
      <c r="C76" t="s">
        <v>198</v>
      </c>
      <c r="D76">
        <v>1</v>
      </c>
      <c r="E76">
        <v>2</v>
      </c>
      <c r="F76" s="33" t="s">
        <v>243</v>
      </c>
      <c r="G76" s="29">
        <v>86.1</v>
      </c>
      <c r="H76" s="29">
        <v>48.58</v>
      </c>
      <c r="I76" s="29">
        <v>2.29</v>
      </c>
      <c r="J76" s="29">
        <v>16.63</v>
      </c>
      <c r="K76" s="29">
        <v>10.63</v>
      </c>
      <c r="L76" s="31">
        <v>0.20849999999999999</v>
      </c>
      <c r="M76" s="29">
        <v>5.56</v>
      </c>
      <c r="N76" s="29">
        <v>10.43</v>
      </c>
      <c r="O76" s="29">
        <v>2.94</v>
      </c>
      <c r="P76" s="30">
        <v>1.52</v>
      </c>
      <c r="Q76" s="31">
        <v>0.48849999999999999</v>
      </c>
      <c r="R76" s="32">
        <v>949.2</v>
      </c>
      <c r="S76" s="29">
        <v>790</v>
      </c>
      <c r="T76" s="31">
        <v>99.593000000000004</v>
      </c>
      <c r="V76" t="s">
        <v>259</v>
      </c>
    </row>
    <row r="77" spans="1:23">
      <c r="A77" s="33" t="s">
        <v>244</v>
      </c>
      <c r="B77" t="s">
        <v>257</v>
      </c>
      <c r="C77" t="s">
        <v>198</v>
      </c>
      <c r="D77">
        <v>1</v>
      </c>
      <c r="E77">
        <v>3</v>
      </c>
      <c r="F77" s="33" t="s">
        <v>244</v>
      </c>
      <c r="G77" s="29">
        <v>86.1</v>
      </c>
      <c r="H77" s="29">
        <v>48.76</v>
      </c>
      <c r="I77" s="29">
        <v>2.4</v>
      </c>
      <c r="J77" s="29">
        <v>16.73</v>
      </c>
      <c r="K77" s="29">
        <v>10.27</v>
      </c>
      <c r="L77" s="31">
        <v>0.1792</v>
      </c>
      <c r="M77" s="29">
        <v>5.41</v>
      </c>
      <c r="N77" s="29">
        <v>10.43</v>
      </c>
      <c r="O77" s="29">
        <v>2.38</v>
      </c>
      <c r="P77" s="30">
        <v>1.74</v>
      </c>
      <c r="Q77" s="31">
        <v>0.47770000000000001</v>
      </c>
      <c r="R77" s="32">
        <v>875.1</v>
      </c>
      <c r="S77" s="29">
        <v>855</v>
      </c>
      <c r="T77" s="31">
        <v>99.0809</v>
      </c>
      <c r="V77" t="s">
        <v>259</v>
      </c>
    </row>
    <row r="78" spans="1:23">
      <c r="A78" s="33" t="s">
        <v>245</v>
      </c>
      <c r="B78" t="s">
        <v>257</v>
      </c>
      <c r="C78" t="s">
        <v>86</v>
      </c>
      <c r="D78">
        <v>1</v>
      </c>
      <c r="E78">
        <v>1</v>
      </c>
      <c r="F78" s="33" t="s">
        <v>245</v>
      </c>
      <c r="G78" s="29">
        <v>87.2</v>
      </c>
      <c r="H78" s="29">
        <v>49.4</v>
      </c>
      <c r="I78" s="29">
        <v>2.5</v>
      </c>
      <c r="J78" s="29">
        <v>15.65</v>
      </c>
      <c r="K78" s="29">
        <v>10.93</v>
      </c>
      <c r="L78" s="31">
        <v>0.19009999999999999</v>
      </c>
      <c r="M78" s="29">
        <v>5.68</v>
      </c>
      <c r="N78" s="29">
        <v>11.45</v>
      </c>
      <c r="O78" s="29">
        <v>2</v>
      </c>
      <c r="P78" s="30">
        <v>1.36</v>
      </c>
      <c r="Q78" s="31">
        <v>0.4672</v>
      </c>
      <c r="R78" s="32">
        <v>544.70000000000005</v>
      </c>
      <c r="S78" s="29">
        <v>731</v>
      </c>
      <c r="T78" s="31">
        <v>99.836399999999998</v>
      </c>
      <c r="V78" t="s">
        <v>259</v>
      </c>
    </row>
    <row r="79" spans="1:23">
      <c r="A79" s="33" t="s">
        <v>246</v>
      </c>
      <c r="B79" t="s">
        <v>257</v>
      </c>
      <c r="C79" t="s">
        <v>86</v>
      </c>
      <c r="D79">
        <v>1</v>
      </c>
      <c r="E79">
        <v>2</v>
      </c>
      <c r="F79" s="33" t="s">
        <v>246</v>
      </c>
      <c r="G79" s="29">
        <v>87.2</v>
      </c>
      <c r="H79" s="29">
        <v>48.4</v>
      </c>
      <c r="I79" s="29">
        <v>1.93</v>
      </c>
      <c r="J79" s="29">
        <v>16.05</v>
      </c>
      <c r="K79" s="29">
        <v>7.96</v>
      </c>
      <c r="L79" s="31">
        <v>0.13639999999999999</v>
      </c>
      <c r="M79" s="29">
        <v>6.85</v>
      </c>
      <c r="N79" s="29">
        <v>14.13</v>
      </c>
      <c r="O79" s="29">
        <v>1.97</v>
      </c>
      <c r="P79" s="30">
        <v>0.79400000000000004</v>
      </c>
      <c r="Q79" s="31">
        <v>0.31480000000000002</v>
      </c>
      <c r="R79" s="32">
        <v>1387.3</v>
      </c>
      <c r="S79" s="29">
        <v>519</v>
      </c>
      <c r="T79" s="31">
        <v>98.933499999999995</v>
      </c>
      <c r="V79" t="s">
        <v>259</v>
      </c>
    </row>
    <row r="80" spans="1:23">
      <c r="A80" s="33" t="s">
        <v>247</v>
      </c>
      <c r="B80" t="s">
        <v>257</v>
      </c>
      <c r="C80" t="s">
        <v>86</v>
      </c>
      <c r="D80">
        <v>4</v>
      </c>
      <c r="E80">
        <v>1</v>
      </c>
      <c r="F80" s="33" t="s">
        <v>247</v>
      </c>
      <c r="G80" s="29">
        <v>87</v>
      </c>
      <c r="H80" s="29">
        <v>48.6</v>
      </c>
      <c r="I80" s="29">
        <v>2.4</v>
      </c>
      <c r="J80" s="29">
        <v>16.04</v>
      </c>
      <c r="K80" s="29">
        <v>10.23</v>
      </c>
      <c r="L80" s="31">
        <v>0.18140000000000001</v>
      </c>
      <c r="M80" s="29">
        <v>5.62</v>
      </c>
      <c r="N80" s="29">
        <v>12.28</v>
      </c>
      <c r="O80" s="29">
        <v>2.4</v>
      </c>
      <c r="P80" s="30">
        <v>1.67</v>
      </c>
      <c r="Q80" s="31">
        <v>0.37069999999999997</v>
      </c>
      <c r="R80" s="32">
        <v>982.8</v>
      </c>
      <c r="S80" s="29">
        <v>682</v>
      </c>
      <c r="T80" s="31">
        <v>100.1057</v>
      </c>
      <c r="V80" t="s">
        <v>259</v>
      </c>
    </row>
    <row r="81" spans="1:23">
      <c r="A81" s="33" t="s">
        <v>248</v>
      </c>
      <c r="B81" t="s">
        <v>258</v>
      </c>
      <c r="C81" t="s">
        <v>86</v>
      </c>
      <c r="D81">
        <v>2</v>
      </c>
      <c r="E81">
        <v>1</v>
      </c>
      <c r="F81" s="33" t="s">
        <v>248</v>
      </c>
      <c r="G81" s="29">
        <v>88.5</v>
      </c>
      <c r="H81" s="29">
        <v>49.12</v>
      </c>
      <c r="I81" s="29">
        <v>2.0499999999999998</v>
      </c>
      <c r="J81" s="29">
        <v>17.21</v>
      </c>
      <c r="K81" s="29">
        <v>6.46</v>
      </c>
      <c r="L81" s="31">
        <v>9.4700000000000006E-2</v>
      </c>
      <c r="M81" s="29">
        <v>5.35</v>
      </c>
      <c r="N81" s="29">
        <v>14.88</v>
      </c>
      <c r="O81" s="29">
        <v>3.21</v>
      </c>
      <c r="P81" s="30">
        <v>0.5625</v>
      </c>
      <c r="Q81" s="31">
        <v>0.2291</v>
      </c>
      <c r="R81" s="32">
        <v>1064.9000000000001</v>
      </c>
      <c r="S81" s="29">
        <v>339</v>
      </c>
      <c r="T81" s="31">
        <v>99.466099999999997</v>
      </c>
      <c r="V81" t="s">
        <v>259</v>
      </c>
    </row>
    <row r="82" spans="1:23">
      <c r="A82" s="33" t="s">
        <v>249</v>
      </c>
      <c r="B82" t="s">
        <v>258</v>
      </c>
      <c r="C82" t="s">
        <v>86</v>
      </c>
      <c r="D82">
        <v>2</v>
      </c>
      <c r="E82">
        <v>2</v>
      </c>
      <c r="F82" s="33" t="s">
        <v>249</v>
      </c>
      <c r="G82" s="29">
        <v>88.5</v>
      </c>
      <c r="H82" s="29">
        <v>49.32</v>
      </c>
      <c r="I82" s="29">
        <v>2.19</v>
      </c>
      <c r="J82" s="29">
        <v>17.16</v>
      </c>
      <c r="K82" s="29">
        <v>6.55</v>
      </c>
      <c r="L82" s="31">
        <v>0.14699999999999999</v>
      </c>
      <c r="M82" s="29">
        <v>4.8099999999999996</v>
      </c>
      <c r="N82" s="29">
        <v>14.51</v>
      </c>
      <c r="O82" s="29">
        <v>2.73</v>
      </c>
      <c r="P82" s="30">
        <v>0.51170000000000004</v>
      </c>
      <c r="Q82" s="31">
        <v>0.2853</v>
      </c>
      <c r="R82" s="32">
        <v>1019.3</v>
      </c>
      <c r="S82" s="29">
        <v>319</v>
      </c>
      <c r="T82" s="31">
        <v>98.500399999999999</v>
      </c>
      <c r="V82" t="s">
        <v>259</v>
      </c>
    </row>
    <row r="83" spans="1:23">
      <c r="A83" s="33" t="s">
        <v>250</v>
      </c>
      <c r="B83" t="s">
        <v>258</v>
      </c>
      <c r="C83" t="s">
        <v>86</v>
      </c>
      <c r="D83">
        <v>2</v>
      </c>
      <c r="E83">
        <v>3</v>
      </c>
      <c r="F83" s="33" t="s">
        <v>250</v>
      </c>
      <c r="G83" s="29">
        <v>88.5</v>
      </c>
      <c r="H83" s="29">
        <v>49.96</v>
      </c>
      <c r="I83" s="29">
        <v>2.2400000000000002</v>
      </c>
      <c r="J83" s="29">
        <v>18.02</v>
      </c>
      <c r="K83" s="29">
        <v>6.23</v>
      </c>
      <c r="L83" s="31">
        <v>7.6200000000000004E-2</v>
      </c>
      <c r="M83" s="29">
        <v>2.91</v>
      </c>
      <c r="N83" s="29">
        <v>15.42</v>
      </c>
      <c r="O83" s="29">
        <v>2.92</v>
      </c>
      <c r="P83" s="30">
        <v>0.54179999999999995</v>
      </c>
      <c r="Q83" s="31">
        <v>0.24560000000000001</v>
      </c>
      <c r="R83" s="32">
        <v>1141.8</v>
      </c>
      <c r="S83" s="29">
        <v>357</v>
      </c>
      <c r="T83" s="31">
        <v>98.884399999999999</v>
      </c>
      <c r="V83" t="s">
        <v>259</v>
      </c>
    </row>
    <row r="84" spans="1:23">
      <c r="A84" s="33" t="s">
        <v>251</v>
      </c>
      <c r="B84" t="s">
        <v>258</v>
      </c>
      <c r="C84" t="s">
        <v>86</v>
      </c>
      <c r="D84">
        <v>3</v>
      </c>
      <c r="E84">
        <v>1</v>
      </c>
      <c r="F84" s="33" t="s">
        <v>251</v>
      </c>
      <c r="G84" s="29">
        <v>84.1</v>
      </c>
      <c r="H84" s="29">
        <v>48.1</v>
      </c>
      <c r="I84" s="29">
        <v>2.02</v>
      </c>
      <c r="J84" s="29">
        <v>17.149999999999999</v>
      </c>
      <c r="K84" s="29">
        <v>9</v>
      </c>
      <c r="L84" s="31">
        <v>0.1457</v>
      </c>
      <c r="M84" s="29">
        <v>5.73</v>
      </c>
      <c r="N84" s="29">
        <v>12.48</v>
      </c>
      <c r="O84" s="29">
        <v>3.11</v>
      </c>
      <c r="P84" s="30">
        <v>0.45650000000000002</v>
      </c>
      <c r="Q84" s="31">
        <v>0.249</v>
      </c>
      <c r="R84" s="32">
        <v>1274.4000000000001</v>
      </c>
      <c r="S84" s="29">
        <v>225</v>
      </c>
      <c r="T84" s="31">
        <v>98.781899999999993</v>
      </c>
      <c r="V84" t="s">
        <v>259</v>
      </c>
    </row>
    <row r="85" spans="1:23">
      <c r="A85" s="33" t="s">
        <v>252</v>
      </c>
      <c r="B85" t="s">
        <v>258</v>
      </c>
      <c r="C85" t="s">
        <v>86</v>
      </c>
      <c r="D85">
        <v>3</v>
      </c>
      <c r="E85">
        <v>2</v>
      </c>
      <c r="F85" s="33" t="s">
        <v>252</v>
      </c>
      <c r="G85" s="29">
        <v>84.1</v>
      </c>
      <c r="H85" s="29">
        <v>48.2</v>
      </c>
      <c r="I85" s="29">
        <v>2</v>
      </c>
      <c r="J85" s="29">
        <v>17.190000000000001</v>
      </c>
      <c r="K85" s="29">
        <v>9.26</v>
      </c>
      <c r="L85" s="31">
        <v>0.15820000000000001</v>
      </c>
      <c r="M85" s="29">
        <v>5.58</v>
      </c>
      <c r="N85" s="29">
        <v>12.74</v>
      </c>
      <c r="O85" s="29">
        <v>2.5499999999999998</v>
      </c>
      <c r="P85" s="30">
        <v>0.40560000000000002</v>
      </c>
      <c r="Q85" s="31">
        <v>0.27060000000000001</v>
      </c>
      <c r="R85" s="32">
        <v>1233.5</v>
      </c>
      <c r="S85" s="29">
        <v>253</v>
      </c>
      <c r="T85" s="31">
        <v>98.687700000000007</v>
      </c>
      <c r="V85" t="s">
        <v>259</v>
      </c>
    </row>
    <row r="86" spans="1:23">
      <c r="A86" s="33" t="s">
        <v>253</v>
      </c>
      <c r="B86" t="s">
        <v>258</v>
      </c>
      <c r="C86" t="s">
        <v>86</v>
      </c>
      <c r="D86">
        <v>3</v>
      </c>
      <c r="E86">
        <v>3</v>
      </c>
      <c r="F86" s="33" t="s">
        <v>253</v>
      </c>
      <c r="G86" s="29">
        <v>84.1</v>
      </c>
      <c r="H86" s="29">
        <v>48.34</v>
      </c>
      <c r="I86" s="29">
        <v>1.96</v>
      </c>
      <c r="J86" s="29">
        <v>17.29</v>
      </c>
      <c r="K86" s="29">
        <v>8.9700000000000006</v>
      </c>
      <c r="L86" s="31">
        <v>0.18709999999999999</v>
      </c>
      <c r="M86" s="29">
        <v>5.69</v>
      </c>
      <c r="N86" s="29">
        <v>12.68</v>
      </c>
      <c r="O86" s="29">
        <v>3.06</v>
      </c>
      <c r="P86" s="30">
        <v>0.4209</v>
      </c>
      <c r="Q86" s="31">
        <v>0.25169999999999998</v>
      </c>
      <c r="R86" s="32">
        <v>1236.4000000000001</v>
      </c>
      <c r="S86" s="29">
        <v>234</v>
      </c>
      <c r="T86" s="31">
        <v>99.181799999999996</v>
      </c>
      <c r="V86" t="s">
        <v>259</v>
      </c>
    </row>
    <row r="87" spans="1:23">
      <c r="A87" s="33" t="s">
        <v>254</v>
      </c>
      <c r="B87" t="s">
        <v>258</v>
      </c>
      <c r="C87" t="s">
        <v>86</v>
      </c>
      <c r="D87">
        <v>3</v>
      </c>
      <c r="E87">
        <v>4</v>
      </c>
      <c r="F87" s="33" t="s">
        <v>254</v>
      </c>
      <c r="G87" s="29">
        <v>84.1</v>
      </c>
      <c r="H87" s="29">
        <v>48.19</v>
      </c>
      <c r="I87" s="29">
        <v>1.93</v>
      </c>
      <c r="J87" s="29">
        <v>17.13</v>
      </c>
      <c r="K87" s="29">
        <v>9.19</v>
      </c>
      <c r="L87" s="31">
        <v>0.15659999999999999</v>
      </c>
      <c r="M87" s="29">
        <v>5.88</v>
      </c>
      <c r="N87" s="29">
        <v>12.83</v>
      </c>
      <c r="O87" s="29">
        <v>2.97</v>
      </c>
      <c r="P87" s="30">
        <v>0.43959999999999999</v>
      </c>
      <c r="Q87" s="31">
        <v>0.32100000000000001</v>
      </c>
      <c r="R87" s="32">
        <v>1223.5</v>
      </c>
      <c r="S87" s="29">
        <v>293</v>
      </c>
      <c r="T87" s="31">
        <v>99.372</v>
      </c>
      <c r="V87" t="s">
        <v>259</v>
      </c>
    </row>
    <row r="88" spans="1:23">
      <c r="A88" s="36" t="s">
        <v>255</v>
      </c>
      <c r="B88" s="9" t="s">
        <v>258</v>
      </c>
      <c r="C88" s="9" t="s">
        <v>86</v>
      </c>
      <c r="D88" s="9">
        <v>3</v>
      </c>
      <c r="E88" s="9">
        <v>5</v>
      </c>
      <c r="F88" s="36" t="s">
        <v>255</v>
      </c>
      <c r="G88" s="37">
        <v>84.1</v>
      </c>
      <c r="H88" s="37">
        <v>48.4</v>
      </c>
      <c r="I88" s="37">
        <v>1.98</v>
      </c>
      <c r="J88" s="37">
        <v>16.84</v>
      </c>
      <c r="K88" s="37">
        <v>9.09</v>
      </c>
      <c r="L88" s="38">
        <v>0.19539999999999999</v>
      </c>
      <c r="M88" s="37">
        <v>5.95</v>
      </c>
      <c r="N88" s="37">
        <v>12.33</v>
      </c>
      <c r="O88" s="37">
        <v>2.1800000000000002</v>
      </c>
      <c r="P88" s="39">
        <v>0.38740000000000002</v>
      </c>
      <c r="Q88" s="38">
        <v>0.26519999999999999</v>
      </c>
      <c r="R88" s="40">
        <v>1243.5999999999999</v>
      </c>
      <c r="S88" s="37">
        <v>252</v>
      </c>
      <c r="T88" s="38">
        <v>97.953699999999998</v>
      </c>
      <c r="U88" s="9"/>
      <c r="V88" s="9" t="s">
        <v>259</v>
      </c>
      <c r="W88" s="9"/>
    </row>
    <row r="89" spans="1:23">
      <c r="G89" s="35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D9F058-252E-1742-A3BA-A940B60CC016}">
  <dimension ref="A1:R49"/>
  <sheetViews>
    <sheetView workbookViewId="0"/>
  </sheetViews>
  <sheetFormatPr baseColWidth="10" defaultRowHeight="13"/>
  <cols>
    <col min="1" max="1" width="27.59765625" customWidth="1"/>
    <col min="2" max="2" width="10.59765625" customWidth="1"/>
    <col min="3" max="3" width="7.3984375" customWidth="1"/>
    <col min="4" max="4" width="9" customWidth="1"/>
    <col min="5" max="14" width="11.19921875" bestFit="1" customWidth="1"/>
    <col min="15" max="15" width="12" bestFit="1" customWidth="1"/>
    <col min="16" max="18" width="11.19921875" bestFit="1" customWidth="1"/>
  </cols>
  <sheetData>
    <row r="1" spans="1:18" ht="19" customHeight="1">
      <c r="A1" s="28" t="s">
        <v>236</v>
      </c>
    </row>
    <row r="2" spans="1:18" ht="17">
      <c r="A2" s="8" t="s">
        <v>29</v>
      </c>
      <c r="B2" s="8" t="s">
        <v>23</v>
      </c>
      <c r="C2" s="8" t="s">
        <v>202</v>
      </c>
      <c r="D2" s="8" t="s">
        <v>208</v>
      </c>
      <c r="E2" s="14" t="s">
        <v>270</v>
      </c>
      <c r="F2" s="14" t="s">
        <v>268</v>
      </c>
      <c r="G2" s="14" t="s">
        <v>267</v>
      </c>
      <c r="H2" s="14" t="s">
        <v>261</v>
      </c>
      <c r="I2" s="14" t="s">
        <v>262</v>
      </c>
      <c r="J2" s="14" t="s">
        <v>263</v>
      </c>
      <c r="K2" s="14" t="s">
        <v>264</v>
      </c>
      <c r="L2" s="14" t="s">
        <v>269</v>
      </c>
      <c r="M2" s="14" t="s">
        <v>265</v>
      </c>
      <c r="N2" s="14" t="s">
        <v>273</v>
      </c>
      <c r="O2" s="19" t="s">
        <v>274</v>
      </c>
      <c r="P2" s="8" t="s">
        <v>111</v>
      </c>
      <c r="Q2" s="8" t="s">
        <v>112</v>
      </c>
      <c r="R2" s="8" t="s">
        <v>113</v>
      </c>
    </row>
    <row r="3" spans="1:18">
      <c r="A3" t="s">
        <v>114</v>
      </c>
      <c r="B3" t="s">
        <v>37</v>
      </c>
      <c r="C3" t="s">
        <v>203</v>
      </c>
      <c r="D3">
        <v>1</v>
      </c>
      <c r="E3" s="2">
        <v>49.12</v>
      </c>
      <c r="F3" s="2">
        <v>0.09</v>
      </c>
      <c r="G3" s="2">
        <v>32.119999999999997</v>
      </c>
      <c r="H3" s="2">
        <v>0.65210000000000001</v>
      </c>
      <c r="I3" s="1">
        <v>1.84E-2</v>
      </c>
      <c r="J3" s="2">
        <v>0.2</v>
      </c>
      <c r="K3" s="2">
        <v>15.46</v>
      </c>
      <c r="L3" s="2">
        <v>2.46</v>
      </c>
      <c r="M3" s="2">
        <v>0.1143</v>
      </c>
      <c r="N3" s="1">
        <v>0</v>
      </c>
      <c r="O3" s="2">
        <v>100.23480000000001</v>
      </c>
      <c r="P3" s="2">
        <v>77.113752122241081</v>
      </c>
      <c r="Q3" s="2">
        <v>22.207130730050935</v>
      </c>
      <c r="R3" s="2">
        <v>0.67911714770797971</v>
      </c>
    </row>
    <row r="4" spans="1:18">
      <c r="A4" t="s">
        <v>114</v>
      </c>
      <c r="B4" t="s">
        <v>37</v>
      </c>
      <c r="C4" t="s">
        <v>203</v>
      </c>
      <c r="D4">
        <v>1</v>
      </c>
      <c r="E4" s="2">
        <v>48.89</v>
      </c>
      <c r="F4" s="2">
        <v>3.3500000000000002E-2</v>
      </c>
      <c r="G4" s="2">
        <v>32.270000000000003</v>
      </c>
      <c r="H4" s="2">
        <v>0.69120000000000004</v>
      </c>
      <c r="I4" s="1">
        <v>0</v>
      </c>
      <c r="J4" s="2">
        <v>0.2049</v>
      </c>
      <c r="K4" s="2">
        <v>15.5</v>
      </c>
      <c r="L4" s="2">
        <v>2.59</v>
      </c>
      <c r="M4" s="2">
        <v>0.1123</v>
      </c>
      <c r="N4" s="1">
        <v>0</v>
      </c>
      <c r="O4" s="2">
        <v>100.2919</v>
      </c>
      <c r="P4" s="2">
        <v>76.29957127545552</v>
      </c>
      <c r="Q4" s="2">
        <v>23.043944265809213</v>
      </c>
      <c r="R4" s="2">
        <v>0.65648445873526251</v>
      </c>
    </row>
    <row r="5" spans="1:18">
      <c r="A5" t="s">
        <v>115</v>
      </c>
      <c r="B5" t="s">
        <v>36</v>
      </c>
      <c r="C5" t="s">
        <v>203</v>
      </c>
      <c r="D5">
        <v>1</v>
      </c>
      <c r="E5" s="2">
        <v>55.89</v>
      </c>
      <c r="F5" s="2">
        <v>1.9800000000000002E-2</v>
      </c>
      <c r="G5" s="2">
        <v>27.72</v>
      </c>
      <c r="H5" s="2">
        <v>0.42820000000000003</v>
      </c>
      <c r="I5" s="1">
        <v>3.7000000000000002E-3</v>
      </c>
      <c r="J5" s="2">
        <v>4.2599999999999999E-2</v>
      </c>
      <c r="K5" s="2">
        <v>9.67</v>
      </c>
      <c r="L5" s="2">
        <v>5.58</v>
      </c>
      <c r="M5" s="2">
        <v>0.36530000000000001</v>
      </c>
      <c r="N5" s="1">
        <v>2.3099999999999999E-2</v>
      </c>
      <c r="O5" s="2">
        <v>99.742699999999999</v>
      </c>
      <c r="P5" s="2">
        <v>47.882324835329854</v>
      </c>
      <c r="Q5" s="2">
        <v>49.964165045561586</v>
      </c>
      <c r="R5" s="2">
        <v>2.1535101191085633</v>
      </c>
    </row>
    <row r="6" spans="1:18">
      <c r="A6" t="s">
        <v>116</v>
      </c>
      <c r="B6" t="s">
        <v>36</v>
      </c>
      <c r="C6" t="s">
        <v>203</v>
      </c>
      <c r="D6">
        <v>1</v>
      </c>
      <c r="E6" s="2">
        <v>52.88</v>
      </c>
      <c r="F6" s="2">
        <v>9.4299999999999995E-2</v>
      </c>
      <c r="G6" s="2">
        <v>30.12</v>
      </c>
      <c r="H6" s="2">
        <v>0.76680000000000004</v>
      </c>
      <c r="I6" s="1">
        <v>2.7099999999999999E-2</v>
      </c>
      <c r="J6" s="2">
        <v>9.6699999999999994E-2</v>
      </c>
      <c r="K6" s="2">
        <v>12.26</v>
      </c>
      <c r="L6" s="2">
        <v>4.21</v>
      </c>
      <c r="M6" s="2">
        <v>0.25119999999999998</v>
      </c>
      <c r="N6" s="1">
        <v>2.01E-2</v>
      </c>
      <c r="O6" s="2">
        <v>100.72620000000001</v>
      </c>
      <c r="P6" s="2">
        <v>60.764601285733818</v>
      </c>
      <c r="Q6" s="2">
        <v>37.751333606893724</v>
      </c>
      <c r="R6" s="2">
        <v>1.4840651073724522</v>
      </c>
    </row>
    <row r="7" spans="1:18">
      <c r="A7" t="s">
        <v>117</v>
      </c>
      <c r="B7" t="s">
        <v>36</v>
      </c>
      <c r="C7" t="s">
        <v>203</v>
      </c>
      <c r="D7">
        <v>1</v>
      </c>
      <c r="E7" s="2">
        <v>56.27</v>
      </c>
      <c r="F7" s="2">
        <v>5.3999999999999999E-2</v>
      </c>
      <c r="G7" s="2">
        <v>28.4</v>
      </c>
      <c r="H7" s="2">
        <v>0.53210000000000002</v>
      </c>
      <c r="I7" s="1">
        <v>0</v>
      </c>
      <c r="J7" s="2">
        <v>5.2999999999999999E-2</v>
      </c>
      <c r="K7" s="2">
        <v>9.9700000000000006</v>
      </c>
      <c r="L7" s="2">
        <v>5.56</v>
      </c>
      <c r="M7" s="2">
        <v>0.38040000000000002</v>
      </c>
      <c r="N7" s="1">
        <v>1.5699999999999999E-2</v>
      </c>
      <c r="O7" s="2">
        <v>101.23520000000001</v>
      </c>
      <c r="P7" s="2">
        <v>48.689777535143989</v>
      </c>
      <c r="Q7" s="2">
        <v>49.099222055411488</v>
      </c>
      <c r="R7" s="2">
        <v>2.2110004094445199</v>
      </c>
    </row>
    <row r="8" spans="1:18">
      <c r="A8" t="s">
        <v>118</v>
      </c>
      <c r="B8" t="s">
        <v>36</v>
      </c>
      <c r="C8" t="s">
        <v>203</v>
      </c>
      <c r="D8">
        <v>1</v>
      </c>
      <c r="E8" s="2">
        <v>53.72</v>
      </c>
      <c r="F8" s="2">
        <v>0.2122</v>
      </c>
      <c r="G8" s="2">
        <v>29.47</v>
      </c>
      <c r="H8" s="2">
        <v>0.96889999999999998</v>
      </c>
      <c r="I8" s="1">
        <v>2.4299999999999999E-2</v>
      </c>
      <c r="J8" s="2">
        <v>0.2056</v>
      </c>
      <c r="K8" s="2">
        <v>11.71</v>
      </c>
      <c r="L8" s="2">
        <v>4.5599999999999996</v>
      </c>
      <c r="M8" s="2">
        <v>0.29409999999999997</v>
      </c>
      <c r="N8" s="1">
        <v>0</v>
      </c>
      <c r="O8" s="2">
        <v>101.1651</v>
      </c>
      <c r="P8" s="2">
        <v>57.630008525149194</v>
      </c>
      <c r="Q8" s="2">
        <v>40.647911338448431</v>
      </c>
      <c r="R8" s="2">
        <v>1.7220801364023874</v>
      </c>
    </row>
    <row r="9" spans="1:18">
      <c r="A9" t="s">
        <v>119</v>
      </c>
      <c r="B9" t="s">
        <v>36</v>
      </c>
      <c r="C9" t="s">
        <v>203</v>
      </c>
      <c r="D9">
        <v>2</v>
      </c>
      <c r="E9" s="2">
        <v>58.57</v>
      </c>
      <c r="F9" s="2">
        <v>4.3499999999999997E-2</v>
      </c>
      <c r="G9" s="2">
        <v>26.77</v>
      </c>
      <c r="H9" s="2">
        <v>0.46820000000000001</v>
      </c>
      <c r="I9" s="1">
        <v>1.7000000000000001E-2</v>
      </c>
      <c r="J9" s="2">
        <v>2.98E-2</v>
      </c>
      <c r="K9" s="2">
        <v>8</v>
      </c>
      <c r="L9" s="2">
        <v>6.52</v>
      </c>
      <c r="M9" s="2">
        <v>0.51639999999999997</v>
      </c>
      <c r="N9" s="1">
        <v>7.6499999999999999E-2</v>
      </c>
      <c r="O9" s="2">
        <v>101.01139999999999</v>
      </c>
      <c r="P9" s="2">
        <v>39.194151765796072</v>
      </c>
      <c r="Q9" s="2">
        <v>57.795929574081072</v>
      </c>
      <c r="R9" s="2">
        <v>3.0099186601228687</v>
      </c>
    </row>
    <row r="10" spans="1:18">
      <c r="A10" t="s">
        <v>120</v>
      </c>
      <c r="B10" t="s">
        <v>36</v>
      </c>
      <c r="C10" t="s">
        <v>203</v>
      </c>
      <c r="D10">
        <v>2</v>
      </c>
      <c r="E10" s="2">
        <v>57.1</v>
      </c>
      <c r="F10" s="2">
        <v>3.0200000000000001E-2</v>
      </c>
      <c r="G10" s="2">
        <v>28.06</v>
      </c>
      <c r="H10" s="2">
        <v>0.35780000000000001</v>
      </c>
      <c r="I10" s="1">
        <v>1.5599999999999999E-2</v>
      </c>
      <c r="J10" s="2">
        <v>8.5000000000000006E-3</v>
      </c>
      <c r="K10" s="2">
        <v>9.19</v>
      </c>
      <c r="L10" s="2">
        <v>5.8</v>
      </c>
      <c r="M10" s="2">
        <v>0.39389999999999997</v>
      </c>
      <c r="N10" s="1">
        <v>4.6600000000000003E-2</v>
      </c>
      <c r="O10" s="2">
        <v>101.0026</v>
      </c>
      <c r="P10" s="2">
        <v>45.593337959750173</v>
      </c>
      <c r="Q10" s="2">
        <v>52.081887578070777</v>
      </c>
      <c r="R10" s="2">
        <v>2.3247744621790427</v>
      </c>
    </row>
    <row r="11" spans="1:18">
      <c r="A11" t="s">
        <v>121</v>
      </c>
      <c r="B11" t="s">
        <v>36</v>
      </c>
      <c r="C11" t="s">
        <v>203</v>
      </c>
      <c r="D11">
        <v>2</v>
      </c>
      <c r="E11" s="2">
        <v>55.05</v>
      </c>
      <c r="F11" s="2">
        <v>0.66679999999999995</v>
      </c>
      <c r="G11" s="2">
        <v>26.43</v>
      </c>
      <c r="H11" s="2">
        <v>2.56</v>
      </c>
      <c r="I11" s="1">
        <v>3.8899999999999997E-2</v>
      </c>
      <c r="J11" s="2">
        <v>0.80430000000000001</v>
      </c>
      <c r="K11" s="2">
        <v>9.9700000000000006</v>
      </c>
      <c r="L11" s="2">
        <v>4.92</v>
      </c>
      <c r="M11" s="2">
        <v>0.45429999999999998</v>
      </c>
      <c r="N11" s="1">
        <v>3.6700000000000003E-2</v>
      </c>
      <c r="O11" s="2">
        <v>100.931</v>
      </c>
      <c r="P11" s="2">
        <v>51.335647984128116</v>
      </c>
      <c r="Q11" s="2">
        <v>45.879685396443001</v>
      </c>
      <c r="R11" s="2">
        <v>2.7846666194288958</v>
      </c>
    </row>
    <row r="12" spans="1:18">
      <c r="A12" t="s">
        <v>122</v>
      </c>
      <c r="B12" t="s">
        <v>91</v>
      </c>
      <c r="C12" t="s">
        <v>203</v>
      </c>
      <c r="D12">
        <v>1</v>
      </c>
      <c r="E12" s="2">
        <v>56.75</v>
      </c>
      <c r="F12" s="2">
        <v>5.0500000000000003E-2</v>
      </c>
      <c r="G12" s="2">
        <v>28.37</v>
      </c>
      <c r="H12" s="2">
        <v>0.30470000000000003</v>
      </c>
      <c r="I12" s="1">
        <v>0</v>
      </c>
      <c r="J12" s="2">
        <v>3.7499999999999999E-2</v>
      </c>
      <c r="K12" s="2">
        <v>9.49</v>
      </c>
      <c r="L12" s="2">
        <v>5.92</v>
      </c>
      <c r="M12" s="2">
        <v>0.28599999999999998</v>
      </c>
      <c r="N12" s="1">
        <v>1.4800000000000001E-2</v>
      </c>
      <c r="O12" s="2">
        <v>101.2235</v>
      </c>
      <c r="P12" s="2">
        <v>46.204733001432182</v>
      </c>
      <c r="Q12" s="2">
        <v>52.13803450862715</v>
      </c>
      <c r="R12" s="2">
        <v>1.657232489940667</v>
      </c>
    </row>
    <row r="13" spans="1:18">
      <c r="A13" t="s">
        <v>123</v>
      </c>
      <c r="B13" t="s">
        <v>91</v>
      </c>
      <c r="C13" t="s">
        <v>203</v>
      </c>
      <c r="D13">
        <v>1</v>
      </c>
      <c r="E13" s="2">
        <v>54.52</v>
      </c>
      <c r="F13" s="2">
        <v>8.3000000000000004E-2</v>
      </c>
      <c r="G13" s="2">
        <v>29.84</v>
      </c>
      <c r="H13" s="2">
        <v>0.48599999999999999</v>
      </c>
      <c r="I13" s="1">
        <v>0</v>
      </c>
      <c r="J13" s="2">
        <v>6.2100000000000002E-2</v>
      </c>
      <c r="K13" s="2">
        <v>11.23</v>
      </c>
      <c r="L13" s="2">
        <v>4.78</v>
      </c>
      <c r="M13" s="2">
        <v>0.19400000000000001</v>
      </c>
      <c r="N13" s="1">
        <v>1.12E-2</v>
      </c>
      <c r="O13" s="2">
        <v>101.2063</v>
      </c>
      <c r="P13" s="2">
        <v>55.857979959086023</v>
      </c>
      <c r="Q13" s="2">
        <v>42.994348323567145</v>
      </c>
      <c r="R13" s="2">
        <v>1.1476717173468325</v>
      </c>
    </row>
    <row r="14" spans="1:18">
      <c r="A14" t="s">
        <v>124</v>
      </c>
      <c r="B14" t="s">
        <v>91</v>
      </c>
      <c r="C14" t="s">
        <v>203</v>
      </c>
      <c r="D14">
        <v>1</v>
      </c>
      <c r="E14" s="2">
        <v>57.01</v>
      </c>
      <c r="F14" s="2">
        <v>7.1499999999999994E-2</v>
      </c>
      <c r="G14" s="2">
        <v>27.99</v>
      </c>
      <c r="H14" s="2">
        <v>0.30880000000000002</v>
      </c>
      <c r="I14" s="1">
        <v>5.4999999999999997E-3</v>
      </c>
      <c r="J14" s="2">
        <v>5.3999999999999999E-2</v>
      </c>
      <c r="K14" s="2">
        <v>9.11</v>
      </c>
      <c r="L14" s="2">
        <v>6.28</v>
      </c>
      <c r="M14" s="2">
        <v>0.3</v>
      </c>
      <c r="N14" s="1">
        <v>0</v>
      </c>
      <c r="O14" s="2">
        <v>101.1298</v>
      </c>
      <c r="P14" s="2">
        <v>43.75</v>
      </c>
      <c r="Q14" s="2">
        <v>54.536290322580648</v>
      </c>
      <c r="R14" s="2">
        <v>1.7137096774193548</v>
      </c>
    </row>
    <row r="15" spans="1:18">
      <c r="A15" t="s">
        <v>125</v>
      </c>
      <c r="B15" t="s">
        <v>91</v>
      </c>
      <c r="C15" t="s">
        <v>203</v>
      </c>
      <c r="D15">
        <v>1</v>
      </c>
      <c r="E15" s="2">
        <v>56.52</v>
      </c>
      <c r="F15" s="2">
        <v>4.99E-2</v>
      </c>
      <c r="G15" s="2">
        <v>28.29</v>
      </c>
      <c r="H15" s="2">
        <v>0.38640000000000002</v>
      </c>
      <c r="I15" s="1">
        <v>1.01E-2</v>
      </c>
      <c r="J15" s="2">
        <v>3.1099999999999999E-2</v>
      </c>
      <c r="K15" s="2">
        <v>9.44</v>
      </c>
      <c r="L15" s="2">
        <v>5.87</v>
      </c>
      <c r="M15" s="2">
        <v>0.28489999999999999</v>
      </c>
      <c r="N15" s="1">
        <v>0</v>
      </c>
      <c r="O15" s="2">
        <v>100.8824</v>
      </c>
      <c r="P15" s="2">
        <v>46.294395401354969</v>
      </c>
      <c r="Q15" s="2">
        <v>52.042701703962223</v>
      </c>
      <c r="R15" s="2">
        <v>1.6629028946828168</v>
      </c>
    </row>
    <row r="16" spans="1:18">
      <c r="A16" t="s">
        <v>126</v>
      </c>
      <c r="B16" t="s">
        <v>91</v>
      </c>
      <c r="C16" t="s">
        <v>203</v>
      </c>
      <c r="D16">
        <v>3</v>
      </c>
      <c r="E16" s="2">
        <v>56.84</v>
      </c>
      <c r="F16" s="2">
        <v>6.1600000000000002E-2</v>
      </c>
      <c r="G16" s="2">
        <v>28.47</v>
      </c>
      <c r="H16" s="2">
        <v>0.39660000000000001</v>
      </c>
      <c r="I16" s="1">
        <v>2.07E-2</v>
      </c>
      <c r="J16" s="2">
        <v>4.3700000000000003E-2</v>
      </c>
      <c r="K16" s="2">
        <v>9.5500000000000007</v>
      </c>
      <c r="L16" s="2">
        <v>5.93</v>
      </c>
      <c r="M16" s="2">
        <v>0.2717</v>
      </c>
      <c r="N16" s="1">
        <v>0</v>
      </c>
      <c r="O16" s="2">
        <v>101.5843</v>
      </c>
      <c r="P16" s="2">
        <v>46.350613915416098</v>
      </c>
      <c r="Q16" s="2">
        <v>52.080491132332874</v>
      </c>
      <c r="R16" s="2">
        <v>1.5688949522510234</v>
      </c>
    </row>
    <row r="17" spans="1:18">
      <c r="A17" t="s">
        <v>127</v>
      </c>
      <c r="B17" t="s">
        <v>91</v>
      </c>
      <c r="C17" t="s">
        <v>203</v>
      </c>
      <c r="D17">
        <v>3</v>
      </c>
      <c r="E17" s="2">
        <v>54.88</v>
      </c>
      <c r="F17" s="2">
        <v>0.1016</v>
      </c>
      <c r="G17" s="2">
        <v>29.57</v>
      </c>
      <c r="H17" s="2">
        <v>0.56910000000000005</v>
      </c>
      <c r="I17" s="1">
        <v>1.47E-2</v>
      </c>
      <c r="J17" s="2">
        <v>7.4099999999999999E-2</v>
      </c>
      <c r="K17" s="2">
        <v>10.87</v>
      </c>
      <c r="L17" s="2">
        <v>5.12</v>
      </c>
      <c r="M17" s="2">
        <v>0.22539999999999999</v>
      </c>
      <c r="N17" s="1">
        <v>2.5899999999999999E-2</v>
      </c>
      <c r="O17" s="2">
        <v>101.4508</v>
      </c>
      <c r="P17" s="2">
        <v>53.278127566383795</v>
      </c>
      <c r="Q17" s="2">
        <v>45.407883931015604</v>
      </c>
      <c r="R17" s="2">
        <v>1.3139885026006022</v>
      </c>
    </row>
    <row r="18" spans="1:18">
      <c r="A18" t="s">
        <v>128</v>
      </c>
      <c r="B18" t="s">
        <v>91</v>
      </c>
      <c r="C18" t="s">
        <v>203</v>
      </c>
      <c r="D18">
        <v>3</v>
      </c>
      <c r="E18" s="2">
        <v>57.03</v>
      </c>
      <c r="F18" s="2">
        <v>5.96E-2</v>
      </c>
      <c r="G18" s="2">
        <v>27.88</v>
      </c>
      <c r="H18" s="2">
        <v>0.2447</v>
      </c>
      <c r="I18" s="1">
        <v>6.0000000000000001E-3</v>
      </c>
      <c r="J18" s="2">
        <v>2.8400000000000002E-2</v>
      </c>
      <c r="K18" s="2">
        <v>8.8800000000000008</v>
      </c>
      <c r="L18" s="2">
        <v>6.15</v>
      </c>
      <c r="M18" s="2">
        <v>0.29330000000000001</v>
      </c>
      <c r="N18" s="1">
        <v>0</v>
      </c>
      <c r="O18" s="2">
        <v>100.572</v>
      </c>
      <c r="P18" s="2">
        <v>43.594397452142047</v>
      </c>
      <c r="Q18" s="2">
        <v>54.689907879867128</v>
      </c>
      <c r="R18" s="2">
        <v>1.7156946679908223</v>
      </c>
    </row>
    <row r="19" spans="1:18">
      <c r="A19" t="s">
        <v>129</v>
      </c>
      <c r="B19" t="s">
        <v>91</v>
      </c>
      <c r="C19" t="s">
        <v>203</v>
      </c>
      <c r="D19">
        <v>4</v>
      </c>
      <c r="E19" s="2">
        <v>56.84</v>
      </c>
      <c r="F19" s="2">
        <v>5.8500000000000003E-2</v>
      </c>
      <c r="G19" s="2">
        <v>28.34</v>
      </c>
      <c r="H19" s="2">
        <v>0.34589999999999999</v>
      </c>
      <c r="I19" s="1">
        <v>0</v>
      </c>
      <c r="J19" s="2">
        <v>3.6700000000000003E-2</v>
      </c>
      <c r="K19" s="2">
        <v>8.99</v>
      </c>
      <c r="L19" s="2">
        <v>5.96</v>
      </c>
      <c r="M19" s="2">
        <v>0.31030000000000002</v>
      </c>
      <c r="N19" s="1">
        <v>1.8800000000000001E-2</v>
      </c>
      <c r="O19" s="2">
        <v>100.9002</v>
      </c>
      <c r="P19" s="2">
        <v>44.624887223263244</v>
      </c>
      <c r="Q19" s="2">
        <v>53.542924561038241</v>
      </c>
      <c r="R19" s="2">
        <v>1.8321882156985221</v>
      </c>
    </row>
    <row r="20" spans="1:18">
      <c r="A20" t="s">
        <v>130</v>
      </c>
      <c r="B20" t="s">
        <v>91</v>
      </c>
      <c r="C20" t="s">
        <v>203</v>
      </c>
      <c r="D20">
        <v>4</v>
      </c>
      <c r="E20" s="2">
        <v>57.01</v>
      </c>
      <c r="F20" s="2">
        <v>6.5100000000000005E-2</v>
      </c>
      <c r="G20" s="2">
        <v>28.11</v>
      </c>
      <c r="H20" s="2">
        <v>0.28289999999999998</v>
      </c>
      <c r="I20" s="1">
        <v>4.1000000000000003E-3</v>
      </c>
      <c r="J20" s="2">
        <v>3.8199999999999998E-2</v>
      </c>
      <c r="K20" s="2">
        <v>9.11</v>
      </c>
      <c r="L20" s="2">
        <v>6.12</v>
      </c>
      <c r="M20" s="2">
        <v>0.31719999999999998</v>
      </c>
      <c r="N20" s="1">
        <v>2.9399999999999999E-2</v>
      </c>
      <c r="O20" s="2">
        <v>101.0869</v>
      </c>
      <c r="P20" s="2">
        <v>44.313498416158595</v>
      </c>
      <c r="Q20" s="2">
        <v>53.850607990735377</v>
      </c>
      <c r="R20" s="2">
        <v>1.8358935931060325</v>
      </c>
    </row>
    <row r="21" spans="1:18">
      <c r="A21" t="s">
        <v>131</v>
      </c>
      <c r="B21" t="s">
        <v>91</v>
      </c>
      <c r="C21" t="s">
        <v>203</v>
      </c>
      <c r="D21">
        <v>4</v>
      </c>
      <c r="E21" s="2">
        <v>56.67</v>
      </c>
      <c r="F21" s="2">
        <v>5.4399999999999997E-2</v>
      </c>
      <c r="G21" s="2">
        <v>28.08</v>
      </c>
      <c r="H21" s="2">
        <v>0.31490000000000001</v>
      </c>
      <c r="I21" s="1">
        <v>2.1999999999999999E-2</v>
      </c>
      <c r="J21" s="2">
        <v>4.5699999999999998E-2</v>
      </c>
      <c r="K21" s="2">
        <v>9.11</v>
      </c>
      <c r="L21" s="2">
        <v>6.08</v>
      </c>
      <c r="M21" s="2">
        <v>0.29289999999999999</v>
      </c>
      <c r="N21" s="1">
        <v>1.4800000000000001E-2</v>
      </c>
      <c r="O21" s="2">
        <v>100.68470000000001</v>
      </c>
      <c r="P21" s="2">
        <v>44.531516183986376</v>
      </c>
      <c r="Q21" s="2">
        <v>53.764906303236806</v>
      </c>
      <c r="R21" s="2">
        <v>1.7035775127768316</v>
      </c>
    </row>
    <row r="22" spans="1:18">
      <c r="A22" t="s">
        <v>132</v>
      </c>
      <c r="B22" t="s">
        <v>91</v>
      </c>
      <c r="C22" t="s">
        <v>203</v>
      </c>
      <c r="D22">
        <v>4</v>
      </c>
      <c r="E22" s="2">
        <v>54.12</v>
      </c>
      <c r="F22" s="2">
        <v>0.1057</v>
      </c>
      <c r="G22" s="2">
        <v>29.75</v>
      </c>
      <c r="H22" s="2">
        <v>0.39989999999999998</v>
      </c>
      <c r="I22" s="1">
        <v>0</v>
      </c>
      <c r="J22" s="2">
        <v>7.46E-2</v>
      </c>
      <c r="K22" s="2">
        <v>11.1</v>
      </c>
      <c r="L22" s="2">
        <v>4.99</v>
      </c>
      <c r="M22" s="2">
        <v>0.21479999999999999</v>
      </c>
      <c r="N22" s="1">
        <v>1.21E-2</v>
      </c>
      <c r="O22" s="2">
        <v>100.7671</v>
      </c>
      <c r="P22" s="2">
        <v>54.439117277024039</v>
      </c>
      <c r="Q22" s="2">
        <v>44.306164779489272</v>
      </c>
      <c r="R22" s="2">
        <v>1.2547179434866877</v>
      </c>
    </row>
    <row r="23" spans="1:18">
      <c r="A23" t="s">
        <v>133</v>
      </c>
      <c r="B23" t="s">
        <v>24</v>
      </c>
      <c r="C23" t="s">
        <v>203</v>
      </c>
      <c r="D23">
        <v>1</v>
      </c>
      <c r="E23" s="2">
        <v>46.18</v>
      </c>
      <c r="F23" s="2">
        <v>0</v>
      </c>
      <c r="G23" s="2">
        <v>35.01</v>
      </c>
      <c r="H23" s="2">
        <v>0.51390000000000002</v>
      </c>
      <c r="I23" s="1">
        <v>3.0300000000000001E-2</v>
      </c>
      <c r="J23" s="2">
        <v>0.15310000000000001</v>
      </c>
      <c r="K23" s="2">
        <v>17.37</v>
      </c>
      <c r="L23" s="2">
        <v>1.39</v>
      </c>
      <c r="M23" s="2">
        <v>2.29E-2</v>
      </c>
      <c r="N23" s="1">
        <v>1.44E-2</v>
      </c>
      <c r="O23" s="2">
        <v>100.6846</v>
      </c>
      <c r="P23" s="2">
        <v>87.286397812713602</v>
      </c>
      <c r="Q23" s="2">
        <v>12.576896787423102</v>
      </c>
      <c r="R23" s="2">
        <v>0.13670539986329461</v>
      </c>
    </row>
    <row r="24" spans="1:18">
      <c r="A24" t="s">
        <v>134</v>
      </c>
      <c r="B24" t="s">
        <v>24</v>
      </c>
      <c r="C24" t="s">
        <v>203</v>
      </c>
      <c r="D24">
        <v>1</v>
      </c>
      <c r="E24" s="2">
        <v>46.68</v>
      </c>
      <c r="F24" s="2">
        <v>3.4000000000000002E-2</v>
      </c>
      <c r="G24" s="2">
        <v>34.520000000000003</v>
      </c>
      <c r="H24" s="2">
        <v>0.58660000000000001</v>
      </c>
      <c r="I24" s="1">
        <v>1.3299999999999999E-2</v>
      </c>
      <c r="J24" s="2">
        <v>0.1749</v>
      </c>
      <c r="K24" s="2">
        <v>17.16</v>
      </c>
      <c r="L24" s="2">
        <v>1.54</v>
      </c>
      <c r="M24" s="2">
        <v>2.75E-2</v>
      </c>
      <c r="N24" s="1">
        <v>1.66E-2</v>
      </c>
      <c r="O24" s="2">
        <v>100.7529</v>
      </c>
      <c r="P24" s="2">
        <v>85.866157830175808</v>
      </c>
      <c r="Q24" s="2">
        <v>13.970287583480987</v>
      </c>
      <c r="R24" s="2">
        <v>0.163554586343192</v>
      </c>
    </row>
    <row r="25" spans="1:18">
      <c r="A25" t="s">
        <v>135</v>
      </c>
      <c r="B25" t="s">
        <v>24</v>
      </c>
      <c r="C25" t="s">
        <v>203</v>
      </c>
      <c r="D25">
        <v>1</v>
      </c>
      <c r="E25" s="2">
        <v>47.8</v>
      </c>
      <c r="F25" s="2">
        <v>3.6499999999999998E-2</v>
      </c>
      <c r="G25" s="2">
        <v>33.5</v>
      </c>
      <c r="H25" s="2">
        <v>0.59240000000000004</v>
      </c>
      <c r="I25" s="1">
        <v>8.6999999999999994E-3</v>
      </c>
      <c r="J25" s="2">
        <v>0.19170000000000001</v>
      </c>
      <c r="K25" s="2">
        <v>16.36</v>
      </c>
      <c r="L25" s="2">
        <v>2.0499999999999998</v>
      </c>
      <c r="M25" s="2">
        <v>2.5700000000000001E-2</v>
      </c>
      <c r="N25" s="1">
        <v>0</v>
      </c>
      <c r="O25" s="2">
        <v>100.565</v>
      </c>
      <c r="P25" s="2">
        <v>81.348466881246807</v>
      </c>
      <c r="Q25" s="2">
        <v>18.499068270370998</v>
      </c>
      <c r="R25" s="2">
        <v>0.15246484838217852</v>
      </c>
    </row>
    <row r="26" spans="1:18">
      <c r="A26" t="s">
        <v>136</v>
      </c>
      <c r="B26" t="s">
        <v>24</v>
      </c>
      <c r="C26" t="s">
        <v>203</v>
      </c>
      <c r="D26">
        <v>1</v>
      </c>
      <c r="E26" s="2">
        <v>46.75</v>
      </c>
      <c r="F26" s="2">
        <v>3.0800000000000001E-2</v>
      </c>
      <c r="G26" s="2">
        <v>34.11</v>
      </c>
      <c r="H26" s="2">
        <v>0.58589999999999998</v>
      </c>
      <c r="I26" s="1">
        <v>7.4000000000000003E-3</v>
      </c>
      <c r="J26" s="2">
        <v>0.17929999999999999</v>
      </c>
      <c r="K26" s="2">
        <v>17.14</v>
      </c>
      <c r="L26" s="2">
        <v>1.68</v>
      </c>
      <c r="M26" s="2">
        <v>2.7099999999999999E-2</v>
      </c>
      <c r="N26" s="1">
        <v>0</v>
      </c>
      <c r="O26" s="2">
        <v>100.51049999999999</v>
      </c>
      <c r="P26" s="2">
        <v>84.789035205589897</v>
      </c>
      <c r="Q26" s="2">
        <v>15.049717817790917</v>
      </c>
      <c r="R26" s="2">
        <v>0.16124697661918838</v>
      </c>
    </row>
    <row r="27" spans="1:18">
      <c r="A27" t="s">
        <v>137</v>
      </c>
      <c r="B27" t="s">
        <v>24</v>
      </c>
      <c r="C27" t="s">
        <v>203</v>
      </c>
      <c r="D27">
        <v>2</v>
      </c>
      <c r="E27" s="2">
        <v>45.57</v>
      </c>
      <c r="F27" s="2">
        <v>6.7000000000000002E-3</v>
      </c>
      <c r="G27" s="2">
        <v>34.82</v>
      </c>
      <c r="H27" s="2">
        <v>0.60799999999999998</v>
      </c>
      <c r="I27" s="1">
        <v>3.2000000000000002E-3</v>
      </c>
      <c r="J27" s="2">
        <v>0.14760000000000001</v>
      </c>
      <c r="K27" s="2">
        <v>17.579999999999998</v>
      </c>
      <c r="L27" s="2">
        <v>1.38</v>
      </c>
      <c r="M27" s="2">
        <v>1.9900000000000001E-2</v>
      </c>
      <c r="N27" s="1">
        <v>1.2200000000000001E-2</v>
      </c>
      <c r="O27" s="2">
        <v>100.1476</v>
      </c>
      <c r="P27" s="2">
        <v>87.451705022677643</v>
      </c>
      <c r="Q27" s="2">
        <v>12.430707206450528</v>
      </c>
      <c r="R27" s="2">
        <v>0.11758777087182934</v>
      </c>
    </row>
    <row r="28" spans="1:18">
      <c r="A28" t="s">
        <v>138</v>
      </c>
      <c r="B28" t="s">
        <v>24</v>
      </c>
      <c r="C28" t="s">
        <v>203</v>
      </c>
      <c r="D28">
        <v>2</v>
      </c>
      <c r="E28" s="2">
        <v>46.29</v>
      </c>
      <c r="F28" s="2">
        <v>6.6E-3</v>
      </c>
      <c r="G28" s="2">
        <v>34.35</v>
      </c>
      <c r="H28" s="2">
        <v>0.57320000000000004</v>
      </c>
      <c r="I28" s="1">
        <v>0</v>
      </c>
      <c r="J28" s="2">
        <v>0.17299999999999999</v>
      </c>
      <c r="K28" s="2">
        <v>17.34</v>
      </c>
      <c r="L28" s="2">
        <v>1.55</v>
      </c>
      <c r="M28" s="2">
        <v>1.9E-2</v>
      </c>
      <c r="N28" s="1">
        <v>9.4999999999999998E-3</v>
      </c>
      <c r="O28" s="2">
        <v>100.3113</v>
      </c>
      <c r="P28" s="2">
        <v>86.012834727682034</v>
      </c>
      <c r="Q28" s="2">
        <v>13.876289352551826</v>
      </c>
      <c r="R28" s="2">
        <v>0.11087591976615262</v>
      </c>
    </row>
    <row r="29" spans="1:18">
      <c r="A29" t="s">
        <v>139</v>
      </c>
      <c r="B29" t="s">
        <v>24</v>
      </c>
      <c r="C29" t="s">
        <v>203</v>
      </c>
      <c r="D29">
        <v>2</v>
      </c>
      <c r="E29" s="2">
        <v>46.45</v>
      </c>
      <c r="F29" s="2">
        <v>4.2999999999999997E-2</v>
      </c>
      <c r="G29" s="2">
        <v>34.01</v>
      </c>
      <c r="H29" s="2">
        <v>0.63039999999999996</v>
      </c>
      <c r="I29" s="1">
        <v>2.0199999999999999E-2</v>
      </c>
      <c r="J29" s="2">
        <v>0.18079999999999999</v>
      </c>
      <c r="K29" s="2">
        <v>16.86</v>
      </c>
      <c r="L29" s="2">
        <v>1.79</v>
      </c>
      <c r="M29" s="2">
        <v>2.3300000000000001E-2</v>
      </c>
      <c r="N29" s="1">
        <v>0</v>
      </c>
      <c r="O29" s="2">
        <v>100.0077</v>
      </c>
      <c r="P29" s="2">
        <v>83.722022750914391</v>
      </c>
      <c r="Q29" s="2">
        <v>16.140397973222374</v>
      </c>
      <c r="R29" s="2">
        <v>0.13757927586322607</v>
      </c>
    </row>
    <row r="30" spans="1:18">
      <c r="A30" t="s">
        <v>140</v>
      </c>
      <c r="B30" t="s">
        <v>24</v>
      </c>
      <c r="C30" t="s">
        <v>203</v>
      </c>
      <c r="D30">
        <v>2</v>
      </c>
      <c r="E30" s="2">
        <v>45.88</v>
      </c>
      <c r="F30" s="2">
        <v>2.1299999999999999E-2</v>
      </c>
      <c r="G30" s="2">
        <v>34.08</v>
      </c>
      <c r="H30" s="2">
        <v>0.63390000000000002</v>
      </c>
      <c r="I30" s="1">
        <v>1.7000000000000001E-2</v>
      </c>
      <c r="J30" s="2">
        <v>0.1522</v>
      </c>
      <c r="K30" s="2">
        <v>17.18</v>
      </c>
      <c r="L30" s="2">
        <v>1.54</v>
      </c>
      <c r="M30" s="2">
        <v>2.1700000000000001E-2</v>
      </c>
      <c r="N30" s="1">
        <v>0</v>
      </c>
      <c r="O30" s="2">
        <v>99.5261</v>
      </c>
      <c r="P30" s="2">
        <v>85.928314689777963</v>
      </c>
      <c r="Q30" s="2">
        <v>13.940676542712218</v>
      </c>
      <c r="R30" s="2">
        <v>0.13100876750982568</v>
      </c>
    </row>
    <row r="31" spans="1:18">
      <c r="A31" t="s">
        <v>141</v>
      </c>
      <c r="B31" t="s">
        <v>24</v>
      </c>
      <c r="C31" t="s">
        <v>203</v>
      </c>
      <c r="D31">
        <v>3</v>
      </c>
      <c r="E31" s="2">
        <v>45.93</v>
      </c>
      <c r="F31" s="2">
        <v>7.4000000000000003E-3</v>
      </c>
      <c r="G31" s="2">
        <v>34.11</v>
      </c>
      <c r="H31" s="2">
        <v>0.59430000000000005</v>
      </c>
      <c r="I31" s="1">
        <v>3.49E-2</v>
      </c>
      <c r="J31" s="2">
        <v>0.16270000000000001</v>
      </c>
      <c r="K31" s="2">
        <v>17.440000000000001</v>
      </c>
      <c r="L31" s="2">
        <v>1.54</v>
      </c>
      <c r="M31" s="2">
        <v>2.0799999999999999E-2</v>
      </c>
      <c r="N31" s="1">
        <v>0</v>
      </c>
      <c r="O31" s="2">
        <v>99.840100000000007</v>
      </c>
      <c r="P31" s="2">
        <v>86.083690630504876</v>
      </c>
      <c r="Q31" s="2">
        <v>13.79333266859441</v>
      </c>
      <c r="R31" s="2">
        <v>0.12297670090072126</v>
      </c>
    </row>
    <row r="32" spans="1:18">
      <c r="A32" t="s">
        <v>142</v>
      </c>
      <c r="B32" t="s">
        <v>24</v>
      </c>
      <c r="C32" t="s">
        <v>203</v>
      </c>
      <c r="D32">
        <v>4</v>
      </c>
      <c r="E32" s="2">
        <v>44.96</v>
      </c>
      <c r="F32" s="2">
        <v>2.4E-2</v>
      </c>
      <c r="G32" s="2">
        <v>34.53</v>
      </c>
      <c r="H32" s="2">
        <v>0.59909999999999997</v>
      </c>
      <c r="I32" s="1">
        <v>2.53E-2</v>
      </c>
      <c r="J32" s="2">
        <v>0.15720000000000001</v>
      </c>
      <c r="K32" s="2">
        <v>18.04</v>
      </c>
      <c r="L32" s="2">
        <v>1.1780999999999999</v>
      </c>
      <c r="M32" s="2">
        <v>1.5100000000000001E-2</v>
      </c>
      <c r="N32" s="1">
        <v>1.9699999999999999E-2</v>
      </c>
      <c r="O32" s="2">
        <v>99.548500000000004</v>
      </c>
      <c r="P32" s="2">
        <v>89.353233830845781</v>
      </c>
      <c r="Q32" s="2">
        <v>10.557213930348261</v>
      </c>
      <c r="R32" s="2">
        <v>8.9552238805970158E-2</v>
      </c>
    </row>
    <row r="33" spans="1:18">
      <c r="A33" t="s">
        <v>143</v>
      </c>
      <c r="B33" t="s">
        <v>24</v>
      </c>
      <c r="C33" t="s">
        <v>203</v>
      </c>
      <c r="D33">
        <v>4</v>
      </c>
      <c r="E33" s="2">
        <v>45.27</v>
      </c>
      <c r="F33" s="2">
        <v>3.9300000000000002E-2</v>
      </c>
      <c r="G33" s="2">
        <v>34.520000000000003</v>
      </c>
      <c r="H33" s="2">
        <v>0.58120000000000005</v>
      </c>
      <c r="I33" s="1">
        <v>0</v>
      </c>
      <c r="J33" s="2">
        <v>0.16239999999999999</v>
      </c>
      <c r="K33" s="2">
        <v>17.77</v>
      </c>
      <c r="L33" s="2">
        <v>1.2905</v>
      </c>
      <c r="M33" s="2">
        <v>1.7999999999999999E-2</v>
      </c>
      <c r="N33" s="1">
        <v>1.1000000000000001E-3</v>
      </c>
      <c r="O33" s="2">
        <v>99.652500000000003</v>
      </c>
      <c r="P33" s="2">
        <v>88.292194796531021</v>
      </c>
      <c r="Q33" s="2">
        <v>11.60106737825217</v>
      </c>
      <c r="R33" s="2">
        <v>0.10673782521681123</v>
      </c>
    </row>
    <row r="34" spans="1:18">
      <c r="A34" t="s">
        <v>144</v>
      </c>
      <c r="B34" t="s">
        <v>25</v>
      </c>
      <c r="C34" t="s">
        <v>203</v>
      </c>
      <c r="D34">
        <v>4</v>
      </c>
      <c r="E34" s="2">
        <v>45.9</v>
      </c>
      <c r="F34" s="2">
        <v>6.6600000000000006E-2</v>
      </c>
      <c r="G34" s="2">
        <v>34.68</v>
      </c>
      <c r="H34" s="2">
        <v>0.54210000000000003</v>
      </c>
      <c r="I34" s="1">
        <v>1.61E-2</v>
      </c>
      <c r="J34" s="2">
        <v>0.1588</v>
      </c>
      <c r="K34" s="2">
        <v>17.63</v>
      </c>
      <c r="L34" s="2">
        <v>1.2841</v>
      </c>
      <c r="M34" s="2">
        <v>1.8100000000000002E-2</v>
      </c>
      <c r="N34" s="1">
        <v>3.3E-3</v>
      </c>
      <c r="O34" s="2">
        <v>100.2991</v>
      </c>
      <c r="P34" s="2">
        <v>88.260206674572245</v>
      </c>
      <c r="Q34" s="2">
        <v>11.63137387768931</v>
      </c>
      <c r="R34" s="2">
        <v>0.10841944773843809</v>
      </c>
    </row>
    <row r="35" spans="1:18">
      <c r="A35" t="s">
        <v>145</v>
      </c>
      <c r="B35" t="s">
        <v>25</v>
      </c>
      <c r="C35" t="s">
        <v>203</v>
      </c>
      <c r="D35">
        <v>1</v>
      </c>
      <c r="E35" s="2">
        <v>46.21</v>
      </c>
      <c r="F35" s="2">
        <v>2.0000000000000001E-4</v>
      </c>
      <c r="G35" s="2">
        <v>34.5</v>
      </c>
      <c r="H35" s="2">
        <v>0.49390000000000001</v>
      </c>
      <c r="I35" s="1">
        <v>0</v>
      </c>
      <c r="J35" s="2">
        <v>0.19289999999999999</v>
      </c>
      <c r="K35" s="2">
        <v>17.64</v>
      </c>
      <c r="L35" s="2">
        <v>1.3429</v>
      </c>
      <c r="M35" s="2">
        <v>1.5900000000000001E-2</v>
      </c>
      <c r="N35" s="1">
        <v>0</v>
      </c>
      <c r="O35" s="2">
        <v>100.39579999999999</v>
      </c>
      <c r="P35" s="2">
        <v>87.807511895521884</v>
      </c>
      <c r="Q35" s="2">
        <v>12.097998852630514</v>
      </c>
      <c r="R35" s="2">
        <v>9.4489251847602346E-2</v>
      </c>
    </row>
    <row r="36" spans="1:18">
      <c r="A36" t="s">
        <v>146</v>
      </c>
      <c r="B36" t="s">
        <v>25</v>
      </c>
      <c r="C36" t="s">
        <v>203</v>
      </c>
      <c r="D36">
        <v>1</v>
      </c>
      <c r="E36" s="2">
        <v>46.09</v>
      </c>
      <c r="F36" s="2">
        <v>1.0999999999999999E-2</v>
      </c>
      <c r="G36" s="2">
        <v>34.82</v>
      </c>
      <c r="H36" s="2">
        <v>0.46610000000000001</v>
      </c>
      <c r="I36" s="1">
        <v>2.4400000000000002E-2</v>
      </c>
      <c r="J36" s="2">
        <v>0.17810000000000001</v>
      </c>
      <c r="K36" s="2">
        <v>17.760000000000002</v>
      </c>
      <c r="L36" s="2">
        <v>1.2182999999999999</v>
      </c>
      <c r="M36" s="2">
        <v>1.5699999999999999E-2</v>
      </c>
      <c r="N36" s="1">
        <v>0</v>
      </c>
      <c r="O36" s="2">
        <v>100.5836</v>
      </c>
      <c r="P36" s="2">
        <v>88.876049349148616</v>
      </c>
      <c r="Q36" s="2">
        <v>11.032185705060666</v>
      </c>
      <c r="R36" s="2">
        <v>9.1764945790707944E-2</v>
      </c>
    </row>
    <row r="37" spans="1:18">
      <c r="A37" t="s">
        <v>147</v>
      </c>
      <c r="B37" t="s">
        <v>25</v>
      </c>
      <c r="C37" t="s">
        <v>203</v>
      </c>
      <c r="D37">
        <v>1</v>
      </c>
      <c r="E37" s="2">
        <v>45.89</v>
      </c>
      <c r="F37" s="2">
        <v>3.8100000000000002E-2</v>
      </c>
      <c r="G37" s="2">
        <v>35.06</v>
      </c>
      <c r="H37" s="2">
        <v>0.49730000000000002</v>
      </c>
      <c r="I37" s="1">
        <v>9.1999999999999998E-3</v>
      </c>
      <c r="J37" s="2">
        <v>0.1855</v>
      </c>
      <c r="K37" s="2">
        <v>17.98</v>
      </c>
      <c r="L37" s="2">
        <v>1.2099</v>
      </c>
      <c r="M37" s="2">
        <v>8.9999999999999993E-3</v>
      </c>
      <c r="N37" s="1">
        <v>0</v>
      </c>
      <c r="O37" s="2">
        <v>100.879</v>
      </c>
      <c r="P37" s="2">
        <v>89.09789644012946</v>
      </c>
      <c r="Q37" s="2">
        <v>10.848166127292341</v>
      </c>
      <c r="R37" s="2">
        <v>5.3937432578209286E-2</v>
      </c>
    </row>
    <row r="38" spans="1:18">
      <c r="A38" t="s">
        <v>148</v>
      </c>
      <c r="B38" t="s">
        <v>25</v>
      </c>
      <c r="C38" t="s">
        <v>203</v>
      </c>
      <c r="D38">
        <v>1</v>
      </c>
      <c r="E38" s="2">
        <v>45.95</v>
      </c>
      <c r="F38" s="2">
        <v>0.03</v>
      </c>
      <c r="G38" s="2">
        <v>35.200000000000003</v>
      </c>
      <c r="H38" s="2">
        <v>0.499</v>
      </c>
      <c r="I38" s="1">
        <v>6.8999999999999999E-3</v>
      </c>
      <c r="J38" s="2">
        <v>0.1643</v>
      </c>
      <c r="K38" s="2">
        <v>17.97</v>
      </c>
      <c r="L38" s="2">
        <v>1.1358999999999999</v>
      </c>
      <c r="M38" s="2">
        <v>2.1899999999999999E-2</v>
      </c>
      <c r="N38" s="1">
        <v>8.2000000000000007E-3</v>
      </c>
      <c r="O38" s="2">
        <v>100.9862</v>
      </c>
      <c r="P38" s="2">
        <v>89.617672047578594</v>
      </c>
      <c r="Q38" s="2">
        <v>10.25318606627018</v>
      </c>
      <c r="R38" s="2">
        <v>0.12914188615123195</v>
      </c>
    </row>
    <row r="39" spans="1:18">
      <c r="A39" t="s">
        <v>149</v>
      </c>
      <c r="B39" t="s">
        <v>25</v>
      </c>
      <c r="C39" t="s">
        <v>203</v>
      </c>
      <c r="D39">
        <v>1</v>
      </c>
      <c r="E39" s="2">
        <v>46.34</v>
      </c>
      <c r="F39" s="2">
        <v>1.15E-2</v>
      </c>
      <c r="G39" s="2">
        <v>35.04</v>
      </c>
      <c r="H39" s="2">
        <v>0.47</v>
      </c>
      <c r="I39" s="1">
        <v>2.1600000000000001E-2</v>
      </c>
      <c r="J39" s="2">
        <v>0.1875</v>
      </c>
      <c r="K39" s="2">
        <v>17.7</v>
      </c>
      <c r="L39" s="2">
        <v>1.2367999999999999</v>
      </c>
      <c r="M39" s="2">
        <v>1.84E-2</v>
      </c>
      <c r="N39" s="1">
        <v>1.04E-2</v>
      </c>
      <c r="O39" s="2">
        <v>101.03619999999999</v>
      </c>
      <c r="P39" s="2">
        <v>88.680728863970458</v>
      </c>
      <c r="Q39" s="2">
        <v>11.209873166729343</v>
      </c>
      <c r="R39" s="2">
        <v>0.10939796930019487</v>
      </c>
    </row>
    <row r="40" spans="1:18">
      <c r="A40" t="s">
        <v>150</v>
      </c>
      <c r="B40" t="s">
        <v>25</v>
      </c>
      <c r="C40" t="s">
        <v>203</v>
      </c>
      <c r="D40">
        <v>1</v>
      </c>
      <c r="E40" s="2">
        <v>45.99</v>
      </c>
      <c r="F40" s="2">
        <v>0</v>
      </c>
      <c r="G40" s="2">
        <v>35.24</v>
      </c>
      <c r="H40" s="2">
        <v>0.55079999999999996</v>
      </c>
      <c r="I40" s="1">
        <v>0</v>
      </c>
      <c r="J40" s="2">
        <v>0.16930000000000001</v>
      </c>
      <c r="K40" s="2">
        <v>17.829999999999998</v>
      </c>
      <c r="L40" s="2">
        <v>1.2161999999999999</v>
      </c>
      <c r="M40" s="2">
        <v>1.01E-2</v>
      </c>
      <c r="N40" s="1">
        <v>0</v>
      </c>
      <c r="O40" s="2">
        <v>101.0064</v>
      </c>
      <c r="P40" s="2">
        <v>88.954655236928943</v>
      </c>
      <c r="Q40" s="2">
        <v>10.984114025240672</v>
      </c>
      <c r="R40" s="2">
        <v>6.1230737830390847E-2</v>
      </c>
    </row>
    <row r="41" spans="1:18">
      <c r="A41" t="s">
        <v>151</v>
      </c>
      <c r="B41" t="s">
        <v>25</v>
      </c>
      <c r="C41" t="s">
        <v>203</v>
      </c>
      <c r="D41">
        <v>2</v>
      </c>
      <c r="E41" s="2">
        <v>45.85</v>
      </c>
      <c r="F41" s="2">
        <v>1.2E-2</v>
      </c>
      <c r="G41" s="2">
        <v>35.700000000000003</v>
      </c>
      <c r="H41" s="2">
        <v>0.46100000000000002</v>
      </c>
      <c r="I41" s="1">
        <v>8.3000000000000001E-3</v>
      </c>
      <c r="J41" s="2">
        <v>0.16789999999999999</v>
      </c>
      <c r="K41" s="2">
        <v>18.18</v>
      </c>
      <c r="L41" s="2">
        <v>0.97089999999999999</v>
      </c>
      <c r="M41" s="2">
        <v>9.9000000000000008E-3</v>
      </c>
      <c r="N41" s="1">
        <v>2E-3</v>
      </c>
      <c r="O41" s="2">
        <v>101.36199999999999</v>
      </c>
      <c r="P41" s="2">
        <v>91.13663637922167</v>
      </c>
      <c r="Q41" s="2">
        <v>8.8050745756900373</v>
      </c>
      <c r="R41" s="2">
        <v>5.8289045088290761E-2</v>
      </c>
    </row>
    <row r="42" spans="1:18">
      <c r="A42" t="s">
        <v>152</v>
      </c>
      <c r="B42" t="s">
        <v>25</v>
      </c>
      <c r="C42" t="s">
        <v>203</v>
      </c>
      <c r="D42">
        <v>2</v>
      </c>
      <c r="E42" s="2">
        <v>51.43</v>
      </c>
      <c r="F42" s="2">
        <v>0.65510000000000002</v>
      </c>
      <c r="G42" s="2">
        <v>26.13</v>
      </c>
      <c r="H42" s="2">
        <v>4.3600000000000003</v>
      </c>
      <c r="I42" s="1">
        <v>7.8299999999999995E-2</v>
      </c>
      <c r="J42" s="2">
        <v>2.0299999999999998</v>
      </c>
      <c r="K42" s="2">
        <v>13.09</v>
      </c>
      <c r="L42" s="2">
        <v>3.14</v>
      </c>
      <c r="M42" s="2">
        <v>8.7599999999999997E-2</v>
      </c>
      <c r="N42" s="1">
        <v>8.9999999999999993E-3</v>
      </c>
      <c r="O42" s="2">
        <v>101.01</v>
      </c>
      <c r="P42" s="2">
        <v>69.32005445296268</v>
      </c>
      <c r="Q42" s="2">
        <v>30.128251056817369</v>
      </c>
      <c r="R42" s="2">
        <v>0.55169449021996142</v>
      </c>
    </row>
    <row r="43" spans="1:18">
      <c r="A43" t="s">
        <v>153</v>
      </c>
      <c r="B43" t="s">
        <v>37</v>
      </c>
      <c r="C43" t="s">
        <v>203</v>
      </c>
      <c r="D43">
        <v>2</v>
      </c>
      <c r="E43" s="2">
        <v>48.95</v>
      </c>
      <c r="F43" s="2">
        <v>3.8600000000000002E-2</v>
      </c>
      <c r="G43" s="2">
        <v>33.29</v>
      </c>
      <c r="H43" s="2">
        <v>0.64900000000000002</v>
      </c>
      <c r="I43" s="1">
        <v>9.1999999999999998E-3</v>
      </c>
      <c r="J43" s="2">
        <v>0.1938</v>
      </c>
      <c r="K43" s="2">
        <v>15.7</v>
      </c>
      <c r="L43" s="2">
        <v>2.3199999999999998</v>
      </c>
      <c r="M43" s="2">
        <v>9.2399999999999996E-2</v>
      </c>
      <c r="N43" s="1">
        <v>0</v>
      </c>
      <c r="O43" s="2">
        <v>101.24299999999999</v>
      </c>
      <c r="P43" s="2">
        <v>78.487972508591071</v>
      </c>
      <c r="Q43" s="2">
        <v>20.962199312714777</v>
      </c>
      <c r="R43" s="2">
        <v>0.54982817869415812</v>
      </c>
    </row>
    <row r="44" spans="1:18">
      <c r="A44" t="s">
        <v>154</v>
      </c>
      <c r="B44" t="s">
        <v>33</v>
      </c>
      <c r="C44" t="s">
        <v>203</v>
      </c>
      <c r="D44">
        <v>1</v>
      </c>
      <c r="E44" s="2">
        <v>49.94</v>
      </c>
      <c r="F44" s="2">
        <v>7.5700000000000003E-2</v>
      </c>
      <c r="G44" s="2">
        <v>32.86</v>
      </c>
      <c r="H44" s="2">
        <v>0.60109999999999997</v>
      </c>
      <c r="I44" s="1">
        <v>2.9399999999999999E-2</v>
      </c>
      <c r="J44" s="2">
        <v>0.13500000000000001</v>
      </c>
      <c r="K44" s="2">
        <v>14.89</v>
      </c>
      <c r="L44" s="2">
        <v>2.81</v>
      </c>
      <c r="M44" s="2">
        <v>0.1077</v>
      </c>
      <c r="N44" s="1">
        <v>0</v>
      </c>
      <c r="O44" s="2">
        <v>101.44889999999999</v>
      </c>
      <c r="P44" s="2">
        <v>74.099532581798186</v>
      </c>
      <c r="Q44" s="2">
        <v>25.261204289249378</v>
      </c>
      <c r="R44" s="2">
        <v>0.63926312895243331</v>
      </c>
    </row>
    <row r="45" spans="1:18">
      <c r="A45" t="s">
        <v>155</v>
      </c>
      <c r="B45" t="s">
        <v>33</v>
      </c>
      <c r="C45" t="s">
        <v>203</v>
      </c>
      <c r="D45">
        <v>1</v>
      </c>
      <c r="E45" s="2">
        <v>51.37</v>
      </c>
      <c r="F45" s="2">
        <v>0.1071</v>
      </c>
      <c r="G45" s="2">
        <v>31.74</v>
      </c>
      <c r="H45" s="2">
        <v>0.91679999999999995</v>
      </c>
      <c r="I45" s="1">
        <v>1.7500000000000002E-2</v>
      </c>
      <c r="J45" s="2">
        <v>0.18099999999999999</v>
      </c>
      <c r="K45" s="2">
        <v>13.85</v>
      </c>
      <c r="L45" s="2">
        <v>3.38</v>
      </c>
      <c r="M45" s="2">
        <v>0.1439</v>
      </c>
      <c r="N45" s="1">
        <v>0</v>
      </c>
      <c r="O45" s="2">
        <v>101.7063</v>
      </c>
      <c r="P45" s="2">
        <v>68.761400006883008</v>
      </c>
      <c r="Q45" s="2">
        <v>30.388546649688543</v>
      </c>
      <c r="R45" s="2">
        <v>0.85005334342843375</v>
      </c>
    </row>
    <row r="46" spans="1:18">
      <c r="A46" t="s">
        <v>156</v>
      </c>
      <c r="B46" t="s">
        <v>35</v>
      </c>
      <c r="C46" t="s">
        <v>203</v>
      </c>
      <c r="D46">
        <v>1</v>
      </c>
      <c r="E46" s="2">
        <v>48.67</v>
      </c>
      <c r="F46" s="2">
        <v>4.02E-2</v>
      </c>
      <c r="G46" s="2">
        <v>33.83</v>
      </c>
      <c r="H46" s="2">
        <v>0.75349999999999995</v>
      </c>
      <c r="I46" s="1">
        <v>1.4200000000000001E-2</v>
      </c>
      <c r="J46" s="2">
        <v>0.1464</v>
      </c>
      <c r="K46" s="2">
        <v>16.04</v>
      </c>
      <c r="L46" s="2">
        <v>2.1800000000000002</v>
      </c>
      <c r="M46" s="2">
        <v>5.28E-2</v>
      </c>
      <c r="N46" s="1">
        <v>0</v>
      </c>
      <c r="O46" s="2">
        <v>101.72709999999999</v>
      </c>
      <c r="P46" s="2">
        <v>79.997246222161024</v>
      </c>
      <c r="Q46" s="2">
        <v>19.689511548655812</v>
      </c>
      <c r="R46" s="2">
        <v>0.31324222918316069</v>
      </c>
    </row>
    <row r="47" spans="1:18">
      <c r="A47" t="s">
        <v>157</v>
      </c>
      <c r="B47" t="s">
        <v>35</v>
      </c>
      <c r="C47" t="s">
        <v>203</v>
      </c>
      <c r="D47">
        <v>1</v>
      </c>
      <c r="E47" s="2">
        <v>48.16</v>
      </c>
      <c r="F47" s="2">
        <v>4.8899999999999999E-2</v>
      </c>
      <c r="G47" s="2">
        <v>33.53</v>
      </c>
      <c r="H47" s="2">
        <v>0.78700000000000003</v>
      </c>
      <c r="I47" s="1">
        <v>0</v>
      </c>
      <c r="J47" s="2">
        <v>0.1515</v>
      </c>
      <c r="K47" s="2">
        <v>16.23</v>
      </c>
      <c r="L47" s="2">
        <v>2.0499999999999998</v>
      </c>
      <c r="M47" s="2">
        <v>4.7699999999999999E-2</v>
      </c>
      <c r="N47" s="1">
        <v>0</v>
      </c>
      <c r="O47" s="2">
        <v>101.0051</v>
      </c>
      <c r="P47" s="2">
        <v>81.134722649967486</v>
      </c>
      <c r="Q47" s="2">
        <v>18.581254491325325</v>
      </c>
      <c r="R47" s="2">
        <v>0.28402285870718269</v>
      </c>
    </row>
    <row r="48" spans="1:18">
      <c r="A48" t="s">
        <v>158</v>
      </c>
      <c r="B48" t="s">
        <v>35</v>
      </c>
      <c r="C48" t="s">
        <v>203</v>
      </c>
      <c r="D48">
        <v>1</v>
      </c>
      <c r="E48" s="2">
        <v>49.48</v>
      </c>
      <c r="F48" s="2">
        <v>7.5700000000000003E-2</v>
      </c>
      <c r="G48" s="2">
        <v>32.69</v>
      </c>
      <c r="H48" s="2">
        <v>0.67259999999999998</v>
      </c>
      <c r="I48" s="1">
        <v>1.6299999999999999E-2</v>
      </c>
      <c r="J48" s="2">
        <v>0.1502</v>
      </c>
      <c r="K48" s="2">
        <v>15.19</v>
      </c>
      <c r="L48" s="2">
        <v>2.68</v>
      </c>
      <c r="M48" s="2">
        <v>4.24E-2</v>
      </c>
      <c r="N48" s="1">
        <v>0</v>
      </c>
      <c r="O48" s="2">
        <v>100.99720000000001</v>
      </c>
      <c r="P48" s="2">
        <v>75.647774663293916</v>
      </c>
      <c r="Q48" s="2">
        <v>24.099268476105827</v>
      </c>
      <c r="R48" s="2">
        <v>0.25295686060025979</v>
      </c>
    </row>
    <row r="49" spans="1:18">
      <c r="A49" s="9" t="s">
        <v>159</v>
      </c>
      <c r="B49" s="9" t="s">
        <v>35</v>
      </c>
      <c r="C49" s="9" t="s">
        <v>203</v>
      </c>
      <c r="D49" s="9">
        <v>1</v>
      </c>
      <c r="E49" s="11">
        <v>50.38</v>
      </c>
      <c r="F49" s="11">
        <v>5.74E-2</v>
      </c>
      <c r="G49" s="11">
        <v>31.83</v>
      </c>
      <c r="H49" s="11">
        <v>0.82020000000000004</v>
      </c>
      <c r="I49" s="12">
        <v>1.49E-2</v>
      </c>
      <c r="J49" s="11">
        <v>0.16739999999999999</v>
      </c>
      <c r="K49" s="11">
        <v>14.39</v>
      </c>
      <c r="L49" s="11">
        <v>3.09</v>
      </c>
      <c r="M49" s="11">
        <v>6.8099999999999994E-2</v>
      </c>
      <c r="N49" s="12">
        <v>0</v>
      </c>
      <c r="O49" s="11">
        <v>100.818</v>
      </c>
      <c r="P49" s="11">
        <v>71.736600725580118</v>
      </c>
      <c r="Q49" s="11">
        <v>27.859538640564029</v>
      </c>
      <c r="R49" s="11">
        <v>0.40386063385584225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553C1-A37B-DE49-8D5C-AF6ED706F3B1}">
  <dimension ref="A1:S33"/>
  <sheetViews>
    <sheetView workbookViewId="0"/>
  </sheetViews>
  <sheetFormatPr baseColWidth="10" defaultRowHeight="13"/>
  <cols>
    <col min="1" max="1" width="21.796875" customWidth="1"/>
    <col min="2" max="2" width="12.3984375" customWidth="1"/>
    <col min="3" max="4" width="12.59765625" customWidth="1"/>
  </cols>
  <sheetData>
    <row r="1" spans="1:16" s="28" customFormat="1" ht="21" customHeight="1">
      <c r="A1" s="28" t="s">
        <v>237</v>
      </c>
    </row>
    <row r="2" spans="1:16" ht="17">
      <c r="A2" s="8" t="s">
        <v>28</v>
      </c>
      <c r="B2" s="8" t="s">
        <v>23</v>
      </c>
      <c r="C2" s="8" t="s">
        <v>197</v>
      </c>
      <c r="D2" s="8" t="s">
        <v>208</v>
      </c>
      <c r="E2" s="14" t="s">
        <v>270</v>
      </c>
      <c r="F2" s="14" t="s">
        <v>268</v>
      </c>
      <c r="G2" s="14" t="s">
        <v>267</v>
      </c>
      <c r="H2" s="14" t="s">
        <v>261</v>
      </c>
      <c r="I2" s="14" t="s">
        <v>262</v>
      </c>
      <c r="J2" s="14" t="s">
        <v>263</v>
      </c>
      <c r="K2" s="14" t="s">
        <v>264</v>
      </c>
      <c r="L2" s="20" t="s">
        <v>271</v>
      </c>
      <c r="M2" s="20" t="s">
        <v>272</v>
      </c>
      <c r="N2" s="19" t="s">
        <v>274</v>
      </c>
      <c r="O2" s="10" t="s">
        <v>195</v>
      </c>
      <c r="P2" s="10" t="s">
        <v>196</v>
      </c>
    </row>
    <row r="3" spans="1:16">
      <c r="A3" t="s">
        <v>162</v>
      </c>
      <c r="B3" t="s">
        <v>37</v>
      </c>
      <c r="C3" t="s">
        <v>86</v>
      </c>
      <c r="D3">
        <v>1</v>
      </c>
      <c r="E3">
        <v>39.49</v>
      </c>
      <c r="F3">
        <v>1.3100000000000001E-2</v>
      </c>
      <c r="G3">
        <v>4.6600000000000003E-2</v>
      </c>
      <c r="H3">
        <v>18.23</v>
      </c>
      <c r="I3">
        <v>0.25069999999999998</v>
      </c>
      <c r="J3">
        <v>41.33</v>
      </c>
      <c r="K3" s="1">
        <v>0.18509999999999999</v>
      </c>
      <c r="L3" s="1">
        <v>4.3799999999999999E-2</v>
      </c>
      <c r="M3" s="1">
        <v>9.3899999999999997E-2</v>
      </c>
      <c r="N3" s="2">
        <v>99.683199999999999</v>
      </c>
      <c r="O3" s="2">
        <v>80.164588105540005</v>
      </c>
      <c r="P3" s="2">
        <v>19.835411894460002</v>
      </c>
    </row>
    <row r="4" spans="1:16">
      <c r="A4" t="s">
        <v>163</v>
      </c>
      <c r="B4" t="s">
        <v>37</v>
      </c>
      <c r="C4" t="s">
        <v>86</v>
      </c>
      <c r="D4">
        <v>1</v>
      </c>
      <c r="E4">
        <v>39.93</v>
      </c>
      <c r="F4">
        <v>2.1600000000000001E-2</v>
      </c>
      <c r="G4">
        <v>3.5299999999999998E-2</v>
      </c>
      <c r="H4">
        <v>14.04</v>
      </c>
      <c r="I4">
        <v>0.2167</v>
      </c>
      <c r="J4">
        <v>45.65</v>
      </c>
      <c r="K4" s="1">
        <v>0.28460000000000002</v>
      </c>
      <c r="L4" s="1">
        <v>7.5999999999999998E-2</v>
      </c>
      <c r="M4" s="1">
        <v>0.2303</v>
      </c>
      <c r="N4" s="2">
        <v>100.4845</v>
      </c>
      <c r="O4" s="2">
        <v>85.290419914508419</v>
      </c>
      <c r="P4" s="2">
        <v>14.709580085491575</v>
      </c>
    </row>
    <row r="5" spans="1:16">
      <c r="A5" t="s">
        <v>164</v>
      </c>
      <c r="B5" t="s">
        <v>37</v>
      </c>
      <c r="C5" t="s">
        <v>86</v>
      </c>
      <c r="D5">
        <v>1</v>
      </c>
      <c r="E5">
        <v>39.47</v>
      </c>
      <c r="F5">
        <v>1.67E-2</v>
      </c>
      <c r="G5">
        <v>4.2299999999999997E-2</v>
      </c>
      <c r="H5">
        <v>15.57</v>
      </c>
      <c r="I5">
        <v>0.2127</v>
      </c>
      <c r="J5">
        <v>44.07</v>
      </c>
      <c r="K5" s="1">
        <v>0.24979999999999999</v>
      </c>
      <c r="L5" s="1">
        <v>0</v>
      </c>
      <c r="M5" s="1">
        <v>0.16930000000000001</v>
      </c>
      <c r="N5" s="2">
        <v>99.800799999999995</v>
      </c>
      <c r="O5" s="2">
        <v>83.454865476489815</v>
      </c>
      <c r="P5" s="2">
        <v>16.545134523510182</v>
      </c>
    </row>
    <row r="6" spans="1:16">
      <c r="A6" t="s">
        <v>165</v>
      </c>
      <c r="B6" t="s">
        <v>37</v>
      </c>
      <c r="C6" t="s">
        <v>86</v>
      </c>
      <c r="D6">
        <v>3</v>
      </c>
      <c r="E6">
        <v>39.6</v>
      </c>
      <c r="F6">
        <v>2.7099999999999999E-2</v>
      </c>
      <c r="G6">
        <v>3.5499999999999997E-2</v>
      </c>
      <c r="H6">
        <v>14.52</v>
      </c>
      <c r="I6">
        <v>0.24679999999999999</v>
      </c>
      <c r="J6">
        <v>45.07</v>
      </c>
      <c r="K6" s="1">
        <v>0.30380000000000001</v>
      </c>
      <c r="L6" s="1">
        <v>6.8199999999999997E-2</v>
      </c>
      <c r="M6" s="1">
        <v>0.22919999999999999</v>
      </c>
      <c r="N6" s="2">
        <v>100.1006</v>
      </c>
      <c r="O6" s="2">
        <v>84.693962990873317</v>
      </c>
      <c r="P6" s="2">
        <v>15.306037009126685</v>
      </c>
    </row>
    <row r="7" spans="1:16">
      <c r="A7" t="s">
        <v>166</v>
      </c>
      <c r="B7" t="s">
        <v>37</v>
      </c>
      <c r="C7" t="s">
        <v>86</v>
      </c>
      <c r="D7">
        <v>3</v>
      </c>
      <c r="E7">
        <v>40.26</v>
      </c>
      <c r="F7">
        <v>9.1000000000000004E-3</v>
      </c>
      <c r="G7">
        <v>6.08E-2</v>
      </c>
      <c r="H7">
        <v>10.9</v>
      </c>
      <c r="I7">
        <v>0.1497</v>
      </c>
      <c r="J7">
        <v>47.89</v>
      </c>
      <c r="K7" s="1">
        <v>0.28470000000000001</v>
      </c>
      <c r="L7" s="1">
        <v>8.7999999999999995E-2</v>
      </c>
      <c r="M7" s="1">
        <v>0.3039</v>
      </c>
      <c r="N7" s="2">
        <v>99.946200000000005</v>
      </c>
      <c r="O7" s="2">
        <v>88.677505866577278</v>
      </c>
      <c r="P7" s="2">
        <v>11.32249413342273</v>
      </c>
    </row>
    <row r="8" spans="1:16">
      <c r="A8" t="s">
        <v>167</v>
      </c>
      <c r="B8" t="s">
        <v>37</v>
      </c>
      <c r="C8" t="s">
        <v>86</v>
      </c>
      <c r="D8">
        <v>3</v>
      </c>
      <c r="E8">
        <v>39.08</v>
      </c>
      <c r="F8">
        <v>3.3399999999999999E-2</v>
      </c>
      <c r="G8">
        <v>4.1599999999999998E-2</v>
      </c>
      <c r="H8">
        <v>17.43</v>
      </c>
      <c r="I8">
        <v>0.25390000000000001</v>
      </c>
      <c r="J8">
        <v>42.57</v>
      </c>
      <c r="K8" s="1">
        <v>0.33040000000000003</v>
      </c>
      <c r="L8" s="1">
        <v>0</v>
      </c>
      <c r="M8" s="1">
        <v>0.14580000000000001</v>
      </c>
      <c r="N8" s="2">
        <v>99.885099999999994</v>
      </c>
      <c r="O8" s="2">
        <v>81.322826724788328</v>
      </c>
      <c r="P8" s="2">
        <v>18.677173275211668</v>
      </c>
    </row>
    <row r="9" spans="1:16">
      <c r="A9" t="s">
        <v>168</v>
      </c>
      <c r="B9" t="s">
        <v>103</v>
      </c>
      <c r="C9" t="s">
        <v>86</v>
      </c>
      <c r="D9">
        <v>1</v>
      </c>
      <c r="E9">
        <v>36.67</v>
      </c>
      <c r="F9">
        <v>0.1237</v>
      </c>
      <c r="G9">
        <v>3.5400000000000001E-2</v>
      </c>
      <c r="H9">
        <v>28.9</v>
      </c>
      <c r="I9">
        <v>0.58250000000000002</v>
      </c>
      <c r="J9">
        <v>33.15</v>
      </c>
      <c r="K9" s="1">
        <v>0.32290000000000002</v>
      </c>
      <c r="L9" s="1">
        <v>0</v>
      </c>
      <c r="M9" s="1">
        <v>1.2800000000000001E-2</v>
      </c>
      <c r="N9" s="2">
        <v>99.797300000000007</v>
      </c>
      <c r="O9" s="2">
        <v>67.155548105933619</v>
      </c>
      <c r="P9" s="2">
        <v>32.844451894066374</v>
      </c>
    </row>
    <row r="10" spans="1:16">
      <c r="A10" t="s">
        <v>169</v>
      </c>
      <c r="B10" t="s">
        <v>103</v>
      </c>
      <c r="C10" t="s">
        <v>86</v>
      </c>
      <c r="D10">
        <v>2</v>
      </c>
      <c r="E10">
        <v>36.85</v>
      </c>
      <c r="F10">
        <v>5.8299999999999998E-2</v>
      </c>
      <c r="G10">
        <v>2.3E-2</v>
      </c>
      <c r="H10">
        <v>28.59</v>
      </c>
      <c r="I10">
        <v>0.49220000000000003</v>
      </c>
      <c r="J10">
        <v>33.520000000000003</v>
      </c>
      <c r="K10" s="1">
        <v>0.28649999999999998</v>
      </c>
      <c r="L10" s="1">
        <v>1.43E-2</v>
      </c>
      <c r="M10" s="1">
        <v>1.23E-2</v>
      </c>
      <c r="N10" s="2">
        <v>99.846599999999995</v>
      </c>
      <c r="O10" s="2">
        <v>67.637946914510593</v>
      </c>
      <c r="P10" s="2">
        <v>32.362053085489414</v>
      </c>
    </row>
    <row r="11" spans="1:16">
      <c r="A11" t="s">
        <v>170</v>
      </c>
      <c r="B11" t="s">
        <v>91</v>
      </c>
      <c r="C11" t="s">
        <v>86</v>
      </c>
      <c r="D11" t="s">
        <v>108</v>
      </c>
      <c r="E11">
        <v>35.799999999999997</v>
      </c>
      <c r="F11">
        <v>8.1199999999999994E-2</v>
      </c>
      <c r="G11">
        <v>3.0599999999999999E-2</v>
      </c>
      <c r="H11">
        <v>34.54</v>
      </c>
      <c r="I11">
        <v>0.73609999999999998</v>
      </c>
      <c r="J11">
        <v>28.14</v>
      </c>
      <c r="K11" s="1">
        <v>0.35039999999999999</v>
      </c>
      <c r="L11" s="1">
        <v>1.61E-2</v>
      </c>
      <c r="M11" s="1">
        <v>5.1999999999999998E-3</v>
      </c>
      <c r="N11" s="2">
        <v>99.699600000000004</v>
      </c>
      <c r="O11" s="2">
        <v>59.212638337416578</v>
      </c>
      <c r="P11" s="2">
        <v>40.787361662583429</v>
      </c>
    </row>
    <row r="12" spans="1:16">
      <c r="A12" t="s">
        <v>171</v>
      </c>
      <c r="B12" t="s">
        <v>91</v>
      </c>
      <c r="C12" t="s">
        <v>86</v>
      </c>
      <c r="D12" t="s">
        <v>109</v>
      </c>
      <c r="E12">
        <v>35.58</v>
      </c>
      <c r="F12">
        <v>6.1899999999999997E-2</v>
      </c>
      <c r="G12">
        <v>2.86E-2</v>
      </c>
      <c r="H12">
        <v>34.15</v>
      </c>
      <c r="I12">
        <v>0.72199999999999998</v>
      </c>
      <c r="J12">
        <v>28.35</v>
      </c>
      <c r="K12" s="1">
        <v>0.36259999999999998</v>
      </c>
      <c r="L12" s="1">
        <v>0</v>
      </c>
      <c r="M12" s="1">
        <v>3.5999999999999999E-3</v>
      </c>
      <c r="N12" s="2">
        <v>99.258700000000005</v>
      </c>
      <c r="O12" s="2">
        <v>59.669950324155941</v>
      </c>
      <c r="P12" s="2">
        <v>40.330049675844073</v>
      </c>
    </row>
    <row r="13" spans="1:16">
      <c r="A13" t="s">
        <v>172</v>
      </c>
      <c r="B13" t="s">
        <v>91</v>
      </c>
      <c r="C13" t="s">
        <v>86</v>
      </c>
      <c r="D13" t="s">
        <v>110</v>
      </c>
      <c r="E13">
        <v>35.700000000000003</v>
      </c>
      <c r="F13">
        <v>6.6100000000000006E-2</v>
      </c>
      <c r="G13">
        <v>3.2099999999999997E-2</v>
      </c>
      <c r="H13">
        <v>34</v>
      </c>
      <c r="I13">
        <v>0.68210000000000004</v>
      </c>
      <c r="J13">
        <v>28.33</v>
      </c>
      <c r="K13" s="1">
        <v>0.35510000000000003</v>
      </c>
      <c r="L13" s="1">
        <v>0</v>
      </c>
      <c r="M13" s="1">
        <v>0</v>
      </c>
      <c r="N13" s="2">
        <v>99.165400000000005</v>
      </c>
      <c r="O13" s="2">
        <v>59.763613338961584</v>
      </c>
      <c r="P13" s="2">
        <v>40.236386661038416</v>
      </c>
    </row>
    <row r="14" spans="1:16">
      <c r="A14" t="s">
        <v>174</v>
      </c>
      <c r="B14" t="s">
        <v>24</v>
      </c>
      <c r="C14" t="s">
        <v>86</v>
      </c>
      <c r="D14">
        <v>1</v>
      </c>
      <c r="E14">
        <v>38.950000000000003</v>
      </c>
      <c r="F14">
        <v>2.69E-2</v>
      </c>
      <c r="G14">
        <v>2.3099999999999999E-2</v>
      </c>
      <c r="H14">
        <v>17.93</v>
      </c>
      <c r="I14">
        <v>0.2354</v>
      </c>
      <c r="J14">
        <v>42.54</v>
      </c>
      <c r="K14" s="1">
        <v>0.32169999999999999</v>
      </c>
      <c r="L14" s="1">
        <v>1.1299999999999999E-2</v>
      </c>
      <c r="M14" s="1">
        <v>0.1193</v>
      </c>
      <c r="N14" s="2">
        <v>100.15770000000001</v>
      </c>
      <c r="O14" s="2">
        <v>80.874499332443264</v>
      </c>
      <c r="P14" s="2">
        <v>19.125500667556743</v>
      </c>
    </row>
    <row r="15" spans="1:16">
      <c r="A15" t="s">
        <v>173</v>
      </c>
      <c r="B15" t="s">
        <v>24</v>
      </c>
      <c r="C15" t="s">
        <v>86</v>
      </c>
      <c r="D15">
        <v>2</v>
      </c>
      <c r="E15">
        <v>39.25</v>
      </c>
      <c r="F15">
        <v>8.9999999999999993E-3</v>
      </c>
      <c r="G15">
        <v>2.29E-2</v>
      </c>
      <c r="H15">
        <v>17.71</v>
      </c>
      <c r="I15">
        <v>0.24440000000000001</v>
      </c>
      <c r="J15">
        <v>42.65</v>
      </c>
      <c r="K15" s="1">
        <v>0.32240000000000002</v>
      </c>
      <c r="L15" s="1">
        <v>7.4000000000000003E-3</v>
      </c>
      <c r="M15" s="1">
        <v>0.1444</v>
      </c>
      <c r="N15" s="2">
        <v>100.3605</v>
      </c>
      <c r="O15" s="2">
        <v>81.105990783410135</v>
      </c>
      <c r="P15" s="2">
        <v>18.894009216589865</v>
      </c>
    </row>
    <row r="16" spans="1:16">
      <c r="A16" t="s">
        <v>175</v>
      </c>
      <c r="B16" t="s">
        <v>24</v>
      </c>
      <c r="C16" t="s">
        <v>86</v>
      </c>
      <c r="D16">
        <v>3</v>
      </c>
      <c r="E16">
        <v>39.04</v>
      </c>
      <c r="F16">
        <v>1.0699999999999999E-2</v>
      </c>
      <c r="G16">
        <v>1.32E-2</v>
      </c>
      <c r="H16">
        <v>17.91</v>
      </c>
      <c r="I16">
        <v>0.28989999999999999</v>
      </c>
      <c r="J16">
        <v>42.34</v>
      </c>
      <c r="K16" s="1">
        <v>0.32290000000000002</v>
      </c>
      <c r="L16" s="1">
        <v>5.6500000000000002E-2</v>
      </c>
      <c r="M16" s="1">
        <v>0.15770000000000001</v>
      </c>
      <c r="N16" s="2">
        <v>100.1409</v>
      </c>
      <c r="O16" s="2">
        <v>80.817557379795616</v>
      </c>
      <c r="P16" s="2">
        <v>19.182442620204391</v>
      </c>
    </row>
    <row r="17" spans="1:19">
      <c r="A17" t="s">
        <v>176</v>
      </c>
      <c r="B17" t="s">
        <v>24</v>
      </c>
      <c r="C17" t="s">
        <v>86</v>
      </c>
      <c r="D17">
        <v>4</v>
      </c>
      <c r="E17">
        <v>39.08</v>
      </c>
      <c r="F17">
        <v>2.0999999999999999E-3</v>
      </c>
      <c r="G17">
        <v>2.5100000000000001E-2</v>
      </c>
      <c r="H17">
        <v>17.600000000000001</v>
      </c>
      <c r="I17">
        <v>0.28960000000000002</v>
      </c>
      <c r="J17">
        <v>42.44</v>
      </c>
      <c r="K17" s="1">
        <v>0.3145</v>
      </c>
      <c r="L17" s="1">
        <v>3.3300000000000003E-2</v>
      </c>
      <c r="M17" s="1">
        <v>0.13969999999999999</v>
      </c>
      <c r="N17" s="2">
        <v>99.924300000000002</v>
      </c>
      <c r="O17" s="2">
        <v>81.126855034795014</v>
      </c>
      <c r="P17" s="2">
        <v>18.873144965204997</v>
      </c>
    </row>
    <row r="18" spans="1:19">
      <c r="A18" t="s">
        <v>177</v>
      </c>
      <c r="B18" t="s">
        <v>24</v>
      </c>
      <c r="C18" t="s">
        <v>86</v>
      </c>
      <c r="D18">
        <v>4</v>
      </c>
      <c r="E18">
        <v>38.85</v>
      </c>
      <c r="F18">
        <v>1.5100000000000001E-2</v>
      </c>
      <c r="G18">
        <v>2.92E-2</v>
      </c>
      <c r="H18">
        <v>19.36</v>
      </c>
      <c r="I18">
        <v>0.28589999999999999</v>
      </c>
      <c r="J18">
        <v>41.03</v>
      </c>
      <c r="K18" s="1">
        <v>0.33210000000000001</v>
      </c>
      <c r="L18" s="1">
        <v>0</v>
      </c>
      <c r="M18" s="1">
        <v>0.1173</v>
      </c>
      <c r="N18" s="2">
        <v>100.0196</v>
      </c>
      <c r="O18" s="2">
        <v>79.06664428403559</v>
      </c>
      <c r="P18" s="2">
        <v>20.933355715964414</v>
      </c>
      <c r="S18" s="2"/>
    </row>
    <row r="19" spans="1:19">
      <c r="A19" t="s">
        <v>178</v>
      </c>
      <c r="B19" t="s">
        <v>24</v>
      </c>
      <c r="C19" t="s">
        <v>86</v>
      </c>
      <c r="D19">
        <v>5</v>
      </c>
      <c r="E19">
        <v>39.25</v>
      </c>
      <c r="F19">
        <v>1.03E-2</v>
      </c>
      <c r="G19">
        <v>2.0199999999999999E-2</v>
      </c>
      <c r="H19">
        <v>18.2</v>
      </c>
      <c r="I19">
        <v>0.29199999999999998</v>
      </c>
      <c r="J19">
        <v>42.03</v>
      </c>
      <c r="K19" s="1">
        <v>0.31780000000000003</v>
      </c>
      <c r="L19" s="1">
        <v>3.0300000000000001E-2</v>
      </c>
      <c r="M19" s="1">
        <v>0.11269999999999999</v>
      </c>
      <c r="N19" s="2">
        <v>100.2633</v>
      </c>
      <c r="O19" s="2">
        <v>80.453972257250953</v>
      </c>
      <c r="P19" s="2">
        <v>19.546027742749057</v>
      </c>
      <c r="S19" s="2"/>
    </row>
    <row r="20" spans="1:19">
      <c r="A20" t="s">
        <v>179</v>
      </c>
      <c r="B20" t="s">
        <v>24</v>
      </c>
      <c r="C20" t="s">
        <v>86</v>
      </c>
      <c r="D20">
        <v>5</v>
      </c>
      <c r="E20">
        <v>39.380000000000003</v>
      </c>
      <c r="F20">
        <v>1.7399999999999999E-2</v>
      </c>
      <c r="G20">
        <v>3.1399999999999997E-2</v>
      </c>
      <c r="H20">
        <v>18.100000000000001</v>
      </c>
      <c r="I20">
        <v>0.2366</v>
      </c>
      <c r="J20">
        <v>42.33</v>
      </c>
      <c r="K20" s="1">
        <v>0.32640000000000002</v>
      </c>
      <c r="L20" s="1">
        <v>3.6299999999999999E-2</v>
      </c>
      <c r="M20" s="1">
        <v>0.11749999999999999</v>
      </c>
      <c r="N20" s="2">
        <v>100.57559999999999</v>
      </c>
      <c r="O20" s="2">
        <v>80.65708763969414</v>
      </c>
      <c r="P20" s="2">
        <v>19.34291236030586</v>
      </c>
    </row>
    <row r="21" spans="1:19">
      <c r="A21" t="s">
        <v>180</v>
      </c>
      <c r="B21" t="s">
        <v>24</v>
      </c>
      <c r="C21" t="s">
        <v>86</v>
      </c>
      <c r="D21">
        <v>6</v>
      </c>
      <c r="E21">
        <v>39.450000000000003</v>
      </c>
      <c r="F21">
        <v>5.3E-3</v>
      </c>
      <c r="G21">
        <v>2.8299999999999999E-2</v>
      </c>
      <c r="H21">
        <v>16.059999999999999</v>
      </c>
      <c r="I21">
        <v>0.28010000000000002</v>
      </c>
      <c r="J21">
        <v>43.75</v>
      </c>
      <c r="K21" s="1">
        <v>0.30620000000000003</v>
      </c>
      <c r="L21" s="1">
        <v>2.52E-2</v>
      </c>
      <c r="M21" s="1">
        <v>0.18260000000000001</v>
      </c>
      <c r="N21" s="2">
        <v>100.0877</v>
      </c>
      <c r="O21" s="2">
        <v>82.927852348993298</v>
      </c>
      <c r="P21" s="2">
        <v>17.072147651006713</v>
      </c>
    </row>
    <row r="22" spans="1:19">
      <c r="A22" t="s">
        <v>181</v>
      </c>
      <c r="B22" t="s">
        <v>24</v>
      </c>
      <c r="C22" t="s">
        <v>86</v>
      </c>
      <c r="D22">
        <v>7</v>
      </c>
      <c r="E22">
        <v>39.19</v>
      </c>
      <c r="F22">
        <v>0</v>
      </c>
      <c r="G22">
        <v>2.52E-2</v>
      </c>
      <c r="H22">
        <v>18.36</v>
      </c>
      <c r="I22">
        <v>0.26350000000000001</v>
      </c>
      <c r="J22">
        <v>41.92</v>
      </c>
      <c r="K22" s="1">
        <v>0.30990000000000001</v>
      </c>
      <c r="L22" s="1">
        <v>3.0599999999999999E-2</v>
      </c>
      <c r="M22" s="1">
        <v>0.1249</v>
      </c>
      <c r="N22" s="2">
        <v>100.22410000000001</v>
      </c>
      <c r="O22" s="2">
        <v>80.27388053431909</v>
      </c>
      <c r="P22" s="2">
        <v>19.72611946568092</v>
      </c>
    </row>
    <row r="23" spans="1:19">
      <c r="A23" t="s">
        <v>182</v>
      </c>
      <c r="B23" t="s">
        <v>25</v>
      </c>
      <c r="C23" t="s">
        <v>86</v>
      </c>
      <c r="D23">
        <v>1</v>
      </c>
      <c r="E23">
        <v>39.229999999999997</v>
      </c>
      <c r="F23">
        <v>1.66E-2</v>
      </c>
      <c r="G23">
        <v>2.2100000000000002E-2</v>
      </c>
      <c r="H23">
        <v>18.05</v>
      </c>
      <c r="I23">
        <v>0.26850000000000002</v>
      </c>
      <c r="J23">
        <v>42.3</v>
      </c>
      <c r="K23" s="1">
        <v>0.31459999999999999</v>
      </c>
      <c r="L23" s="1">
        <v>3.78E-2</v>
      </c>
      <c r="M23" s="1">
        <v>0.1167</v>
      </c>
      <c r="N23" s="2">
        <v>100.3563</v>
      </c>
      <c r="O23" s="2">
        <v>80.684678637355262</v>
      </c>
      <c r="P23" s="2">
        <v>19.315321362644742</v>
      </c>
    </row>
    <row r="24" spans="1:19">
      <c r="A24" t="s">
        <v>183</v>
      </c>
      <c r="B24" t="s">
        <v>25</v>
      </c>
      <c r="C24" t="s">
        <v>86</v>
      </c>
      <c r="D24">
        <v>1</v>
      </c>
      <c r="E24">
        <v>38.950000000000003</v>
      </c>
      <c r="F24">
        <v>1.09E-2</v>
      </c>
      <c r="G24">
        <v>2.4400000000000002E-2</v>
      </c>
      <c r="H24">
        <v>19.63</v>
      </c>
      <c r="I24">
        <v>0.32829999999999998</v>
      </c>
      <c r="J24">
        <v>40.9</v>
      </c>
      <c r="K24" s="1">
        <v>0.32029999999999997</v>
      </c>
      <c r="L24" s="1">
        <v>0</v>
      </c>
      <c r="M24" s="1">
        <v>0.13170000000000001</v>
      </c>
      <c r="N24" s="2">
        <v>100.29559999999999</v>
      </c>
      <c r="O24" s="2">
        <v>78.789915966386559</v>
      </c>
      <c r="P24" s="2">
        <v>21.210084033613448</v>
      </c>
    </row>
    <row r="25" spans="1:19">
      <c r="A25" t="s">
        <v>184</v>
      </c>
      <c r="B25" t="s">
        <v>25</v>
      </c>
      <c r="C25" t="s">
        <v>86</v>
      </c>
      <c r="D25">
        <v>1</v>
      </c>
      <c r="E25">
        <v>39.28</v>
      </c>
      <c r="F25">
        <v>2.1000000000000001E-2</v>
      </c>
      <c r="G25">
        <v>2.0299999999999999E-2</v>
      </c>
      <c r="H25">
        <v>18.03</v>
      </c>
      <c r="I25">
        <v>0.30059999999999998</v>
      </c>
      <c r="J25">
        <v>42.3</v>
      </c>
      <c r="K25" s="1">
        <v>0.33250000000000002</v>
      </c>
      <c r="L25" s="1">
        <v>1.35E-2</v>
      </c>
      <c r="M25" s="1">
        <v>0.1239</v>
      </c>
      <c r="N25" s="2">
        <v>100.4218</v>
      </c>
      <c r="O25" s="2">
        <v>80.708826740572775</v>
      </c>
      <c r="P25" s="2">
        <v>19.291173259427229</v>
      </c>
    </row>
    <row r="26" spans="1:19">
      <c r="A26" t="s">
        <v>185</v>
      </c>
      <c r="B26" t="s">
        <v>25</v>
      </c>
      <c r="C26" t="s">
        <v>86</v>
      </c>
      <c r="D26">
        <v>1</v>
      </c>
      <c r="E26">
        <v>39.11</v>
      </c>
      <c r="F26">
        <v>8.9999999999999998E-4</v>
      </c>
      <c r="G26">
        <v>2.3699999999999999E-2</v>
      </c>
      <c r="H26">
        <v>18.52</v>
      </c>
      <c r="I26">
        <v>0.2482</v>
      </c>
      <c r="J26">
        <v>41.7</v>
      </c>
      <c r="K26" s="1">
        <v>0.32</v>
      </c>
      <c r="L26" s="1">
        <v>0</v>
      </c>
      <c r="M26" s="1">
        <v>0.1046</v>
      </c>
      <c r="N26" s="2">
        <v>100.0274</v>
      </c>
      <c r="O26" s="2">
        <v>80.050398992020149</v>
      </c>
      <c r="P26" s="2">
        <v>19.94960100797984</v>
      </c>
    </row>
    <row r="27" spans="1:19">
      <c r="A27" t="s">
        <v>186</v>
      </c>
      <c r="B27" t="s">
        <v>25</v>
      </c>
      <c r="C27" t="s">
        <v>86</v>
      </c>
      <c r="D27">
        <v>1</v>
      </c>
      <c r="E27">
        <v>39.25</v>
      </c>
      <c r="F27">
        <v>1.83E-2</v>
      </c>
      <c r="G27">
        <v>1.8800000000000001E-2</v>
      </c>
      <c r="H27">
        <v>18.14</v>
      </c>
      <c r="I27">
        <v>0.2228</v>
      </c>
      <c r="J27">
        <v>42.23</v>
      </c>
      <c r="K27" s="1">
        <v>0.31590000000000001</v>
      </c>
      <c r="L27" s="1">
        <v>7.3200000000000001E-2</v>
      </c>
      <c r="M27" s="1">
        <v>0.12709999999999999</v>
      </c>
      <c r="N27" s="2">
        <v>100.3961</v>
      </c>
      <c r="O27" s="2">
        <v>80.582605775688378</v>
      </c>
      <c r="P27" s="2">
        <v>19.417394224311618</v>
      </c>
    </row>
    <row r="28" spans="1:19">
      <c r="A28" t="s">
        <v>187</v>
      </c>
      <c r="B28" t="s">
        <v>25</v>
      </c>
      <c r="C28" t="s">
        <v>198</v>
      </c>
      <c r="D28">
        <v>2</v>
      </c>
      <c r="E28">
        <v>53</v>
      </c>
      <c r="F28">
        <v>0.41760000000000003</v>
      </c>
      <c r="G28">
        <v>2.2999999999999998</v>
      </c>
      <c r="H28">
        <v>5.49</v>
      </c>
      <c r="I28">
        <v>0.17979999999999999</v>
      </c>
      <c r="J28">
        <v>17.28</v>
      </c>
      <c r="K28" s="1">
        <v>20.43</v>
      </c>
      <c r="L28" s="1">
        <v>0.42580000000000001</v>
      </c>
      <c r="M28" s="1">
        <v>1.84E-2</v>
      </c>
      <c r="N28" s="2">
        <v>99.541600000000003</v>
      </c>
      <c r="O28" s="2">
        <v>84.864136537165948</v>
      </c>
      <c r="P28" s="2">
        <v>15.135863462834045</v>
      </c>
    </row>
    <row r="29" spans="1:19">
      <c r="A29" t="s">
        <v>188</v>
      </c>
      <c r="B29" t="s">
        <v>25</v>
      </c>
      <c r="C29" t="s">
        <v>198</v>
      </c>
      <c r="D29">
        <v>2</v>
      </c>
      <c r="E29">
        <v>52.33</v>
      </c>
      <c r="F29">
        <v>0.43259999999999998</v>
      </c>
      <c r="G29">
        <v>2.57</v>
      </c>
      <c r="H29">
        <v>5.35</v>
      </c>
      <c r="I29">
        <v>0.1113</v>
      </c>
      <c r="J29">
        <v>17.21</v>
      </c>
      <c r="K29" s="1">
        <v>20.47</v>
      </c>
      <c r="L29" s="1">
        <v>0.629</v>
      </c>
      <c r="M29" s="1">
        <v>2.1000000000000001E-2</v>
      </c>
      <c r="N29" s="2">
        <v>99.123900000000006</v>
      </c>
      <c r="O29" s="2">
        <v>85.145172180958824</v>
      </c>
      <c r="P29" s="2">
        <v>14.854827819041191</v>
      </c>
    </row>
    <row r="30" spans="1:19">
      <c r="A30" t="s">
        <v>189</v>
      </c>
      <c r="B30" t="s">
        <v>25</v>
      </c>
      <c r="C30" t="s">
        <v>198</v>
      </c>
      <c r="D30">
        <v>3</v>
      </c>
      <c r="E30">
        <v>53.42</v>
      </c>
      <c r="F30">
        <v>0.4108</v>
      </c>
      <c r="G30">
        <v>2</v>
      </c>
      <c r="H30">
        <v>5.89</v>
      </c>
      <c r="I30">
        <v>0.1573</v>
      </c>
      <c r="J30">
        <v>17.16</v>
      </c>
      <c r="K30" s="1">
        <v>20.73</v>
      </c>
      <c r="L30" s="1">
        <v>0.28860000000000002</v>
      </c>
      <c r="M30" s="1">
        <v>1.5900000000000001E-2</v>
      </c>
      <c r="N30" s="2">
        <v>100.07259999999999</v>
      </c>
      <c r="O30" s="2">
        <v>83.856502242152473</v>
      </c>
      <c r="P30" s="2">
        <v>16.143497757847534</v>
      </c>
    </row>
    <row r="31" spans="1:19">
      <c r="A31" t="s">
        <v>190</v>
      </c>
      <c r="B31" t="s">
        <v>25</v>
      </c>
      <c r="C31" t="s">
        <v>86</v>
      </c>
      <c r="D31">
        <v>4</v>
      </c>
      <c r="E31">
        <v>39.450000000000003</v>
      </c>
      <c r="F31">
        <v>0</v>
      </c>
      <c r="G31">
        <v>3.1800000000000002E-2</v>
      </c>
      <c r="H31">
        <v>18.07</v>
      </c>
      <c r="I31">
        <v>0.26019999999999999</v>
      </c>
      <c r="J31">
        <v>42.14</v>
      </c>
      <c r="K31" s="1">
        <v>0.3221</v>
      </c>
      <c r="L31" s="1">
        <v>1.7899999999999999E-2</v>
      </c>
      <c r="M31" s="1">
        <v>9.6500000000000002E-2</v>
      </c>
      <c r="N31" s="2">
        <v>100.38849999999999</v>
      </c>
      <c r="O31" s="2">
        <v>80.608204869008517</v>
      </c>
      <c r="P31" s="2">
        <v>19.39179513099149</v>
      </c>
    </row>
    <row r="32" spans="1:19">
      <c r="A32" t="s">
        <v>191</v>
      </c>
      <c r="B32" t="s">
        <v>33</v>
      </c>
      <c r="C32" t="s">
        <v>86</v>
      </c>
      <c r="D32">
        <v>1</v>
      </c>
      <c r="E32">
        <v>38.770000000000003</v>
      </c>
      <c r="F32">
        <v>1.9800000000000002E-2</v>
      </c>
      <c r="G32">
        <v>4.4600000000000001E-2</v>
      </c>
      <c r="H32">
        <v>21.12</v>
      </c>
      <c r="I32">
        <v>0.30009999999999998</v>
      </c>
      <c r="J32">
        <v>39.81</v>
      </c>
      <c r="K32" s="1">
        <v>0.28000000000000003</v>
      </c>
      <c r="L32" s="1">
        <v>1.8700000000000001E-2</v>
      </c>
      <c r="M32" s="1">
        <v>0.14449999999999999</v>
      </c>
      <c r="N32" s="2">
        <v>100.5077</v>
      </c>
      <c r="O32" s="2">
        <v>77.063371995293323</v>
      </c>
      <c r="P32" s="2">
        <v>22.936628004706673</v>
      </c>
    </row>
    <row r="33" spans="1:16">
      <c r="A33" s="9" t="s">
        <v>192</v>
      </c>
      <c r="B33" s="9" t="s">
        <v>33</v>
      </c>
      <c r="C33" s="9" t="s">
        <v>86</v>
      </c>
      <c r="D33" s="9">
        <v>1</v>
      </c>
      <c r="E33" s="9">
        <v>38.619999999999997</v>
      </c>
      <c r="F33" s="9">
        <v>2.1499999999999998E-2</v>
      </c>
      <c r="G33" s="9">
        <v>3.2899999999999999E-2</v>
      </c>
      <c r="H33" s="9">
        <v>21.3</v>
      </c>
      <c r="I33" s="9">
        <v>0.33029999999999998</v>
      </c>
      <c r="J33" s="9">
        <v>39.729999999999997</v>
      </c>
      <c r="K33" s="12">
        <v>0.2611</v>
      </c>
      <c r="L33" s="12">
        <v>2.1600000000000001E-2</v>
      </c>
      <c r="M33" s="12">
        <v>0.129</v>
      </c>
      <c r="N33" s="11">
        <v>100.4464</v>
      </c>
      <c r="O33" s="11">
        <v>76.87856424018787</v>
      </c>
      <c r="P33" s="11">
        <v>23.121435759812144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85784-E711-E246-AE91-710442DA42C8}">
  <dimension ref="A1:AE73"/>
  <sheetViews>
    <sheetView workbookViewId="0"/>
  </sheetViews>
  <sheetFormatPr baseColWidth="10" defaultRowHeight="13"/>
  <cols>
    <col min="1" max="1" width="22.59765625" customWidth="1"/>
    <col min="3" max="3" width="17.796875" customWidth="1"/>
    <col min="4" max="31" width="12.3984375" style="4" customWidth="1"/>
  </cols>
  <sheetData>
    <row r="1" spans="1:17" ht="21" customHeight="1">
      <c r="A1" s="28" t="s">
        <v>238</v>
      </c>
    </row>
    <row r="2" spans="1:17" ht="17">
      <c r="A2" s="8" t="s">
        <v>233</v>
      </c>
      <c r="B2" s="8"/>
      <c r="C2" s="8"/>
      <c r="D2" s="14" t="s">
        <v>270</v>
      </c>
      <c r="E2" s="14" t="s">
        <v>268</v>
      </c>
      <c r="F2" s="14" t="s">
        <v>267</v>
      </c>
      <c r="G2" s="14" t="s">
        <v>261</v>
      </c>
      <c r="H2" s="14" t="s">
        <v>262</v>
      </c>
      <c r="I2" s="14" t="s">
        <v>263</v>
      </c>
      <c r="J2" s="14" t="s">
        <v>264</v>
      </c>
      <c r="K2" s="14" t="s">
        <v>269</v>
      </c>
      <c r="L2" s="14" t="s">
        <v>265</v>
      </c>
      <c r="M2" s="14" t="s">
        <v>266</v>
      </c>
      <c r="N2" s="14" t="s">
        <v>104</v>
      </c>
      <c r="O2" s="14" t="s">
        <v>105</v>
      </c>
      <c r="P2" s="19" t="s">
        <v>274</v>
      </c>
    </row>
    <row r="3" spans="1:17">
      <c r="A3" t="s">
        <v>82</v>
      </c>
      <c r="B3" t="s">
        <v>83</v>
      </c>
      <c r="C3" t="s">
        <v>30</v>
      </c>
      <c r="D3" s="4">
        <v>51.1</v>
      </c>
      <c r="E3" s="4">
        <v>3.85</v>
      </c>
      <c r="F3" s="4">
        <v>12.52</v>
      </c>
      <c r="G3" s="4">
        <v>12.94</v>
      </c>
      <c r="H3" s="4">
        <v>0.20169999999999999</v>
      </c>
      <c r="I3" s="4">
        <v>5.22</v>
      </c>
      <c r="J3" s="4">
        <v>8.9600000000000009</v>
      </c>
      <c r="K3" s="4">
        <v>2.63</v>
      </c>
      <c r="L3" s="4">
        <v>0.80649999999999999</v>
      </c>
      <c r="M3" s="4">
        <v>0.33529999999999999</v>
      </c>
      <c r="N3" s="6">
        <v>144.18075991106892</v>
      </c>
      <c r="O3" s="4">
        <v>152</v>
      </c>
      <c r="P3" s="5">
        <v>98.614699999999999</v>
      </c>
      <c r="Q3" s="6"/>
    </row>
    <row r="4" spans="1:17">
      <c r="A4" t="s">
        <v>82</v>
      </c>
      <c r="B4" t="s">
        <v>83</v>
      </c>
      <c r="C4" t="s">
        <v>31</v>
      </c>
      <c r="D4" s="4">
        <v>51.01</v>
      </c>
      <c r="E4" s="4">
        <v>3.94</v>
      </c>
      <c r="F4" s="4">
        <v>12.4</v>
      </c>
      <c r="G4" s="4">
        <v>13.18</v>
      </c>
      <c r="H4" s="4">
        <v>0.1862</v>
      </c>
      <c r="I4" s="4">
        <v>5.16</v>
      </c>
      <c r="J4" s="4">
        <v>9.16</v>
      </c>
      <c r="K4" s="4">
        <v>2.42</v>
      </c>
      <c r="L4" s="4">
        <v>0.7954</v>
      </c>
      <c r="M4" s="4">
        <v>0.36180000000000001</v>
      </c>
      <c r="N4" s="6">
        <v>135.77021558292324</v>
      </c>
      <c r="O4" s="4">
        <v>198.00000000000003</v>
      </c>
      <c r="P4" s="5">
        <v>98.667100000000005</v>
      </c>
      <c r="Q4" s="6"/>
    </row>
    <row r="5" spans="1:17">
      <c r="A5" t="s">
        <v>82</v>
      </c>
      <c r="B5" t="s">
        <v>83</v>
      </c>
      <c r="C5" t="s">
        <v>32</v>
      </c>
      <c r="D5" s="4">
        <v>50.92</v>
      </c>
      <c r="E5" s="4">
        <v>3.95</v>
      </c>
      <c r="F5" s="4">
        <v>12.53</v>
      </c>
      <c r="G5" s="4">
        <v>13.14</v>
      </c>
      <c r="H5" s="4">
        <v>0.16350000000000001</v>
      </c>
      <c r="I5" s="4">
        <v>5.05</v>
      </c>
      <c r="J5" s="4">
        <v>9.27</v>
      </c>
      <c r="K5" s="4">
        <v>2.54</v>
      </c>
      <c r="L5" s="4">
        <v>0.80730000000000002</v>
      </c>
      <c r="M5" s="4">
        <v>0.3871</v>
      </c>
      <c r="N5" s="6">
        <v>128.96167969823387</v>
      </c>
      <c r="O5" s="4">
        <v>196</v>
      </c>
      <c r="P5" s="5">
        <v>98.809700000000007</v>
      </c>
      <c r="Q5" s="6"/>
    </row>
    <row r="6" spans="1:17">
      <c r="A6" t="s">
        <v>82</v>
      </c>
      <c r="B6" t="s">
        <v>83</v>
      </c>
      <c r="C6" t="s">
        <v>77</v>
      </c>
      <c r="D6" s="4">
        <v>50.43</v>
      </c>
      <c r="E6" s="4">
        <v>3.92</v>
      </c>
      <c r="F6" s="4">
        <v>12.42</v>
      </c>
      <c r="G6" s="4">
        <v>13.07</v>
      </c>
      <c r="H6" s="4">
        <v>0.21190000000000001</v>
      </c>
      <c r="I6" s="4">
        <v>5.19</v>
      </c>
      <c r="J6" s="4">
        <v>9.25</v>
      </c>
      <c r="K6" s="4">
        <v>2.58</v>
      </c>
      <c r="L6" s="4">
        <v>0.8357</v>
      </c>
      <c r="M6" s="4">
        <v>0.41789999999999999</v>
      </c>
      <c r="N6" s="6">
        <v>144.58126202193299</v>
      </c>
      <c r="O6" s="4">
        <v>188</v>
      </c>
      <c r="P6" s="5">
        <v>98.380399999999995</v>
      </c>
      <c r="Q6" s="6"/>
    </row>
    <row r="7" spans="1:17">
      <c r="A7" t="s">
        <v>82</v>
      </c>
      <c r="B7" t="s">
        <v>83</v>
      </c>
      <c r="C7" t="s">
        <v>78</v>
      </c>
      <c r="D7" s="4">
        <v>50.63</v>
      </c>
      <c r="E7" s="4">
        <v>3.9</v>
      </c>
      <c r="F7" s="4">
        <v>12.35</v>
      </c>
      <c r="G7" s="4">
        <v>13.07</v>
      </c>
      <c r="H7" s="4">
        <v>0.19020000000000001</v>
      </c>
      <c r="I7" s="4">
        <v>5.24</v>
      </c>
      <c r="J7" s="4">
        <v>9.08</v>
      </c>
      <c r="K7" s="4">
        <v>2.65</v>
      </c>
      <c r="L7" s="4">
        <v>0.78549999999999998</v>
      </c>
      <c r="M7" s="4">
        <v>0.44519999999999998</v>
      </c>
      <c r="N7" s="6">
        <v>173.0169118932827</v>
      </c>
      <c r="O7" s="4">
        <v>214</v>
      </c>
      <c r="P7" s="5">
        <v>98.405500000000004</v>
      </c>
      <c r="Q7" s="6"/>
    </row>
    <row r="8" spans="1:17">
      <c r="A8" t="s">
        <v>82</v>
      </c>
      <c r="B8" t="s">
        <v>83</v>
      </c>
      <c r="C8" t="s">
        <v>79</v>
      </c>
      <c r="D8" s="4">
        <v>50.44</v>
      </c>
      <c r="E8" s="4">
        <v>3.86</v>
      </c>
      <c r="F8" s="4">
        <v>12.32</v>
      </c>
      <c r="G8" s="4">
        <v>13.04</v>
      </c>
      <c r="H8" s="4">
        <v>0.19670000000000001</v>
      </c>
      <c r="I8" s="4">
        <v>5.0599999999999996</v>
      </c>
      <c r="J8" s="4">
        <v>9.16</v>
      </c>
      <c r="K8" s="4">
        <v>2.67</v>
      </c>
      <c r="L8" s="4">
        <v>0.84709999999999996</v>
      </c>
      <c r="M8" s="4">
        <v>0.4027</v>
      </c>
      <c r="N8" s="6">
        <v>123.75515225700082</v>
      </c>
      <c r="O8" s="4">
        <v>183</v>
      </c>
      <c r="P8" s="5">
        <v>98.045699999999997</v>
      </c>
      <c r="Q8" s="6"/>
    </row>
    <row r="9" spans="1:17">
      <c r="A9" t="s">
        <v>81</v>
      </c>
      <c r="B9" t="s">
        <v>80</v>
      </c>
      <c r="C9" t="s">
        <v>30</v>
      </c>
      <c r="D9" s="4">
        <v>50.92</v>
      </c>
      <c r="E9" s="4">
        <v>3.89</v>
      </c>
      <c r="F9" s="4">
        <v>12.79</v>
      </c>
      <c r="G9" s="4">
        <v>13.05</v>
      </c>
      <c r="H9" s="4">
        <v>0.17599999999999999</v>
      </c>
      <c r="I9" s="4">
        <v>5.0599999999999996</v>
      </c>
      <c r="J9" s="4">
        <v>9.1300000000000008</v>
      </c>
      <c r="K9" s="4">
        <v>2.59</v>
      </c>
      <c r="L9" s="4">
        <v>0.80120000000000002</v>
      </c>
      <c r="M9" s="4">
        <v>0.40039999999999998</v>
      </c>
      <c r="N9" s="6">
        <v>80.100422172816067</v>
      </c>
      <c r="O9" s="4">
        <v>234</v>
      </c>
      <c r="P9" s="5">
        <v>98.850999999999999</v>
      </c>
      <c r="Q9" s="6"/>
    </row>
    <row r="10" spans="1:17">
      <c r="A10" t="s">
        <v>81</v>
      </c>
      <c r="B10" t="s">
        <v>80</v>
      </c>
      <c r="C10" t="s">
        <v>31</v>
      </c>
      <c r="D10" s="4">
        <v>51.15</v>
      </c>
      <c r="E10" s="4">
        <v>3.92</v>
      </c>
      <c r="F10" s="4">
        <v>12.69</v>
      </c>
      <c r="G10" s="4">
        <v>13.23</v>
      </c>
      <c r="H10" s="4">
        <v>0.21229999999999999</v>
      </c>
      <c r="I10" s="4">
        <v>5.2</v>
      </c>
      <c r="J10" s="4">
        <v>9.19</v>
      </c>
      <c r="K10" s="4">
        <v>2.76</v>
      </c>
      <c r="L10" s="4">
        <v>0.84189999999999998</v>
      </c>
      <c r="M10" s="4">
        <v>0.42470000000000002</v>
      </c>
      <c r="N10" s="6">
        <v>166.20837600859335</v>
      </c>
      <c r="O10" s="4">
        <v>187</v>
      </c>
      <c r="P10" s="5">
        <v>99.679100000000005</v>
      </c>
      <c r="Q10" s="6"/>
    </row>
    <row r="11" spans="1:17">
      <c r="A11" t="s">
        <v>81</v>
      </c>
      <c r="B11" t="s">
        <v>80</v>
      </c>
      <c r="C11" t="s">
        <v>32</v>
      </c>
      <c r="D11" s="4">
        <v>51.17</v>
      </c>
      <c r="E11" s="4">
        <v>3.92</v>
      </c>
      <c r="F11" s="4">
        <v>12.81</v>
      </c>
      <c r="G11" s="4">
        <v>13.15</v>
      </c>
      <c r="H11" s="4">
        <v>0.20730000000000001</v>
      </c>
      <c r="I11" s="4">
        <v>5.0999999999999996</v>
      </c>
      <c r="J11" s="4">
        <v>9.24</v>
      </c>
      <c r="K11" s="4">
        <v>2.83</v>
      </c>
      <c r="L11" s="4">
        <v>0.83079999999999998</v>
      </c>
      <c r="M11" s="4">
        <v>0.45850000000000002</v>
      </c>
      <c r="N11" s="6">
        <v>152.99180635007869</v>
      </c>
      <c r="O11" s="4">
        <v>181.00000000000003</v>
      </c>
      <c r="P11" s="5">
        <v>99.772900000000007</v>
      </c>
      <c r="Q11" s="6"/>
    </row>
    <row r="12" spans="1:17">
      <c r="A12" t="s">
        <v>81</v>
      </c>
      <c r="B12" t="s">
        <v>80</v>
      </c>
      <c r="C12" t="s">
        <v>77</v>
      </c>
      <c r="D12" s="4">
        <v>50.72</v>
      </c>
      <c r="E12" s="4">
        <v>3.98</v>
      </c>
      <c r="F12" s="4">
        <v>12.57</v>
      </c>
      <c r="G12" s="4">
        <v>13.24</v>
      </c>
      <c r="H12" s="4">
        <v>0.16420000000000001</v>
      </c>
      <c r="I12" s="4">
        <v>5.16</v>
      </c>
      <c r="J12" s="4">
        <v>9.32</v>
      </c>
      <c r="K12" s="4">
        <v>2.86</v>
      </c>
      <c r="L12" s="4">
        <v>0.80379999999999996</v>
      </c>
      <c r="M12" s="4">
        <v>0.41120000000000001</v>
      </c>
      <c r="N12" s="6">
        <v>148.18578101970974</v>
      </c>
      <c r="O12" s="4">
        <v>221.00000000000003</v>
      </c>
      <c r="P12" s="5">
        <v>99.288300000000007</v>
      </c>
      <c r="Q12" s="6"/>
    </row>
    <row r="13" spans="1:17">
      <c r="A13" t="s">
        <v>81</v>
      </c>
      <c r="B13" t="s">
        <v>80</v>
      </c>
      <c r="C13" t="s">
        <v>78</v>
      </c>
      <c r="D13" s="4">
        <v>50.76</v>
      </c>
      <c r="E13" s="4">
        <v>3.93</v>
      </c>
      <c r="F13" s="4">
        <v>12.6</v>
      </c>
      <c r="G13" s="4">
        <v>13.34</v>
      </c>
      <c r="H13" s="4">
        <v>0.18959999999999999</v>
      </c>
      <c r="I13" s="4">
        <v>5.1100000000000003</v>
      </c>
      <c r="J13" s="4">
        <v>9.15</v>
      </c>
      <c r="K13" s="4">
        <v>2.85</v>
      </c>
      <c r="L13" s="4">
        <v>0.8125</v>
      </c>
      <c r="M13" s="4">
        <v>0.46639999999999998</v>
      </c>
      <c r="N13" s="6">
        <v>98.52351927256376</v>
      </c>
      <c r="O13" s="4">
        <v>188</v>
      </c>
      <c r="P13" s="5">
        <v>99.251900000000006</v>
      </c>
      <c r="Q13" s="6"/>
    </row>
    <row r="14" spans="1:17">
      <c r="A14" s="9" t="s">
        <v>81</v>
      </c>
      <c r="B14" s="9" t="s">
        <v>80</v>
      </c>
      <c r="C14" s="9" t="s">
        <v>79</v>
      </c>
      <c r="D14" s="15">
        <v>51.01</v>
      </c>
      <c r="E14" s="15">
        <v>3.94</v>
      </c>
      <c r="F14" s="15">
        <v>12.55</v>
      </c>
      <c r="G14" s="15">
        <v>13.26</v>
      </c>
      <c r="H14" s="15">
        <v>0.19670000000000001</v>
      </c>
      <c r="I14" s="15">
        <v>5.0599999999999996</v>
      </c>
      <c r="J14" s="15">
        <v>9.09</v>
      </c>
      <c r="K14" s="15">
        <v>2.7</v>
      </c>
      <c r="L14" s="15">
        <v>0.80330000000000001</v>
      </c>
      <c r="M14" s="15">
        <v>0.39910000000000001</v>
      </c>
      <c r="N14" s="17">
        <v>153.39230846094276</v>
      </c>
      <c r="O14" s="15">
        <v>212</v>
      </c>
      <c r="P14" s="16">
        <v>99.068600000000004</v>
      </c>
      <c r="Q14" s="6"/>
    </row>
    <row r="15" spans="1:17">
      <c r="A15" t="s">
        <v>215</v>
      </c>
      <c r="D15" s="5">
        <f>AVERAGE(D3:D14)</f>
        <v>50.854999999999997</v>
      </c>
      <c r="E15" s="5">
        <f t="shared" ref="E15:P15" si="0">AVERAGE(E3:E14)</f>
        <v>3.9166666666666661</v>
      </c>
      <c r="F15" s="5">
        <f t="shared" si="0"/>
        <v>12.545833333333334</v>
      </c>
      <c r="G15" s="5">
        <f t="shared" si="0"/>
        <v>13.1425</v>
      </c>
      <c r="H15" s="5">
        <f t="shared" si="0"/>
        <v>0.19135833333333332</v>
      </c>
      <c r="I15" s="5">
        <f t="shared" si="0"/>
        <v>5.1341666666666663</v>
      </c>
      <c r="J15" s="5">
        <f t="shared" si="0"/>
        <v>9.1666666666666661</v>
      </c>
      <c r="K15" s="5">
        <f t="shared" si="0"/>
        <v>2.6733333333333333</v>
      </c>
      <c r="L15" s="5">
        <f t="shared" si="0"/>
        <v>0.81425000000000003</v>
      </c>
      <c r="M15" s="5">
        <f t="shared" si="0"/>
        <v>0.40919166666666668</v>
      </c>
      <c r="N15" s="6">
        <f t="shared" si="0"/>
        <v>137.47234955409559</v>
      </c>
      <c r="O15" s="6">
        <f t="shared" si="0"/>
        <v>196.16666666666666</v>
      </c>
      <c r="P15" s="5">
        <f t="shared" si="0"/>
        <v>98.902908333333343</v>
      </c>
    </row>
    <row r="16" spans="1:17">
      <c r="A16" t="s">
        <v>219</v>
      </c>
      <c r="D16" s="5">
        <f>_xlfn.STDEV.S(D3:D14)</f>
        <v>0.25822822886318675</v>
      </c>
      <c r="E16" s="5">
        <f t="shared" ref="E16:P16" si="1">_xlfn.STDEV.S(E3:E14)</f>
        <v>3.7009417310962495E-2</v>
      </c>
      <c r="F16" s="5">
        <f t="shared" si="1"/>
        <v>0.15985552189019886</v>
      </c>
      <c r="G16" s="5">
        <f t="shared" si="1"/>
        <v>0.11362818152361522</v>
      </c>
      <c r="H16" s="5">
        <f t="shared" si="1"/>
        <v>1.6676737109100826E-2</v>
      </c>
      <c r="I16" s="5">
        <f t="shared" si="1"/>
        <v>6.921092049056668E-2</v>
      </c>
      <c r="J16" s="5">
        <f t="shared" si="1"/>
        <v>9.7638790105845211E-2</v>
      </c>
      <c r="K16" s="5">
        <f t="shared" si="1"/>
        <v>0.13445738313230657</v>
      </c>
      <c r="L16" s="5">
        <f t="shared" si="1"/>
        <v>1.9703183868234452E-2</v>
      </c>
      <c r="M16" s="5">
        <f t="shared" si="1"/>
        <v>3.7822971815679653E-2</v>
      </c>
      <c r="N16" s="6">
        <f t="shared" si="1"/>
        <v>26.740895602324212</v>
      </c>
      <c r="O16" s="6">
        <f t="shared" si="1"/>
        <v>21.724863566192969</v>
      </c>
      <c r="P16" s="5">
        <f t="shared" si="1"/>
        <v>0.52763819121945366</v>
      </c>
    </row>
    <row r="17" spans="1:17">
      <c r="A17" t="s">
        <v>220</v>
      </c>
      <c r="D17" s="5">
        <f>D16/D15*100</f>
        <v>0.50777353035726436</v>
      </c>
      <c r="E17" s="5">
        <f t="shared" ref="E17:P17" si="2">E16/E15*100</f>
        <v>0.94492129304585104</v>
      </c>
      <c r="F17" s="5">
        <f t="shared" si="2"/>
        <v>1.2741722103503061</v>
      </c>
      <c r="G17" s="5">
        <f t="shared" si="2"/>
        <v>0.86458574490100981</v>
      </c>
      <c r="H17" s="5">
        <f t="shared" si="2"/>
        <v>8.714925981326914</v>
      </c>
      <c r="I17" s="5">
        <f t="shared" si="2"/>
        <v>1.3480458462697618</v>
      </c>
      <c r="J17" s="5">
        <f t="shared" si="2"/>
        <v>1.0651504375183114</v>
      </c>
      <c r="K17" s="5">
        <f t="shared" si="2"/>
        <v>5.0295779226548589</v>
      </c>
      <c r="L17" s="5">
        <f t="shared" si="2"/>
        <v>2.4197953783524042</v>
      </c>
      <c r="M17" s="18">
        <f t="shared" si="2"/>
        <v>9.2433387326264338</v>
      </c>
      <c r="N17" s="18">
        <f t="shared" si="2"/>
        <v>19.451835724828157</v>
      </c>
      <c r="O17" s="18">
        <f t="shared" si="2"/>
        <v>11.074696805196076</v>
      </c>
      <c r="P17" s="5">
        <f t="shared" si="2"/>
        <v>0.53349107737170887</v>
      </c>
    </row>
    <row r="18" spans="1:17">
      <c r="P18" s="5"/>
    </row>
    <row r="19" spans="1:17" ht="17">
      <c r="A19" s="8" t="s">
        <v>216</v>
      </c>
      <c r="B19" s="8"/>
      <c r="C19" s="8"/>
      <c r="D19" s="14" t="s">
        <v>270</v>
      </c>
      <c r="E19" s="14" t="s">
        <v>268</v>
      </c>
      <c r="F19" s="14" t="s">
        <v>267</v>
      </c>
      <c r="G19" s="14" t="s">
        <v>261</v>
      </c>
      <c r="H19" s="14" t="s">
        <v>262</v>
      </c>
      <c r="I19" s="14" t="s">
        <v>263</v>
      </c>
      <c r="J19" s="14" t="s">
        <v>264</v>
      </c>
      <c r="K19" s="14" t="s">
        <v>269</v>
      </c>
      <c r="L19" s="14" t="s">
        <v>265</v>
      </c>
      <c r="M19" s="14" t="s">
        <v>266</v>
      </c>
      <c r="N19" s="14" t="s">
        <v>104</v>
      </c>
      <c r="O19" s="14" t="s">
        <v>105</v>
      </c>
      <c r="P19" s="19" t="s">
        <v>274</v>
      </c>
    </row>
    <row r="20" spans="1:17">
      <c r="A20" t="s">
        <v>81</v>
      </c>
      <c r="B20" t="s">
        <v>80</v>
      </c>
      <c r="C20" t="s">
        <v>97</v>
      </c>
      <c r="D20" s="5">
        <v>74.489999999999995</v>
      </c>
      <c r="E20" s="5">
        <v>5.6599999999999998E-2</v>
      </c>
      <c r="F20" s="5">
        <v>13.25</v>
      </c>
      <c r="G20" s="5">
        <v>1.53</v>
      </c>
      <c r="H20" s="5">
        <v>4.8899999999999999E-2</v>
      </c>
      <c r="I20" s="5">
        <v>3.0300000000000001E-2</v>
      </c>
      <c r="J20" s="5">
        <v>0.74739999999999995</v>
      </c>
      <c r="K20" s="5">
        <v>4.17</v>
      </c>
      <c r="L20" s="5">
        <v>5.24</v>
      </c>
      <c r="M20" s="5">
        <v>0</v>
      </c>
      <c r="N20" s="6">
        <v>12.41556543678649</v>
      </c>
      <c r="O20" s="4">
        <v>3318</v>
      </c>
      <c r="P20" s="5">
        <v>99.898099999999999</v>
      </c>
      <c r="Q20" s="6"/>
    </row>
    <row r="21" spans="1:17">
      <c r="A21" t="s">
        <v>81</v>
      </c>
      <c r="B21" t="s">
        <v>80</v>
      </c>
      <c r="C21" t="s">
        <v>98</v>
      </c>
      <c r="D21" s="5">
        <v>74.61</v>
      </c>
      <c r="E21" s="5">
        <v>7.4099999999999999E-2</v>
      </c>
      <c r="F21" s="5">
        <v>13</v>
      </c>
      <c r="G21" s="5">
        <v>1.61</v>
      </c>
      <c r="H21" s="5">
        <v>8.3699999999999997E-2</v>
      </c>
      <c r="I21" s="5">
        <v>4.7399999999999998E-2</v>
      </c>
      <c r="J21" s="5">
        <v>0.73129999999999995</v>
      </c>
      <c r="K21" s="5">
        <v>4.22</v>
      </c>
      <c r="L21" s="5">
        <v>5.16</v>
      </c>
      <c r="M21" s="5">
        <v>5.7000000000000002E-2</v>
      </c>
      <c r="N21" s="6">
        <v>0</v>
      </c>
      <c r="O21" s="4">
        <v>3538</v>
      </c>
      <c r="P21" s="5">
        <v>99.947299999999998</v>
      </c>
      <c r="Q21" s="6"/>
    </row>
    <row r="22" spans="1:17">
      <c r="A22" t="s">
        <v>81</v>
      </c>
      <c r="B22" t="s">
        <v>80</v>
      </c>
      <c r="C22" t="s">
        <v>99</v>
      </c>
      <c r="D22" s="5">
        <v>74.489999999999995</v>
      </c>
      <c r="E22" s="5">
        <v>0.15</v>
      </c>
      <c r="F22" s="5">
        <v>13.24</v>
      </c>
      <c r="G22" s="5">
        <v>1.59</v>
      </c>
      <c r="H22" s="5">
        <v>5.5300000000000002E-2</v>
      </c>
      <c r="I22" s="5">
        <v>1.8800000000000001E-2</v>
      </c>
      <c r="J22" s="5">
        <v>0.76619999999999999</v>
      </c>
      <c r="K22" s="5">
        <v>4.1100000000000003</v>
      </c>
      <c r="L22" s="5">
        <v>5.14</v>
      </c>
      <c r="M22" s="5">
        <v>2.7099999999999999E-2</v>
      </c>
      <c r="N22" s="6">
        <v>0</v>
      </c>
      <c r="O22" s="4">
        <v>3348</v>
      </c>
      <c r="P22" s="5">
        <v>99.922200000000004</v>
      </c>
      <c r="Q22" s="6"/>
    </row>
    <row r="23" spans="1:17">
      <c r="A23" t="s">
        <v>81</v>
      </c>
      <c r="B23" t="s">
        <v>80</v>
      </c>
      <c r="C23" t="s">
        <v>100</v>
      </c>
      <c r="D23" s="5">
        <v>73.709999999999994</v>
      </c>
      <c r="E23" s="5">
        <v>7.7700000000000005E-2</v>
      </c>
      <c r="F23" s="5">
        <v>13.24</v>
      </c>
      <c r="G23" s="5">
        <v>1.6</v>
      </c>
      <c r="H23" s="5">
        <v>5.6300000000000003E-2</v>
      </c>
      <c r="I23" s="5">
        <v>3.8800000000000001E-2</v>
      </c>
      <c r="J23" s="5">
        <v>0.81859999999999999</v>
      </c>
      <c r="K23" s="5">
        <v>3.94</v>
      </c>
      <c r="L23" s="5">
        <v>5.2</v>
      </c>
      <c r="M23" s="5">
        <v>0</v>
      </c>
      <c r="N23" s="6">
        <v>0</v>
      </c>
      <c r="O23" s="4">
        <v>3426</v>
      </c>
      <c r="P23" s="5">
        <v>99.024000000000001</v>
      </c>
      <c r="Q23" s="6"/>
    </row>
    <row r="24" spans="1:17">
      <c r="A24" t="s">
        <v>81</v>
      </c>
      <c r="B24" t="s">
        <v>80</v>
      </c>
      <c r="C24" t="s">
        <v>101</v>
      </c>
      <c r="D24" s="5">
        <v>73.36</v>
      </c>
      <c r="E24" s="5">
        <v>6.8500000000000005E-2</v>
      </c>
      <c r="F24" s="5">
        <v>12.78</v>
      </c>
      <c r="G24" s="5">
        <v>1.62</v>
      </c>
      <c r="H24" s="5">
        <v>7.0800000000000002E-2</v>
      </c>
      <c r="I24" s="5">
        <v>4.53E-2</v>
      </c>
      <c r="J24" s="5">
        <v>0.71860000000000002</v>
      </c>
      <c r="K24" s="5">
        <v>4.03</v>
      </c>
      <c r="L24" s="5">
        <v>5.19</v>
      </c>
      <c r="M24" s="5">
        <v>0</v>
      </c>
      <c r="N24" s="6">
        <v>14.418075991106893</v>
      </c>
      <c r="O24" s="4">
        <v>3494</v>
      </c>
      <c r="P24" s="5">
        <v>98.236199999999997</v>
      </c>
      <c r="Q24" s="6"/>
    </row>
    <row r="25" spans="1:17">
      <c r="A25" s="9" t="s">
        <v>81</v>
      </c>
      <c r="B25" s="9" t="s">
        <v>80</v>
      </c>
      <c r="C25" s="9" t="s">
        <v>102</v>
      </c>
      <c r="D25" s="16">
        <v>74.05</v>
      </c>
      <c r="E25" s="16">
        <v>3.5200000000000002E-2</v>
      </c>
      <c r="F25" s="16">
        <v>12.96</v>
      </c>
      <c r="G25" s="16">
        <v>1.67</v>
      </c>
      <c r="H25" s="16">
        <v>4.4999999999999998E-2</v>
      </c>
      <c r="I25" s="16">
        <v>4.4999999999999998E-2</v>
      </c>
      <c r="J25" s="16">
        <v>0.73750000000000004</v>
      </c>
      <c r="K25" s="16">
        <v>3.89</v>
      </c>
      <c r="L25" s="16">
        <v>5.23</v>
      </c>
      <c r="M25" s="16">
        <v>2.8999999999999998E-3</v>
      </c>
      <c r="N25" s="17">
        <v>0</v>
      </c>
      <c r="O25" s="15">
        <v>3423</v>
      </c>
      <c r="P25" s="16">
        <v>99.007900000000006</v>
      </c>
      <c r="Q25" s="6"/>
    </row>
    <row r="26" spans="1:17">
      <c r="A26" t="s">
        <v>215</v>
      </c>
      <c r="D26" s="5">
        <f>AVERAGE(D20:D25)</f>
        <v>74.118333333333325</v>
      </c>
      <c r="E26" s="5">
        <f t="shared" ref="E26:P26" si="3">AVERAGE(E20:E25)</f>
        <v>7.7016666666666664E-2</v>
      </c>
      <c r="F26" s="5">
        <f t="shared" si="3"/>
        <v>13.078333333333333</v>
      </c>
      <c r="G26" s="5">
        <f t="shared" si="3"/>
        <v>1.6033333333333335</v>
      </c>
      <c r="H26" s="5">
        <f t="shared" si="3"/>
        <v>6.0000000000000005E-2</v>
      </c>
      <c r="I26" s="5">
        <f t="shared" si="3"/>
        <v>3.7599999999999995E-2</v>
      </c>
      <c r="J26" s="5">
        <f t="shared" si="3"/>
        <v>0.75326666666666664</v>
      </c>
      <c r="K26" s="5">
        <f t="shared" si="3"/>
        <v>4.0600000000000005</v>
      </c>
      <c r="L26" s="5">
        <f t="shared" si="3"/>
        <v>5.1933333333333334</v>
      </c>
      <c r="M26" s="5">
        <f t="shared" si="3"/>
        <v>1.4500000000000001E-2</v>
      </c>
      <c r="N26" s="6">
        <f t="shared" si="3"/>
        <v>4.4722735713155641</v>
      </c>
      <c r="O26" s="6">
        <f t="shared" si="3"/>
        <v>3424.5</v>
      </c>
      <c r="P26" s="5">
        <f t="shared" si="3"/>
        <v>99.339283333333341</v>
      </c>
    </row>
    <row r="27" spans="1:17">
      <c r="A27" t="s">
        <v>219</v>
      </c>
      <c r="D27" s="5">
        <f t="shared" ref="D27:P27" si="4">_xlfn.STDEV.S(D20:D25)</f>
        <v>0.50288832424969487</v>
      </c>
      <c r="E27" s="5">
        <f t="shared" si="4"/>
        <v>3.8919271147680401E-2</v>
      </c>
      <c r="F27" s="5">
        <f t="shared" si="4"/>
        <v>0.19538850187937554</v>
      </c>
      <c r="G27" s="5">
        <f t="shared" si="4"/>
        <v>4.5460605656619496E-2</v>
      </c>
      <c r="H27" s="5">
        <f t="shared" si="4"/>
        <v>1.4576144894998781E-2</v>
      </c>
      <c r="I27" s="5">
        <f t="shared" si="4"/>
        <v>1.1119892085807314E-2</v>
      </c>
      <c r="J27" s="5">
        <f t="shared" si="4"/>
        <v>3.5785565060044343E-2</v>
      </c>
      <c r="K27" s="5">
        <f t="shared" si="4"/>
        <v>0.12992305415129363</v>
      </c>
      <c r="L27" s="5">
        <f t="shared" si="4"/>
        <v>3.8815804341359228E-2</v>
      </c>
      <c r="M27" s="5">
        <f t="shared" si="4"/>
        <v>2.3368012324543136E-2</v>
      </c>
      <c r="N27" s="6">
        <f t="shared" si="4"/>
        <v>6.957295379963889</v>
      </c>
      <c r="O27" s="6">
        <f t="shared" si="4"/>
        <v>83.560157970171403</v>
      </c>
      <c r="P27" s="5">
        <f t="shared" si="4"/>
        <v>0.69968042824325694</v>
      </c>
    </row>
    <row r="28" spans="1:17">
      <c r="A28" t="s">
        <v>220</v>
      </c>
      <c r="D28" s="5">
        <f>D27/D26*100</f>
        <v>0.67849383766908089</v>
      </c>
      <c r="E28" s="5">
        <f t="shared" ref="E28" si="5">E27/E26*100</f>
        <v>50.533569981839953</v>
      </c>
      <c r="F28" s="5">
        <f t="shared" ref="F28" si="6">F27/F26*100</f>
        <v>1.4939862511485322</v>
      </c>
      <c r="G28" s="5">
        <f t="shared" ref="G28" si="7">G27/G26*100</f>
        <v>2.835380810184168</v>
      </c>
      <c r="H28" s="18">
        <f t="shared" ref="H28" si="8">H27/H26*100</f>
        <v>24.293574824997965</v>
      </c>
      <c r="I28" s="18">
        <f t="shared" ref="I28" si="9">I27/I26*100</f>
        <v>29.574181079274776</v>
      </c>
      <c r="J28" s="5">
        <f t="shared" ref="J28" si="10">J27/J26*100</f>
        <v>4.7507166643124625</v>
      </c>
      <c r="K28" s="5">
        <f t="shared" ref="K28" si="11">K27/K26*100</f>
        <v>3.2000752254013207</v>
      </c>
      <c r="L28" s="5">
        <f t="shared" ref="L28" si="12">L27/L26*100</f>
        <v>0.74741600143823939</v>
      </c>
      <c r="M28" s="6">
        <f t="shared" ref="M28" si="13">M27/M26*100</f>
        <v>161.15870568650436</v>
      </c>
      <c r="N28" s="6">
        <f t="shared" ref="N28" si="14">N27/N26*100</f>
        <v>155.56506705195432</v>
      </c>
      <c r="O28" s="18">
        <f t="shared" ref="O28" si="15">O27/O26*100</f>
        <v>2.4400688558963761</v>
      </c>
      <c r="P28" s="5">
        <f t="shared" ref="P28" si="16">P27/P26*100</f>
        <v>0.70433408090480842</v>
      </c>
    </row>
    <row r="30" spans="1:17" ht="17">
      <c r="A30" s="8" t="s">
        <v>217</v>
      </c>
      <c r="B30" s="8"/>
      <c r="C30" s="10"/>
      <c r="D30" s="14" t="s">
        <v>270</v>
      </c>
      <c r="E30" s="14" t="s">
        <v>268</v>
      </c>
      <c r="F30" s="14" t="s">
        <v>267</v>
      </c>
      <c r="G30" s="14" t="s">
        <v>261</v>
      </c>
      <c r="H30" s="14" t="s">
        <v>262</v>
      </c>
      <c r="I30" s="14" t="s">
        <v>263</v>
      </c>
      <c r="J30" s="14" t="s">
        <v>264</v>
      </c>
      <c r="K30" s="20" t="s">
        <v>271</v>
      </c>
      <c r="L30" s="20" t="s">
        <v>272</v>
      </c>
      <c r="M30" s="19" t="s">
        <v>274</v>
      </c>
      <c r="N30" s="20" t="s">
        <v>195</v>
      </c>
      <c r="O30" s="20" t="s">
        <v>196</v>
      </c>
    </row>
    <row r="31" spans="1:17">
      <c r="A31" t="s">
        <v>81</v>
      </c>
      <c r="B31" t="s">
        <v>80</v>
      </c>
      <c r="C31" s="7" t="s">
        <v>160</v>
      </c>
      <c r="D31" s="21">
        <v>39.159999999999997</v>
      </c>
      <c r="E31" s="21">
        <v>0</v>
      </c>
      <c r="F31" s="22">
        <v>3.7000000000000002E-3</v>
      </c>
      <c r="G31" s="21">
        <v>16.600000000000001</v>
      </c>
      <c r="H31" s="21">
        <v>0.31640000000000001</v>
      </c>
      <c r="I31" s="21">
        <v>43.16</v>
      </c>
      <c r="J31" s="21">
        <v>3.04E-2</v>
      </c>
      <c r="K31" s="22">
        <v>5.0000000000000001E-3</v>
      </c>
      <c r="L31" s="23">
        <v>4.5999999999999999E-3</v>
      </c>
      <c r="M31" s="21">
        <v>99.280100000000004</v>
      </c>
      <c r="N31" s="21">
        <v>82.252673799999997</v>
      </c>
      <c r="O31" s="21">
        <v>17.7473262</v>
      </c>
    </row>
    <row r="32" spans="1:17">
      <c r="A32" t="s">
        <v>81</v>
      </c>
      <c r="B32" t="s">
        <v>80</v>
      </c>
      <c r="C32" s="7" t="s">
        <v>161</v>
      </c>
      <c r="D32" s="21">
        <v>39.42</v>
      </c>
      <c r="E32" s="21">
        <v>5.0000000000000001E-4</v>
      </c>
      <c r="F32" s="22">
        <v>5.4000000000000003E-3</v>
      </c>
      <c r="G32" s="21">
        <v>16.73</v>
      </c>
      <c r="H32" s="21">
        <v>0.30259999999999998</v>
      </c>
      <c r="I32" s="21">
        <v>43.49</v>
      </c>
      <c r="J32" s="21">
        <v>3.2500000000000001E-2</v>
      </c>
      <c r="K32" s="22">
        <v>4.2500000000000003E-2</v>
      </c>
      <c r="L32" s="23">
        <v>0</v>
      </c>
      <c r="M32" s="21">
        <v>100.0235</v>
      </c>
      <c r="N32" s="21">
        <v>82.250250600000001</v>
      </c>
      <c r="O32" s="21">
        <v>17.749749399999999</v>
      </c>
    </row>
    <row r="33" spans="1:17" ht="12" customHeight="1">
      <c r="A33" t="s">
        <v>81</v>
      </c>
      <c r="B33" t="s">
        <v>80</v>
      </c>
      <c r="C33" t="s">
        <v>193</v>
      </c>
      <c r="D33" s="5">
        <v>39.64</v>
      </c>
      <c r="E33" s="5">
        <v>3.8E-3</v>
      </c>
      <c r="F33" s="24">
        <v>2.8E-3</v>
      </c>
      <c r="G33" s="5">
        <v>16.87</v>
      </c>
      <c r="H33" s="5">
        <v>0.31480000000000002</v>
      </c>
      <c r="I33" s="5">
        <v>43.45</v>
      </c>
      <c r="J33" s="5">
        <v>1.55E-2</v>
      </c>
      <c r="K33" s="24">
        <v>3.2000000000000001E-2</v>
      </c>
      <c r="L33" s="25">
        <v>0</v>
      </c>
      <c r="M33" s="5">
        <v>100.3289</v>
      </c>
      <c r="N33" s="5">
        <v>82.10966931770615</v>
      </c>
      <c r="O33" s="5">
        <v>17.890330682293847</v>
      </c>
    </row>
    <row r="34" spans="1:17" ht="12" customHeight="1">
      <c r="A34" s="9" t="s">
        <v>81</v>
      </c>
      <c r="B34" s="9" t="s">
        <v>80</v>
      </c>
      <c r="C34" s="9" t="s">
        <v>194</v>
      </c>
      <c r="D34" s="16">
        <v>39.35</v>
      </c>
      <c r="E34" s="16">
        <v>7.4000000000000003E-3</v>
      </c>
      <c r="F34" s="26">
        <v>8.2000000000000007E-3</v>
      </c>
      <c r="G34" s="16">
        <v>16.71</v>
      </c>
      <c r="H34" s="16">
        <v>0.26379999999999998</v>
      </c>
      <c r="I34" s="16">
        <v>43.23</v>
      </c>
      <c r="J34" s="16">
        <v>1.2500000000000001E-2</v>
      </c>
      <c r="K34" s="26">
        <v>2.6200000000000001E-2</v>
      </c>
      <c r="L34" s="27">
        <v>4.4000000000000003E-3</v>
      </c>
      <c r="M34" s="16">
        <v>99.612499999999997</v>
      </c>
      <c r="N34" s="16">
        <v>82.184677149548349</v>
      </c>
      <c r="O34" s="16">
        <v>17.815322850451658</v>
      </c>
    </row>
    <row r="35" spans="1:17">
      <c r="A35" t="s">
        <v>215</v>
      </c>
      <c r="D35" s="5">
        <f>AVERAGE(D31:D34)</f>
        <v>39.392499999999998</v>
      </c>
      <c r="E35" s="24">
        <f t="shared" ref="E35:O35" si="17">AVERAGE(E31:E34)</f>
        <v>2.9250000000000001E-3</v>
      </c>
      <c r="F35" s="24">
        <f t="shared" si="17"/>
        <v>5.025E-3</v>
      </c>
      <c r="G35" s="5">
        <f t="shared" si="17"/>
        <v>16.727499999999999</v>
      </c>
      <c r="H35" s="5">
        <f t="shared" si="17"/>
        <v>0.2994</v>
      </c>
      <c r="I35" s="5">
        <f t="shared" si="17"/>
        <v>43.332500000000003</v>
      </c>
      <c r="J35" s="5">
        <f t="shared" si="17"/>
        <v>2.2724999999999999E-2</v>
      </c>
      <c r="K35" s="24">
        <f t="shared" si="17"/>
        <v>2.6425000000000001E-2</v>
      </c>
      <c r="L35" s="25">
        <f t="shared" si="17"/>
        <v>2.2500000000000003E-3</v>
      </c>
      <c r="M35" s="5">
        <f t="shared" si="17"/>
        <v>99.811250000000015</v>
      </c>
      <c r="N35" s="5">
        <f t="shared" si="17"/>
        <v>82.199317716813624</v>
      </c>
      <c r="O35" s="5">
        <f t="shared" si="17"/>
        <v>17.800682283186376</v>
      </c>
    </row>
    <row r="36" spans="1:17">
      <c r="A36" t="s">
        <v>219</v>
      </c>
      <c r="D36" s="5">
        <f>_xlfn.STDEV.S(D31:D34)</f>
        <v>0.1982212568486722</v>
      </c>
      <c r="E36" s="24">
        <f t="shared" ref="E36:O36" si="18">_xlfn.STDEV.S(E31:E34)</f>
        <v>3.4267331381360885E-3</v>
      </c>
      <c r="F36" s="24">
        <f t="shared" si="18"/>
        <v>2.3753947040439419E-3</v>
      </c>
      <c r="G36" s="5">
        <f t="shared" si="18"/>
        <v>0.1108677891304171</v>
      </c>
      <c r="H36" s="5">
        <f t="shared" si="18"/>
        <v>2.4520467641000125E-2</v>
      </c>
      <c r="I36" s="5">
        <f t="shared" si="18"/>
        <v>0.16214705259938494</v>
      </c>
      <c r="J36" s="5">
        <f t="shared" si="18"/>
        <v>1.0185078955674989E-2</v>
      </c>
      <c r="K36" s="24">
        <f t="shared" si="18"/>
        <v>1.5796281207929922E-2</v>
      </c>
      <c r="L36" s="25">
        <f t="shared" si="18"/>
        <v>2.599358895317587E-3</v>
      </c>
      <c r="M36" s="5">
        <f t="shared" si="18"/>
        <v>0.4599396590858415</v>
      </c>
      <c r="N36" s="5">
        <f t="shared" si="18"/>
        <v>6.755790571810795E-2</v>
      </c>
      <c r="O36" s="5">
        <f t="shared" si="18"/>
        <v>6.7557905718107825E-2</v>
      </c>
    </row>
    <row r="37" spans="1:17">
      <c r="A37" t="s">
        <v>220</v>
      </c>
      <c r="D37" s="5">
        <f>D36/D35*100</f>
        <v>0.50319542260245531</v>
      </c>
      <c r="E37" s="6">
        <f t="shared" ref="E37" si="19">E36/E35*100</f>
        <v>117.15326967986628</v>
      </c>
      <c r="F37" s="18">
        <f t="shared" ref="F37:G37" si="20">F36/F35*100</f>
        <v>47.271536398884415</v>
      </c>
      <c r="G37" s="5">
        <f t="shared" si="20"/>
        <v>0.66278756018781715</v>
      </c>
      <c r="H37" s="5">
        <f t="shared" ref="H37" si="21">H36/H35*100</f>
        <v>8.1898689515698475</v>
      </c>
      <c r="I37" s="5">
        <f t="shared" ref="I37:J37" si="22">I36/I35*100</f>
        <v>0.37419270201208088</v>
      </c>
      <c r="J37" s="18">
        <f t="shared" si="22"/>
        <v>44.818829287898744</v>
      </c>
      <c r="K37" s="18">
        <f t="shared" ref="K37" si="23">K36/K35*100</f>
        <v>59.777790758485985</v>
      </c>
      <c r="L37" s="6">
        <f t="shared" ref="L37" si="24">L36/L35*100</f>
        <v>115.52706201411496</v>
      </c>
      <c r="M37" s="5">
        <f>M36/M35*100</f>
        <v>0.46080943689798642</v>
      </c>
      <c r="N37" s="5">
        <f t="shared" ref="N37" si="25">N36/N35*100</f>
        <v>8.2187915416588889E-2</v>
      </c>
      <c r="O37" s="5">
        <f t="shared" ref="O37" si="26">O36/O35*100</f>
        <v>0.37952424880882013</v>
      </c>
    </row>
    <row r="39" spans="1:17" ht="17">
      <c r="A39" s="8" t="s">
        <v>218</v>
      </c>
      <c r="B39" s="8"/>
      <c r="C39" s="8"/>
      <c r="D39" s="14" t="s">
        <v>270</v>
      </c>
      <c r="E39" s="14" t="s">
        <v>268</v>
      </c>
      <c r="F39" s="14" t="s">
        <v>267</v>
      </c>
      <c r="G39" s="14" t="s">
        <v>261</v>
      </c>
      <c r="H39" s="14" t="s">
        <v>262</v>
      </c>
      <c r="I39" s="14" t="s">
        <v>263</v>
      </c>
      <c r="J39" s="14" t="s">
        <v>264</v>
      </c>
      <c r="K39" s="14" t="s">
        <v>269</v>
      </c>
      <c r="L39" s="14" t="s">
        <v>265</v>
      </c>
      <c r="M39" s="14" t="s">
        <v>273</v>
      </c>
      <c r="N39" s="19" t="s">
        <v>274</v>
      </c>
      <c r="O39" s="14" t="s">
        <v>111</v>
      </c>
      <c r="P39" s="14" t="s">
        <v>112</v>
      </c>
      <c r="Q39" s="14" t="s">
        <v>113</v>
      </c>
    </row>
    <row r="40" spans="1:17">
      <c r="A40" t="s">
        <v>81</v>
      </c>
      <c r="B40" t="s">
        <v>80</v>
      </c>
      <c r="C40" s="7" t="s">
        <v>204</v>
      </c>
      <c r="D40" s="5">
        <v>52.04</v>
      </c>
      <c r="E40" s="24">
        <v>9.5600000000000004E-2</v>
      </c>
      <c r="F40" s="5">
        <v>30.28</v>
      </c>
      <c r="G40" s="5">
        <v>0.35959999999999998</v>
      </c>
      <c r="H40" s="24">
        <v>2.0199999999999999E-2</v>
      </c>
      <c r="I40" s="24">
        <v>8.6499999999999994E-2</v>
      </c>
      <c r="J40" s="5">
        <v>12.53</v>
      </c>
      <c r="K40" s="5">
        <v>4.24</v>
      </c>
      <c r="L40" s="5">
        <v>0.35120000000000001</v>
      </c>
      <c r="M40" s="24">
        <v>0</v>
      </c>
      <c r="N40" s="5">
        <v>100.0031</v>
      </c>
      <c r="O40" s="5">
        <v>60.788154443743558</v>
      </c>
      <c r="P40" s="5">
        <v>37.183360446200325</v>
      </c>
      <c r="Q40" s="5">
        <v>2.0284851100561068</v>
      </c>
    </row>
    <row r="41" spans="1:17">
      <c r="A41" t="s">
        <v>81</v>
      </c>
      <c r="B41" t="s">
        <v>80</v>
      </c>
      <c r="C41" s="7" t="s">
        <v>205</v>
      </c>
      <c r="D41" s="5">
        <v>52.5</v>
      </c>
      <c r="E41" s="24">
        <v>7.9500000000000001E-2</v>
      </c>
      <c r="F41" s="5">
        <v>29.93</v>
      </c>
      <c r="G41" s="5">
        <v>0.3377</v>
      </c>
      <c r="H41" s="24">
        <v>2.6599999999999999E-2</v>
      </c>
      <c r="I41" s="24">
        <v>9.7699999999999995E-2</v>
      </c>
      <c r="J41" s="5">
        <v>12.4</v>
      </c>
      <c r="K41" s="5">
        <v>4.13</v>
      </c>
      <c r="L41" s="5">
        <v>0.34760000000000002</v>
      </c>
      <c r="M41" s="24">
        <v>2E-3</v>
      </c>
      <c r="N41" s="5">
        <v>99.851100000000002</v>
      </c>
      <c r="O41" s="5">
        <v>61.1026808295397</v>
      </c>
      <c r="P41" s="5">
        <v>36.857191030180402</v>
      </c>
      <c r="Q41" s="5">
        <v>2.0401281402798852</v>
      </c>
    </row>
    <row r="42" spans="1:17">
      <c r="A42" t="s">
        <v>81</v>
      </c>
      <c r="B42" t="s">
        <v>80</v>
      </c>
      <c r="C42" s="7" t="s">
        <v>206</v>
      </c>
      <c r="D42" s="5">
        <v>52.79</v>
      </c>
      <c r="E42" s="24">
        <v>5.91E-2</v>
      </c>
      <c r="F42" s="5">
        <v>30.55</v>
      </c>
      <c r="G42" s="5">
        <v>0.37430000000000002</v>
      </c>
      <c r="H42" s="24">
        <v>9.7000000000000003E-3</v>
      </c>
      <c r="I42" s="24">
        <v>9.06E-2</v>
      </c>
      <c r="J42" s="5">
        <v>12.19</v>
      </c>
      <c r="K42" s="5">
        <v>4.05</v>
      </c>
      <c r="L42" s="5">
        <v>0.34839999999999999</v>
      </c>
      <c r="M42" s="24">
        <v>2.3199999999999998E-2</v>
      </c>
      <c r="N42" s="5">
        <v>100.4853</v>
      </c>
      <c r="O42" s="5">
        <v>61.132049375886041</v>
      </c>
      <c r="P42" s="5">
        <v>36.789875868745902</v>
      </c>
      <c r="Q42" s="5">
        <v>2.0780747553680716</v>
      </c>
    </row>
    <row r="43" spans="1:17">
      <c r="A43" s="9" t="s">
        <v>81</v>
      </c>
      <c r="B43" s="9" t="s">
        <v>80</v>
      </c>
      <c r="C43" s="13" t="s">
        <v>207</v>
      </c>
      <c r="D43" s="16">
        <v>53.02</v>
      </c>
      <c r="E43" s="26">
        <v>8.8900000000000007E-2</v>
      </c>
      <c r="F43" s="16">
        <v>30.45</v>
      </c>
      <c r="G43" s="16">
        <v>0.35020000000000001</v>
      </c>
      <c r="H43" s="26">
        <v>1.61E-2</v>
      </c>
      <c r="I43" s="26">
        <v>9.9900000000000003E-2</v>
      </c>
      <c r="J43" s="16">
        <v>12.16</v>
      </c>
      <c r="K43" s="16">
        <v>4.08</v>
      </c>
      <c r="L43" s="16">
        <v>0.35489999999999999</v>
      </c>
      <c r="M43" s="26">
        <v>9.1000000000000004E-3</v>
      </c>
      <c r="N43" s="16">
        <v>100.62909999999999</v>
      </c>
      <c r="O43" s="16">
        <v>60.930039443637121</v>
      </c>
      <c r="P43" s="16">
        <v>36.952460037367665</v>
      </c>
      <c r="Q43" s="16">
        <v>2.1175005189952256</v>
      </c>
    </row>
    <row r="44" spans="1:17">
      <c r="A44" t="s">
        <v>215</v>
      </c>
      <c r="D44" s="5">
        <f>AVERAGE(D40:D43)</f>
        <v>52.587499999999999</v>
      </c>
      <c r="E44" s="24">
        <f t="shared" ref="E44" si="27">AVERAGE(E40:E43)</f>
        <v>8.0775000000000013E-2</v>
      </c>
      <c r="F44" s="5">
        <f t="shared" ref="F44" si="28">AVERAGE(F40:F43)</f>
        <v>30.302500000000002</v>
      </c>
      <c r="G44" s="5">
        <f t="shared" ref="G44" si="29">AVERAGE(G40:G43)</f>
        <v>0.35545000000000004</v>
      </c>
      <c r="H44" s="24">
        <f t="shared" ref="H44" si="30">AVERAGE(H40:H43)</f>
        <v>1.8149999999999999E-2</v>
      </c>
      <c r="I44" s="24">
        <f t="shared" ref="I44" si="31">AVERAGE(I40:I43)</f>
        <v>9.3674999999999994E-2</v>
      </c>
      <c r="J44" s="5">
        <f t="shared" ref="J44" si="32">AVERAGE(J40:J43)</f>
        <v>12.32</v>
      </c>
      <c r="K44" s="5">
        <f t="shared" ref="K44" si="33">AVERAGE(K40:K43)</f>
        <v>4.125</v>
      </c>
      <c r="L44" s="5">
        <f t="shared" ref="L44" si="34">AVERAGE(L40:L43)</f>
        <v>0.35052500000000003</v>
      </c>
      <c r="M44" s="24">
        <f t="shared" ref="M44" si="35">AVERAGE(M40:M43)</f>
        <v>8.5749999999999993E-3</v>
      </c>
      <c r="N44" s="5">
        <f t="shared" ref="N44" si="36">AVERAGE(N40:N43)</f>
        <v>100.24215</v>
      </c>
      <c r="O44" s="5">
        <f t="shared" ref="O44" si="37">AVERAGE(O40:O43)</f>
        <v>60.988231023201607</v>
      </c>
      <c r="P44" s="5">
        <f t="shared" ref="P44" si="38">AVERAGE(P40:P43)</f>
        <v>36.945721845623574</v>
      </c>
      <c r="Q44" s="5">
        <f t="shared" ref="Q44" si="39">AVERAGE(Q40:Q43)</f>
        <v>2.0660471311748223</v>
      </c>
    </row>
    <row r="45" spans="1:17">
      <c r="A45" t="s">
        <v>219</v>
      </c>
      <c r="D45" s="5">
        <f>_xlfn.STDEV.S(D40:D43)</f>
        <v>0.42248274126485658</v>
      </c>
      <c r="E45" s="24">
        <f t="shared" ref="E45:O45" si="40">_xlfn.STDEV.S(E40:E43)</f>
        <v>1.5887390177957612E-2</v>
      </c>
      <c r="F45" s="5">
        <f t="shared" si="40"/>
        <v>0.27219784471348552</v>
      </c>
      <c r="G45" s="5">
        <f t="shared" si="40"/>
        <v>1.5439883419249E-2</v>
      </c>
      <c r="H45" s="24">
        <f t="shared" si="40"/>
        <v>7.0995305009087309E-3</v>
      </c>
      <c r="I45" s="24">
        <f t="shared" si="40"/>
        <v>6.2152366541159722E-3</v>
      </c>
      <c r="J45" s="5">
        <f t="shared" si="40"/>
        <v>0.17606816861658997</v>
      </c>
      <c r="K45" s="5">
        <f t="shared" si="40"/>
        <v>8.3466560170326234E-2</v>
      </c>
      <c r="L45" s="5">
        <f t="shared" si="40"/>
        <v>3.2998737349581469E-3</v>
      </c>
      <c r="M45" s="24">
        <f t="shared" si="40"/>
        <v>1.050281708241492E-2</v>
      </c>
      <c r="N45" s="5">
        <f t="shared" si="40"/>
        <v>0.37368312333668907</v>
      </c>
      <c r="O45" s="5">
        <f t="shared" si="40"/>
        <v>0.16041547547907614</v>
      </c>
      <c r="P45" s="5">
        <f t="shared" ref="P45:Q45" si="41">_xlfn.STDEV.S(P40:P43)</f>
        <v>0.17189452337993544</v>
      </c>
      <c r="Q45" s="5">
        <f t="shared" si="41"/>
        <v>4.0310521295998845E-2</v>
      </c>
    </row>
    <row r="46" spans="1:17">
      <c r="A46" t="s">
        <v>220</v>
      </c>
      <c r="D46" s="5">
        <f>D45/D44*100</f>
        <v>0.80339004756806576</v>
      </c>
      <c r="E46" s="6">
        <f t="shared" ref="E46" si="42">E45/E44*100</f>
        <v>19.668697218146221</v>
      </c>
      <c r="F46" s="18">
        <f t="shared" ref="F46" si="43">F45/F44*100</f>
        <v>0.89826860725512914</v>
      </c>
      <c r="G46" s="5">
        <f t="shared" ref="G46" si="44">G45/G44*100</f>
        <v>4.3437567644532278</v>
      </c>
      <c r="H46" s="18">
        <f t="shared" ref="H46" si="45">H45/H44*100</f>
        <v>39.115870528422761</v>
      </c>
      <c r="I46" s="5">
        <f t="shared" ref="I46" si="46">I45/I44*100</f>
        <v>6.634893679333838</v>
      </c>
      <c r="J46" s="5">
        <f t="shared" ref="J46" si="47">J45/J44*100</f>
        <v>1.429124745264529</v>
      </c>
      <c r="K46" s="5">
        <f t="shared" ref="K46" si="48">K45/K44*100</f>
        <v>2.0234317617048787</v>
      </c>
      <c r="L46" s="5">
        <f t="shared" ref="L46" si="49">L45/L44*100</f>
        <v>0.94140895370034861</v>
      </c>
      <c r="M46" s="6">
        <f t="shared" ref="M46" si="50">M45/M44*100</f>
        <v>122.48183186489703</v>
      </c>
      <c r="N46" s="5">
        <f t="shared" ref="N46" si="51">N45/N44*100</f>
        <v>0.37278043551209655</v>
      </c>
      <c r="O46" s="5">
        <f t="shared" ref="O46" si="52">O45/O44*100</f>
        <v>0.26302693616092859</v>
      </c>
      <c r="P46" s="5">
        <f t="shared" ref="P46" si="53">P45/P44*100</f>
        <v>0.46526232211185581</v>
      </c>
      <c r="Q46" s="5">
        <f t="shared" ref="Q46" si="54">Q45/Q44*100</f>
        <v>1.951093984631268</v>
      </c>
    </row>
    <row r="48" spans="1:17">
      <c r="A48" t="s">
        <v>234</v>
      </c>
    </row>
    <row r="49" spans="1:31" ht="17">
      <c r="A49" s="8" t="s">
        <v>228</v>
      </c>
      <c r="B49" s="8" t="s">
        <v>229</v>
      </c>
      <c r="C49" s="8" t="s">
        <v>230</v>
      </c>
      <c r="D49" s="14" t="s">
        <v>231</v>
      </c>
      <c r="E49" s="14" t="s">
        <v>232</v>
      </c>
      <c r="F49" s="14" t="s">
        <v>219</v>
      </c>
      <c r="G49" s="14" t="s">
        <v>268</v>
      </c>
      <c r="H49" s="14" t="s">
        <v>219</v>
      </c>
      <c r="I49" s="14" t="s">
        <v>267</v>
      </c>
      <c r="J49" s="14" t="s">
        <v>219</v>
      </c>
      <c r="K49" s="14" t="s">
        <v>261</v>
      </c>
      <c r="L49" s="14" t="s">
        <v>219</v>
      </c>
      <c r="M49" s="14" t="s">
        <v>262</v>
      </c>
      <c r="N49" s="14" t="s">
        <v>219</v>
      </c>
      <c r="O49" s="14" t="s">
        <v>263</v>
      </c>
      <c r="P49" s="14" t="s">
        <v>219</v>
      </c>
      <c r="Q49" s="14" t="s">
        <v>264</v>
      </c>
      <c r="R49" s="14" t="s">
        <v>219</v>
      </c>
      <c r="S49" s="14" t="s">
        <v>269</v>
      </c>
      <c r="T49" s="14" t="s">
        <v>219</v>
      </c>
      <c r="U49" s="14" t="s">
        <v>265</v>
      </c>
      <c r="V49" s="14" t="s">
        <v>219</v>
      </c>
      <c r="W49" s="14" t="s">
        <v>266</v>
      </c>
      <c r="X49" s="14" t="s">
        <v>219</v>
      </c>
      <c r="Y49" s="14" t="s">
        <v>104</v>
      </c>
      <c r="Z49" s="14" t="s">
        <v>219</v>
      </c>
      <c r="AA49" s="14" t="s">
        <v>105</v>
      </c>
      <c r="AB49" s="14" t="s">
        <v>219</v>
      </c>
      <c r="AC49" s="14" t="s">
        <v>274</v>
      </c>
      <c r="AD49" s="14" t="s">
        <v>219</v>
      </c>
      <c r="AE49" s="14" t="s">
        <v>85</v>
      </c>
    </row>
    <row r="50" spans="1:31">
      <c r="A50" t="s">
        <v>221</v>
      </c>
      <c r="B50" t="s">
        <v>222</v>
      </c>
      <c r="C50" t="s">
        <v>223</v>
      </c>
      <c r="D50" s="4" t="s">
        <v>224</v>
      </c>
      <c r="E50" s="5">
        <v>50.854999999999997</v>
      </c>
      <c r="F50" s="5">
        <v>0.25822822886318675</v>
      </c>
      <c r="G50" s="5">
        <v>3.9166666666666661</v>
      </c>
      <c r="H50" s="5">
        <v>3.7009417310962495E-2</v>
      </c>
      <c r="I50" s="5">
        <v>12.545833333333334</v>
      </c>
      <c r="J50" s="5">
        <v>0.15985552189019886</v>
      </c>
      <c r="K50" s="5">
        <v>13.1425</v>
      </c>
      <c r="L50" s="5">
        <v>0.11362818152361522</v>
      </c>
      <c r="M50" s="5">
        <v>0.19135833333333332</v>
      </c>
      <c r="N50" s="5">
        <v>1.6676737109100826E-2</v>
      </c>
      <c r="O50" s="5">
        <v>5.1341666666666663</v>
      </c>
      <c r="P50" s="5">
        <v>6.921092049056668E-2</v>
      </c>
      <c r="Q50" s="5">
        <v>9.1666666666666661</v>
      </c>
      <c r="R50" s="5">
        <v>9.7638790105845211E-2</v>
      </c>
      <c r="S50" s="5">
        <v>2.6733333333333333</v>
      </c>
      <c r="T50" s="5">
        <v>0.13445738313230657</v>
      </c>
      <c r="U50" s="5">
        <v>0.81425000000000003</v>
      </c>
      <c r="V50" s="5">
        <v>1.9703183868234452E-2</v>
      </c>
      <c r="W50" s="5">
        <v>0.40919166666666668</v>
      </c>
      <c r="X50" s="5">
        <v>3.7822971815679653E-2</v>
      </c>
      <c r="Y50" s="6">
        <v>137.47234955409559</v>
      </c>
      <c r="Z50" s="6">
        <v>26.740895602324212</v>
      </c>
      <c r="AA50" s="6">
        <v>196.16666666666666</v>
      </c>
      <c r="AB50" s="6">
        <v>21.724863566192969</v>
      </c>
      <c r="AC50" s="5">
        <v>98.902908333333343</v>
      </c>
      <c r="AD50" s="5">
        <v>0.52763819121945366</v>
      </c>
      <c r="AE50" s="6">
        <v>12</v>
      </c>
    </row>
    <row r="51" spans="1:31">
      <c r="A51" t="s">
        <v>221</v>
      </c>
      <c r="B51" t="s">
        <v>222</v>
      </c>
      <c r="C51" t="s">
        <v>223</v>
      </c>
      <c r="D51" s="4" t="s">
        <v>227</v>
      </c>
      <c r="E51" s="5">
        <v>51.296000000000006</v>
      </c>
      <c r="F51" s="5">
        <v>0.13408952233489208</v>
      </c>
      <c r="G51" s="5">
        <v>3.9359999999999999</v>
      </c>
      <c r="H51" s="5">
        <v>3.2863353450310058E-2</v>
      </c>
      <c r="I51" s="5">
        <v>12.422000000000001</v>
      </c>
      <c r="J51" s="5">
        <v>4.4944410108488458E-2</v>
      </c>
      <c r="K51" s="5">
        <v>13.416</v>
      </c>
      <c r="L51" s="5">
        <v>0.15274161188098026</v>
      </c>
      <c r="M51" s="5">
        <v>0.18436000000000002</v>
      </c>
      <c r="N51" s="5">
        <v>2.3699957805869563E-2</v>
      </c>
      <c r="O51" s="5">
        <v>5.0839999999999996</v>
      </c>
      <c r="P51" s="5">
        <v>4.9799598391954941E-2</v>
      </c>
      <c r="Q51" s="5">
        <v>9.1560000000000006</v>
      </c>
      <c r="R51" s="5">
        <v>6.5802735505448462E-2</v>
      </c>
      <c r="S51" s="5">
        <v>2.68</v>
      </c>
      <c r="T51" s="5">
        <v>3.9370039370059118E-2</v>
      </c>
      <c r="U51" s="5">
        <v>0.83431999999999995</v>
      </c>
      <c r="V51" s="5">
        <v>2.3725239724816272E-2</v>
      </c>
      <c r="W51" s="5">
        <v>0.41570000000000001</v>
      </c>
      <c r="X51" s="5">
        <v>5.2363871132680859E-2</v>
      </c>
      <c r="Y51" s="6">
        <v>119.02922709200001</v>
      </c>
      <c r="Z51" s="6">
        <v>36.817233401291794</v>
      </c>
      <c r="AA51" s="6">
        <v>194.4</v>
      </c>
      <c r="AB51" s="6">
        <v>32.09828655863118</v>
      </c>
      <c r="AC51" s="5">
        <v>99.47354</v>
      </c>
      <c r="AD51" s="5">
        <v>0.18997241378684154</v>
      </c>
      <c r="AE51" s="4">
        <v>5</v>
      </c>
    </row>
    <row r="52" spans="1:31">
      <c r="A52" t="s">
        <v>221</v>
      </c>
      <c r="B52" t="s">
        <v>222</v>
      </c>
      <c r="C52" t="s">
        <v>223</v>
      </c>
      <c r="D52" s="4" t="s">
        <v>225</v>
      </c>
      <c r="E52" s="4">
        <v>51.06</v>
      </c>
      <c r="F52" s="4">
        <v>0.46</v>
      </c>
      <c r="G52" s="4">
        <v>3.95</v>
      </c>
      <c r="H52" s="4">
        <v>0.09</v>
      </c>
      <c r="I52" s="4">
        <v>12.44</v>
      </c>
      <c r="J52" s="4">
        <v>0.13</v>
      </c>
      <c r="K52" s="4">
        <v>13.15</v>
      </c>
      <c r="L52" s="4">
        <v>0.16</v>
      </c>
      <c r="M52" s="4">
        <v>0.19</v>
      </c>
      <c r="N52" s="4">
        <v>0.02</v>
      </c>
      <c r="O52" s="4">
        <v>5.04</v>
      </c>
      <c r="P52" s="4">
        <v>0.1</v>
      </c>
      <c r="Q52" s="4">
        <v>9.0399999999999991</v>
      </c>
      <c r="R52" s="4">
        <v>0.11</v>
      </c>
      <c r="S52" s="4">
        <v>2.72</v>
      </c>
      <c r="T52" s="4">
        <v>0.16</v>
      </c>
      <c r="U52" s="4">
        <v>0.82</v>
      </c>
      <c r="V52" s="4">
        <v>0.03</v>
      </c>
      <c r="W52" s="4">
        <v>0.43</v>
      </c>
      <c r="X52" s="4">
        <v>0.03</v>
      </c>
      <c r="Y52" s="4">
        <v>96</v>
      </c>
      <c r="Z52" s="4">
        <v>63</v>
      </c>
      <c r="AC52" s="4">
        <v>98.84</v>
      </c>
    </row>
    <row r="53" spans="1:31">
      <c r="A53" t="s">
        <v>221</v>
      </c>
      <c r="B53" t="s">
        <v>222</v>
      </c>
      <c r="C53" t="s">
        <v>223</v>
      </c>
      <c r="D53" s="4" t="s">
        <v>226</v>
      </c>
      <c r="Y53" s="4">
        <v>160</v>
      </c>
      <c r="Z53" s="4">
        <v>40</v>
      </c>
    </row>
    <row r="54" spans="1:31">
      <c r="A54" s="9" t="s">
        <v>221</v>
      </c>
      <c r="B54" s="9" t="s">
        <v>222</v>
      </c>
      <c r="C54" s="9" t="s">
        <v>223</v>
      </c>
      <c r="D54" s="15" t="s">
        <v>260</v>
      </c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>
        <v>240</v>
      </c>
      <c r="AB54" s="15">
        <v>20</v>
      </c>
      <c r="AC54" s="15"/>
      <c r="AD54" s="15"/>
      <c r="AE54" s="15"/>
    </row>
    <row r="58" spans="1:31">
      <c r="A58" t="s">
        <v>294</v>
      </c>
    </row>
    <row r="59" spans="1:31" ht="17">
      <c r="A59" s="43"/>
      <c r="B59" s="44" t="s">
        <v>288</v>
      </c>
      <c r="C59" s="44" t="s">
        <v>289</v>
      </c>
      <c r="D59" s="44" t="s">
        <v>290</v>
      </c>
      <c r="E59" s="44" t="s">
        <v>281</v>
      </c>
      <c r="F59" s="44" t="s">
        <v>282</v>
      </c>
      <c r="G59" s="44" t="s">
        <v>283</v>
      </c>
      <c r="H59" s="44" t="s">
        <v>284</v>
      </c>
      <c r="I59" s="44" t="s">
        <v>291</v>
      </c>
      <c r="J59" s="44" t="s">
        <v>292</v>
      </c>
      <c r="K59" s="44" t="s">
        <v>444</v>
      </c>
      <c r="L59" s="44" t="s">
        <v>293</v>
      </c>
      <c r="M59" s="44" t="s">
        <v>285</v>
      </c>
    </row>
    <row r="60" spans="1:31" ht="58" customHeight="1">
      <c r="A60" s="42" t="s">
        <v>295</v>
      </c>
      <c r="B60" s="41">
        <v>0.54</v>
      </c>
      <c r="C60" s="41">
        <v>1.85</v>
      </c>
      <c r="D60" s="41">
        <v>1.03</v>
      </c>
      <c r="E60" s="41">
        <v>0.93</v>
      </c>
      <c r="F60" s="41">
        <v>7.07</v>
      </c>
      <c r="G60" s="41">
        <v>1.64</v>
      </c>
      <c r="H60" s="41">
        <v>2.02</v>
      </c>
      <c r="I60" s="41">
        <v>7.41</v>
      </c>
      <c r="J60" s="41">
        <v>4.34</v>
      </c>
      <c r="K60" s="41">
        <v>9.31</v>
      </c>
      <c r="L60" s="41">
        <v>16.88</v>
      </c>
      <c r="M60" s="41">
        <v>15.69</v>
      </c>
    </row>
    <row r="61" spans="1:31" ht="58" customHeight="1">
      <c r="A61" s="42" t="s">
        <v>286</v>
      </c>
      <c r="B61" s="41">
        <v>0.3</v>
      </c>
      <c r="C61" s="41">
        <v>1.53</v>
      </c>
      <c r="D61" s="41">
        <v>0.63</v>
      </c>
      <c r="E61" s="41">
        <v>0.73</v>
      </c>
      <c r="F61" s="41">
        <v>7.72</v>
      </c>
      <c r="G61" s="41">
        <v>1.07</v>
      </c>
      <c r="H61" s="41">
        <v>0.8</v>
      </c>
      <c r="I61" s="41">
        <v>2.44</v>
      </c>
      <c r="J61" s="41">
        <v>2.93</v>
      </c>
      <c r="K61" s="41">
        <v>10.09</v>
      </c>
      <c r="L61" s="41">
        <v>18.11</v>
      </c>
      <c r="M61" s="41">
        <v>14.34</v>
      </c>
    </row>
    <row r="62" spans="1:31" ht="58" customHeight="1">
      <c r="A62" s="42" t="s">
        <v>287</v>
      </c>
      <c r="B62" s="41">
        <v>0.3</v>
      </c>
      <c r="C62" s="41">
        <v>1.77</v>
      </c>
      <c r="D62" s="41">
        <v>0.62</v>
      </c>
      <c r="E62" s="41">
        <v>0.74</v>
      </c>
      <c r="F62" s="41">
        <v>8.15</v>
      </c>
      <c r="G62" s="41">
        <v>0.96</v>
      </c>
      <c r="H62" s="41">
        <v>0.75</v>
      </c>
      <c r="I62" s="41">
        <v>2.56</v>
      </c>
      <c r="J62" s="41">
        <v>4.1500000000000004</v>
      </c>
      <c r="K62" s="41">
        <v>15.63</v>
      </c>
      <c r="L62" s="41">
        <v>3.7</v>
      </c>
      <c r="M62" s="41">
        <v>22.28</v>
      </c>
    </row>
    <row r="72" spans="5:17">
      <c r="E72" s="5"/>
      <c r="F72" s="5"/>
      <c r="G72" s="5"/>
      <c r="H72" s="5"/>
      <c r="I72" s="5"/>
      <c r="J72" s="5"/>
      <c r="K72" s="5"/>
      <c r="L72" s="5"/>
      <c r="M72" s="5"/>
      <c r="N72" s="5"/>
      <c r="O72" s="6"/>
      <c r="P72" s="6"/>
      <c r="Q72" s="5"/>
    </row>
    <row r="73" spans="5:17">
      <c r="E73" s="5"/>
      <c r="F73" s="5"/>
      <c r="G73" s="5"/>
      <c r="H73" s="5"/>
      <c r="I73" s="5"/>
      <c r="J73" s="5"/>
      <c r="K73" s="5"/>
      <c r="L73" s="5"/>
      <c r="M73" s="5"/>
      <c r="N73" s="5"/>
      <c r="O73" s="6"/>
      <c r="P73" s="6"/>
      <c r="Q73" s="5"/>
    </row>
  </sheetData>
  <phoneticPr fontId="2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736AC-2439-3B4C-917F-369F3941CA03}">
  <dimension ref="A1:S34"/>
  <sheetViews>
    <sheetView zoomScaleNormal="100" workbookViewId="0"/>
  </sheetViews>
  <sheetFormatPr baseColWidth="10" defaultRowHeight="16"/>
  <cols>
    <col min="1" max="1" width="37.59765625" style="48" customWidth="1"/>
    <col min="2" max="2" width="12.3984375" style="48" customWidth="1"/>
    <col min="3" max="3" width="12" style="48" customWidth="1"/>
    <col min="4" max="4" width="16" style="48" customWidth="1"/>
    <col min="5" max="5" width="12.796875" style="48" customWidth="1"/>
    <col min="6" max="6" width="12.59765625" style="48" customWidth="1"/>
    <col min="7" max="7" width="11" style="48"/>
    <col min="8" max="9" width="12.59765625" style="48" customWidth="1"/>
    <col min="10" max="10" width="12.3984375" style="48" customWidth="1"/>
    <col min="11" max="11" width="11.19921875" style="48" customWidth="1"/>
    <col min="12" max="12" width="15.59765625" style="48" customWidth="1"/>
    <col min="13" max="14" width="17.59765625" style="48" customWidth="1"/>
    <col min="15" max="16384" width="11" style="48"/>
  </cols>
  <sheetData>
    <row r="1" spans="1:14" ht="17" customHeight="1">
      <c r="A1" s="51" t="s">
        <v>434</v>
      </c>
      <c r="B1" s="62"/>
      <c r="C1" s="51"/>
      <c r="D1" s="51"/>
      <c r="E1" s="51"/>
      <c r="F1" s="51"/>
      <c r="G1" s="51"/>
      <c r="H1" s="51"/>
      <c r="I1" s="51"/>
      <c r="J1" s="51"/>
      <c r="K1" s="51"/>
    </row>
    <row r="2" spans="1:14" ht="17">
      <c r="A2" s="57" t="s">
        <v>433</v>
      </c>
      <c r="B2" s="59" t="s">
        <v>403</v>
      </c>
      <c r="C2" s="59" t="s">
        <v>432</v>
      </c>
      <c r="D2" s="59" t="s">
        <v>401</v>
      </c>
      <c r="E2" s="59" t="s">
        <v>431</v>
      </c>
      <c r="F2" s="59" t="s">
        <v>430</v>
      </c>
      <c r="G2" s="59" t="s">
        <v>429</v>
      </c>
      <c r="H2" s="59" t="s">
        <v>428</v>
      </c>
      <c r="I2" s="59" t="s">
        <v>427</v>
      </c>
      <c r="J2" s="59" t="s">
        <v>426</v>
      </c>
      <c r="K2" s="59" t="s">
        <v>425</v>
      </c>
      <c r="L2" s="59" t="s">
        <v>424</v>
      </c>
      <c r="M2" s="59" t="s">
        <v>423</v>
      </c>
      <c r="N2" s="56"/>
    </row>
    <row r="3" spans="1:14">
      <c r="A3" s="51" t="s">
        <v>422</v>
      </c>
      <c r="B3" s="56">
        <v>0.1</v>
      </c>
      <c r="C3" s="56">
        <v>0</v>
      </c>
      <c r="D3" s="56">
        <v>0.65</v>
      </c>
      <c r="E3" s="56">
        <v>1400</v>
      </c>
      <c r="F3" s="56">
        <v>2</v>
      </c>
      <c r="G3" s="56">
        <v>1200</v>
      </c>
      <c r="H3" s="56">
        <v>100</v>
      </c>
      <c r="I3" s="56">
        <v>0.4</v>
      </c>
      <c r="J3" s="56">
        <v>0.13400000000000001</v>
      </c>
      <c r="K3" s="56">
        <v>0.34799999999999998</v>
      </c>
      <c r="L3" s="56">
        <f>H3/I3</f>
        <v>250</v>
      </c>
      <c r="M3" s="63">
        <f>J3/K3</f>
        <v>0.38505747126436785</v>
      </c>
      <c r="N3" s="63"/>
    </row>
    <row r="4" spans="1:14">
      <c r="A4" s="68" t="s">
        <v>421</v>
      </c>
      <c r="B4" s="54">
        <v>0.1</v>
      </c>
      <c r="C4" s="54">
        <v>0</v>
      </c>
      <c r="D4" s="54">
        <v>0.65</v>
      </c>
      <c r="E4" s="54">
        <v>1400</v>
      </c>
      <c r="F4" s="54">
        <v>3</v>
      </c>
      <c r="G4" s="54">
        <v>1000</v>
      </c>
      <c r="H4" s="54">
        <v>165</v>
      </c>
      <c r="I4" s="54">
        <v>22</v>
      </c>
      <c r="J4" s="54">
        <v>0.73699999999999999</v>
      </c>
      <c r="K4" s="54">
        <v>0.441</v>
      </c>
      <c r="L4" s="54">
        <f>H4/I4</f>
        <v>7.5</v>
      </c>
      <c r="M4" s="70">
        <f>J4/K4</f>
        <v>1.6712018140589568</v>
      </c>
      <c r="N4" s="63"/>
    </row>
    <row r="5" spans="1:14">
      <c r="A5" s="50" t="s">
        <v>366</v>
      </c>
      <c r="B5" s="51" t="s">
        <v>390</v>
      </c>
      <c r="C5" s="51"/>
      <c r="D5" s="51"/>
      <c r="E5" s="51"/>
      <c r="F5" s="51"/>
      <c r="G5" s="51"/>
      <c r="H5" s="51"/>
      <c r="I5" s="51"/>
      <c r="J5" s="51"/>
      <c r="K5" s="51"/>
    </row>
    <row r="6" spans="1:14">
      <c r="A6" s="50" t="s">
        <v>364</v>
      </c>
      <c r="B6" s="51" t="s">
        <v>420</v>
      </c>
      <c r="C6" s="62"/>
      <c r="D6" s="62"/>
      <c r="E6" s="62"/>
      <c r="F6" s="62"/>
      <c r="G6" s="62"/>
      <c r="H6" s="62"/>
      <c r="I6" s="62"/>
    </row>
    <row r="7" spans="1:14">
      <c r="A7" s="50" t="s">
        <v>406</v>
      </c>
      <c r="B7" s="51" t="s">
        <v>419</v>
      </c>
      <c r="C7" s="62"/>
      <c r="D7" s="62"/>
      <c r="E7" s="62"/>
      <c r="F7" s="62"/>
      <c r="G7" s="62"/>
      <c r="H7" s="62"/>
      <c r="I7" s="62"/>
    </row>
    <row r="8" spans="1:14" ht="12" customHeight="1">
      <c r="A8" s="51"/>
      <c r="B8" s="51"/>
      <c r="C8" s="51"/>
      <c r="D8" s="51"/>
      <c r="E8" s="51"/>
      <c r="F8" s="51"/>
      <c r="G8" s="51"/>
      <c r="H8" s="51"/>
      <c r="I8" s="51"/>
      <c r="J8" s="51"/>
      <c r="K8" s="51"/>
    </row>
    <row r="9" spans="1:14">
      <c r="A9" s="51" t="s">
        <v>418</v>
      </c>
      <c r="B9" s="62"/>
      <c r="C9" s="62"/>
      <c r="D9" s="62"/>
      <c r="E9" s="62"/>
    </row>
    <row r="10" spans="1:14">
      <c r="A10" s="69"/>
      <c r="B10" s="59" t="s">
        <v>86</v>
      </c>
      <c r="C10" s="59" t="s">
        <v>417</v>
      </c>
      <c r="D10" s="59" t="s">
        <v>198</v>
      </c>
      <c r="E10" s="59" t="s">
        <v>416</v>
      </c>
      <c r="F10" s="59" t="s">
        <v>415</v>
      </c>
      <c r="G10" s="59" t="s">
        <v>414</v>
      </c>
      <c r="H10" s="62"/>
      <c r="I10" s="62"/>
      <c r="J10" s="51"/>
      <c r="K10" s="51"/>
    </row>
    <row r="11" spans="1:14">
      <c r="A11" s="51" t="s">
        <v>413</v>
      </c>
      <c r="B11" s="56">
        <v>0.6</v>
      </c>
      <c r="C11" s="56">
        <v>0.2</v>
      </c>
      <c r="D11" s="56">
        <v>0.1</v>
      </c>
      <c r="E11" s="56">
        <v>0.02</v>
      </c>
      <c r="F11" s="56">
        <v>0</v>
      </c>
      <c r="G11" s="56"/>
      <c r="H11" s="62"/>
      <c r="I11" s="62"/>
      <c r="J11" s="51"/>
      <c r="K11" s="51"/>
    </row>
    <row r="12" spans="1:14">
      <c r="A12" s="51" t="s">
        <v>412</v>
      </c>
      <c r="B12" s="56">
        <v>0.5</v>
      </c>
      <c r="C12" s="56">
        <v>0.2</v>
      </c>
      <c r="D12" s="56">
        <v>0.22</v>
      </c>
      <c r="E12" s="56">
        <v>0</v>
      </c>
      <c r="F12" s="56">
        <v>0.03</v>
      </c>
      <c r="G12" s="56"/>
      <c r="H12" s="62"/>
      <c r="I12" s="62"/>
      <c r="J12" s="51"/>
      <c r="K12" s="51"/>
    </row>
    <row r="13" spans="1:14">
      <c r="A13" s="51" t="s">
        <v>411</v>
      </c>
      <c r="B13" s="56">
        <v>4.0000000000000001E-3</v>
      </c>
      <c r="C13" s="56">
        <v>3.0000000000000001E-3</v>
      </c>
      <c r="D13" s="56">
        <v>0.01</v>
      </c>
      <c r="E13" s="56">
        <v>3.0000000000000001E-3</v>
      </c>
      <c r="F13" s="56">
        <v>3.0000000000000001E-3</v>
      </c>
      <c r="G13" s="56">
        <v>3.0000000000000001E-3</v>
      </c>
      <c r="H13" s="62"/>
      <c r="I13" s="62"/>
      <c r="J13" s="51"/>
      <c r="K13" s="51"/>
    </row>
    <row r="14" spans="1:14">
      <c r="A14" s="51" t="s">
        <v>410</v>
      </c>
      <c r="B14" s="56">
        <v>5.0000000000000001E-4</v>
      </c>
      <c r="C14" s="56">
        <v>3.0999999999999999E-3</v>
      </c>
      <c r="D14" s="56">
        <v>4.9000000000000002E-2</v>
      </c>
      <c r="E14" s="56">
        <v>0.01</v>
      </c>
      <c r="F14" s="56">
        <v>1E-3</v>
      </c>
      <c r="G14" s="56">
        <v>3.0000000000000001E-3</v>
      </c>
      <c r="H14" s="62"/>
      <c r="I14" s="62"/>
      <c r="J14" s="51"/>
      <c r="K14" s="51"/>
    </row>
    <row r="15" spans="1:14">
      <c r="A15" s="68" t="s">
        <v>409</v>
      </c>
      <c r="B15" s="54">
        <v>0.02</v>
      </c>
      <c r="C15" s="54">
        <v>0.08</v>
      </c>
      <c r="D15" s="54">
        <v>0.4</v>
      </c>
      <c r="E15" s="54">
        <v>0.01</v>
      </c>
      <c r="F15" s="54">
        <v>6.6</v>
      </c>
      <c r="G15" s="54">
        <v>3.0000000000000001E-3</v>
      </c>
      <c r="H15" s="62"/>
      <c r="I15" s="62"/>
      <c r="J15" s="51"/>
      <c r="K15" s="51"/>
    </row>
    <row r="16" spans="1:14">
      <c r="A16" s="50" t="s">
        <v>366</v>
      </c>
      <c r="B16" s="51" t="s">
        <v>408</v>
      </c>
      <c r="C16" s="51"/>
      <c r="D16" s="51"/>
      <c r="E16" s="51"/>
      <c r="F16" s="51"/>
      <c r="G16" s="51"/>
      <c r="H16" s="51"/>
      <c r="I16" s="51"/>
      <c r="J16" s="51"/>
      <c r="K16" s="51"/>
    </row>
    <row r="17" spans="1:19">
      <c r="A17" s="50" t="s">
        <v>364</v>
      </c>
      <c r="B17" s="51" t="s">
        <v>407</v>
      </c>
      <c r="C17" s="51"/>
      <c r="D17" s="51"/>
      <c r="E17" s="51"/>
      <c r="F17" s="51"/>
      <c r="G17" s="51"/>
      <c r="H17" s="51"/>
      <c r="I17" s="51"/>
      <c r="J17" s="51"/>
      <c r="K17" s="51"/>
    </row>
    <row r="18" spans="1:19">
      <c r="A18" s="50" t="s">
        <v>406</v>
      </c>
      <c r="B18" s="51" t="s">
        <v>405</v>
      </c>
      <c r="C18" s="51"/>
      <c r="D18" s="51"/>
      <c r="E18" s="51"/>
      <c r="F18" s="51"/>
      <c r="G18" s="51"/>
      <c r="H18" s="51"/>
      <c r="I18" s="51"/>
      <c r="J18" s="51"/>
      <c r="K18" s="51"/>
    </row>
    <row r="19" spans="1:19">
      <c r="A19" s="62"/>
      <c r="B19" s="62"/>
      <c r="C19" s="62"/>
      <c r="D19" s="62"/>
      <c r="E19" s="62"/>
    </row>
    <row r="20" spans="1:19">
      <c r="A20" s="51" t="s">
        <v>404</v>
      </c>
      <c r="B20" s="62"/>
      <c r="C20" s="51"/>
      <c r="D20" s="51"/>
      <c r="E20" s="51"/>
      <c r="F20" s="51"/>
      <c r="G20" s="51"/>
      <c r="H20" s="51"/>
      <c r="I20" s="51"/>
      <c r="J20" s="51"/>
      <c r="K20" s="51"/>
    </row>
    <row r="21" spans="1:19" ht="31" customHeight="1">
      <c r="A21" s="57"/>
      <c r="B21" s="59" t="s">
        <v>403</v>
      </c>
      <c r="C21" s="59" t="s">
        <v>402</v>
      </c>
      <c r="D21" s="59" t="s">
        <v>401</v>
      </c>
      <c r="E21" s="59" t="s">
        <v>400</v>
      </c>
      <c r="F21" s="58" t="s">
        <v>399</v>
      </c>
      <c r="G21" s="56"/>
      <c r="I21" s="56"/>
      <c r="J21" s="56"/>
      <c r="K21" s="56"/>
      <c r="L21" s="56"/>
      <c r="M21" s="56"/>
      <c r="N21" s="56"/>
    </row>
    <row r="22" spans="1:19" ht="37" customHeight="1">
      <c r="A22" s="49" t="s">
        <v>398</v>
      </c>
      <c r="B22" s="67" t="s">
        <v>394</v>
      </c>
      <c r="C22" s="56" t="s">
        <v>397</v>
      </c>
      <c r="D22" s="56">
        <v>0.65</v>
      </c>
      <c r="E22" s="66" t="s">
        <v>393</v>
      </c>
      <c r="F22" s="66" t="s">
        <v>392</v>
      </c>
      <c r="G22" s="56"/>
      <c r="I22" s="56"/>
      <c r="J22" s="56"/>
      <c r="K22" s="56"/>
      <c r="L22" s="56"/>
      <c r="M22" s="63"/>
      <c r="N22" s="63"/>
    </row>
    <row r="23" spans="1:19" ht="37" customHeight="1">
      <c r="A23" s="49" t="s">
        <v>396</v>
      </c>
      <c r="B23" s="67"/>
      <c r="E23" s="66" t="s">
        <v>393</v>
      </c>
      <c r="F23" s="66" t="s">
        <v>392</v>
      </c>
    </row>
    <row r="24" spans="1:19" ht="37" customHeight="1">
      <c r="A24" s="55" t="s">
        <v>395</v>
      </c>
      <c r="B24" s="65" t="s">
        <v>394</v>
      </c>
      <c r="C24" s="54">
        <v>2</v>
      </c>
      <c r="D24" s="54"/>
      <c r="E24" s="64" t="s">
        <v>393</v>
      </c>
      <c r="F24" s="64" t="s">
        <v>392</v>
      </c>
      <c r="G24" s="56"/>
      <c r="I24" s="56"/>
      <c r="J24" s="56"/>
      <c r="K24" s="56"/>
      <c r="L24" s="56"/>
      <c r="M24" s="63"/>
      <c r="N24" s="63"/>
    </row>
    <row r="25" spans="1:19">
      <c r="A25" s="50" t="s">
        <v>368</v>
      </c>
      <c r="B25" s="53" t="s">
        <v>391</v>
      </c>
    </row>
    <row r="26" spans="1:19">
      <c r="A26" s="50" t="s">
        <v>366</v>
      </c>
      <c r="B26" s="51" t="s">
        <v>390</v>
      </c>
    </row>
    <row r="27" spans="1:19">
      <c r="A27" s="56"/>
    </row>
    <row r="28" spans="1:19">
      <c r="A28" s="51" t="s">
        <v>389</v>
      </c>
      <c r="B28" s="62"/>
      <c r="C28" s="51"/>
      <c r="D28" s="51"/>
      <c r="E28" s="51"/>
      <c r="F28" s="51"/>
      <c r="G28" s="51"/>
      <c r="H28" s="51"/>
      <c r="I28" s="51"/>
      <c r="J28" s="51"/>
      <c r="K28" s="51"/>
    </row>
    <row r="29" spans="1:19" ht="27" customHeight="1">
      <c r="A29" s="61" t="s">
        <v>388</v>
      </c>
      <c r="B29" s="59" t="s">
        <v>387</v>
      </c>
      <c r="C29" s="59" t="s">
        <v>386</v>
      </c>
      <c r="D29" s="59" t="s">
        <v>385</v>
      </c>
      <c r="E29" s="59" t="s">
        <v>261</v>
      </c>
      <c r="F29" s="59" t="s">
        <v>262</v>
      </c>
      <c r="G29" s="59" t="s">
        <v>263</v>
      </c>
      <c r="H29" s="59" t="s">
        <v>264</v>
      </c>
      <c r="I29" s="59" t="s">
        <v>384</v>
      </c>
      <c r="J29" s="59" t="s">
        <v>383</v>
      </c>
      <c r="K29" s="59" t="s">
        <v>382</v>
      </c>
      <c r="L29" s="59" t="s">
        <v>381</v>
      </c>
      <c r="M29" s="59" t="s">
        <v>380</v>
      </c>
      <c r="N29" s="60" t="s">
        <v>379</v>
      </c>
      <c r="O29" s="59" t="s">
        <v>378</v>
      </c>
      <c r="P29" s="59" t="s">
        <v>377</v>
      </c>
      <c r="Q29" s="58" t="s">
        <v>376</v>
      </c>
      <c r="R29" s="58" t="s">
        <v>375</v>
      </c>
      <c r="S29" s="57" t="s">
        <v>374</v>
      </c>
    </row>
    <row r="30" spans="1:19">
      <c r="A30" s="49" t="s">
        <v>373</v>
      </c>
      <c r="B30" s="56">
        <v>49.54</v>
      </c>
      <c r="C30" s="56">
        <v>2.06</v>
      </c>
      <c r="D30" s="56">
        <v>13.4</v>
      </c>
      <c r="E30" s="56">
        <v>14.23</v>
      </c>
      <c r="F30" s="56">
        <v>0.24</v>
      </c>
      <c r="G30" s="56">
        <v>6.36</v>
      </c>
      <c r="H30" s="56">
        <v>11.09</v>
      </c>
      <c r="I30" s="56">
        <v>2.4500000000000002</v>
      </c>
      <c r="J30" s="56">
        <v>0.25</v>
      </c>
      <c r="K30" s="56">
        <v>0.2</v>
      </c>
      <c r="L30" s="56">
        <v>0.61</v>
      </c>
      <c r="M30" s="56">
        <v>1700</v>
      </c>
      <c r="N30" s="56">
        <v>1700</v>
      </c>
      <c r="O30" s="56">
        <v>1170</v>
      </c>
      <c r="P30" s="56">
        <v>0</v>
      </c>
      <c r="Q30" s="56" t="s">
        <v>371</v>
      </c>
      <c r="R30" s="56" t="s">
        <v>370</v>
      </c>
      <c r="S30" s="56" t="s">
        <v>369</v>
      </c>
    </row>
    <row r="31" spans="1:19">
      <c r="A31" s="55" t="s">
        <v>372</v>
      </c>
      <c r="B31" s="54">
        <v>55.2</v>
      </c>
      <c r="C31" s="54">
        <v>2.09</v>
      </c>
      <c r="D31" s="54">
        <v>14.1</v>
      </c>
      <c r="E31" s="54">
        <v>11.5</v>
      </c>
      <c r="F31" s="54">
        <v>0.28999999999999998</v>
      </c>
      <c r="G31" s="54">
        <v>2.97</v>
      </c>
      <c r="H31" s="54">
        <v>6.48</v>
      </c>
      <c r="I31" s="54">
        <v>3.16</v>
      </c>
      <c r="J31" s="54">
        <v>1.1599999999999999</v>
      </c>
      <c r="K31" s="54">
        <v>1.06</v>
      </c>
      <c r="L31" s="54">
        <v>2.42</v>
      </c>
      <c r="M31" s="54">
        <v>500</v>
      </c>
      <c r="N31" s="54">
        <v>990</v>
      </c>
      <c r="O31" s="54">
        <v>1100</v>
      </c>
      <c r="P31" s="54">
        <v>0</v>
      </c>
      <c r="Q31" s="54" t="s">
        <v>371</v>
      </c>
      <c r="R31" s="54" t="s">
        <v>370</v>
      </c>
      <c r="S31" s="54" t="s">
        <v>369</v>
      </c>
    </row>
    <row r="32" spans="1:19">
      <c r="A32" s="50" t="s">
        <v>368</v>
      </c>
      <c r="B32" s="53" t="s">
        <v>367</v>
      </c>
      <c r="Q32" s="52"/>
    </row>
    <row r="33" spans="1:2">
      <c r="A33" s="50" t="s">
        <v>366</v>
      </c>
      <c r="B33" s="51" t="s">
        <v>365</v>
      </c>
    </row>
    <row r="34" spans="1:2">
      <c r="A34" s="50" t="s">
        <v>364</v>
      </c>
      <c r="B34" s="49" t="s">
        <v>363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S3 MGs</vt:lpstr>
      <vt:lpstr>S4  MIs</vt:lpstr>
      <vt:lpstr>S5 Plagioclase</vt:lpstr>
      <vt:lpstr>S6 Ol+cpx</vt:lpstr>
      <vt:lpstr>S7 Standards</vt:lpstr>
      <vt:lpstr>S8 Model 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Ranta, Eemu J</cp:lastModifiedBy>
  <dcterms:created xsi:type="dcterms:W3CDTF">2022-05-18T11:26:29Z</dcterms:created>
  <dcterms:modified xsi:type="dcterms:W3CDTF">2024-04-22T20:13:43Z</dcterms:modified>
</cp:coreProperties>
</file>