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par\Downloads\"/>
    </mc:Choice>
  </mc:AlternateContent>
  <xr:revisionPtr revIDLastSave="0" documentId="13_ncr:1_{108A6C29-1A4E-4F6D-8F19-781E43BC3B0A}" xr6:coauthVersionLast="47" xr6:coauthVersionMax="47" xr10:uidLastSave="{00000000-0000-0000-0000-000000000000}"/>
  <bookViews>
    <workbookView xWindow="-108" yWindow="-108" windowWidth="23256" windowHeight="12456" activeTab="1" xr2:uid="{185E7CF9-D027-4741-9A3A-0B67C41608AD}"/>
  </bookViews>
  <sheets>
    <sheet name="8-22-2019" sheetId="3" r:id="rId1"/>
    <sheet name="8-23-2019" sheetId="4" r:id="rId2"/>
    <sheet name="8-17-2022 " sheetId="2" r:id="rId3"/>
    <sheet name="8-17-2022 - No Clon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41" i="3" l="1"/>
  <c r="BT41" i="3"/>
  <c r="BV40" i="3"/>
  <c r="BW40" i="3" s="1"/>
  <c r="BV39" i="3"/>
  <c r="BW39" i="3" s="1"/>
  <c r="BV38" i="3"/>
  <c r="BW38" i="3" s="1"/>
  <c r="BU37" i="3"/>
  <c r="BT37" i="3"/>
  <c r="BV36" i="3"/>
  <c r="BW36" i="3" s="1"/>
  <c r="BV35" i="3"/>
  <c r="BW35" i="3" s="1"/>
  <c r="BV34" i="3"/>
  <c r="BW34" i="3" s="1"/>
  <c r="BU33" i="3"/>
  <c r="BT33" i="3"/>
  <c r="BV32" i="3"/>
  <c r="BW32" i="3" s="1"/>
  <c r="BV31" i="3"/>
  <c r="BW31" i="3" s="1"/>
  <c r="BV30" i="3"/>
  <c r="BW30" i="3" s="1"/>
  <c r="BU29" i="3"/>
  <c r="BT29" i="3"/>
  <c r="BV28" i="3"/>
  <c r="BW28" i="3" s="1"/>
  <c r="BV27" i="3"/>
  <c r="BW27" i="3" s="1"/>
  <c r="BV26" i="3"/>
  <c r="BW26" i="3" s="1"/>
  <c r="BU25" i="3"/>
  <c r="BT25" i="3"/>
  <c r="BV24" i="3"/>
  <c r="BW24" i="3" s="1"/>
  <c r="BV23" i="3"/>
  <c r="BW23" i="3" s="1"/>
  <c r="BV22" i="3"/>
  <c r="BW22" i="3" s="1"/>
  <c r="BU21" i="3"/>
  <c r="BT21" i="3"/>
  <c r="BV20" i="3"/>
  <c r="BW20" i="3" s="1"/>
  <c r="BV19" i="3"/>
  <c r="BW19" i="3" s="1"/>
  <c r="BV18" i="3"/>
  <c r="BW18" i="3" s="1"/>
  <c r="BU17" i="3"/>
  <c r="BT17" i="3"/>
  <c r="BV16" i="3"/>
  <c r="BW16" i="3" s="1"/>
  <c r="BV15" i="3"/>
  <c r="BW15" i="3" s="1"/>
  <c r="BV14" i="3"/>
  <c r="BW14" i="3" s="1"/>
  <c r="BU13" i="3"/>
  <c r="BT13" i="3"/>
  <c r="BV12" i="3"/>
  <c r="BW12" i="3" s="1"/>
  <c r="BV11" i="3"/>
  <c r="BW11" i="3" s="1"/>
  <c r="BV10" i="3"/>
  <c r="BU9" i="3"/>
  <c r="BT9" i="3"/>
  <c r="BV8" i="3"/>
  <c r="BW8" i="3" s="1"/>
  <c r="BV7" i="3"/>
  <c r="BW7" i="3" s="1"/>
  <c r="BV6" i="3"/>
  <c r="BW6" i="3" s="1"/>
  <c r="BU5" i="3"/>
  <c r="BT5" i="3"/>
  <c r="BV4" i="3"/>
  <c r="BW4" i="3" s="1"/>
  <c r="BV3" i="3"/>
  <c r="BW3" i="3" s="1"/>
  <c r="BV2" i="3"/>
  <c r="BN41" i="3"/>
  <c r="BM41" i="3"/>
  <c r="BO40" i="3"/>
  <c r="BP40" i="3" s="1"/>
  <c r="BO39" i="3"/>
  <c r="BP39" i="3" s="1"/>
  <c r="BO38" i="3"/>
  <c r="BP38" i="3" s="1"/>
  <c r="BN37" i="3"/>
  <c r="BM37" i="3"/>
  <c r="BO36" i="3"/>
  <c r="BP36" i="3" s="1"/>
  <c r="BO35" i="3"/>
  <c r="BP35" i="3" s="1"/>
  <c r="BO34" i="3"/>
  <c r="BP34" i="3" s="1"/>
  <c r="BN33" i="3"/>
  <c r="BM33" i="3"/>
  <c r="BO32" i="3"/>
  <c r="BP32" i="3" s="1"/>
  <c r="BO31" i="3"/>
  <c r="BP31" i="3" s="1"/>
  <c r="BO30" i="3"/>
  <c r="BN29" i="3"/>
  <c r="BM29" i="3"/>
  <c r="BO28" i="3"/>
  <c r="BP28" i="3" s="1"/>
  <c r="BO27" i="3"/>
  <c r="BP27" i="3" s="1"/>
  <c r="BO26" i="3"/>
  <c r="BP26" i="3" s="1"/>
  <c r="BN25" i="3"/>
  <c r="BM25" i="3"/>
  <c r="BO24" i="3"/>
  <c r="BP24" i="3" s="1"/>
  <c r="BO23" i="3"/>
  <c r="BP23" i="3" s="1"/>
  <c r="BO22" i="3"/>
  <c r="BP22" i="3" s="1"/>
  <c r="BN21" i="3"/>
  <c r="BM21" i="3"/>
  <c r="BO20" i="3"/>
  <c r="BP20" i="3" s="1"/>
  <c r="BO19" i="3"/>
  <c r="BP19" i="3" s="1"/>
  <c r="BO18" i="3"/>
  <c r="BP18" i="3" s="1"/>
  <c r="BN17" i="3"/>
  <c r="BM17" i="3"/>
  <c r="BO16" i="3"/>
  <c r="BP16" i="3" s="1"/>
  <c r="BO15" i="3"/>
  <c r="BP15" i="3" s="1"/>
  <c r="BO14" i="3"/>
  <c r="BN13" i="3"/>
  <c r="BM13" i="3"/>
  <c r="BO12" i="3"/>
  <c r="BP12" i="3" s="1"/>
  <c r="BO11" i="3"/>
  <c r="BP11" i="3" s="1"/>
  <c r="BO10" i="3"/>
  <c r="BN9" i="3"/>
  <c r="BM9" i="3"/>
  <c r="BO8" i="3"/>
  <c r="BP8" i="3" s="1"/>
  <c r="BO7" i="3"/>
  <c r="BP7" i="3" s="1"/>
  <c r="BO6" i="3"/>
  <c r="BP6" i="3" s="1"/>
  <c r="BN5" i="3"/>
  <c r="BM5" i="3"/>
  <c r="BO4" i="3"/>
  <c r="BP4" i="3" s="1"/>
  <c r="BO3" i="3"/>
  <c r="BP3" i="3" s="1"/>
  <c r="BO2" i="3"/>
  <c r="BP2" i="3" s="1"/>
  <c r="BG41" i="3"/>
  <c r="BF41" i="3"/>
  <c r="BH40" i="3"/>
  <c r="BI40" i="3" s="1"/>
  <c r="BH39" i="3"/>
  <c r="BI39" i="3" s="1"/>
  <c r="BH38" i="3"/>
  <c r="BI38" i="3" s="1"/>
  <c r="BG37" i="3"/>
  <c r="BF37" i="3"/>
  <c r="BH36" i="3"/>
  <c r="BI36" i="3" s="1"/>
  <c r="BH35" i="3"/>
  <c r="BI35" i="3" s="1"/>
  <c r="BH34" i="3"/>
  <c r="BG33" i="3"/>
  <c r="BF33" i="3"/>
  <c r="BH32" i="3"/>
  <c r="BI32" i="3" s="1"/>
  <c r="BH31" i="3"/>
  <c r="BI31" i="3" s="1"/>
  <c r="BH30" i="3"/>
  <c r="BG29" i="3"/>
  <c r="BF29" i="3"/>
  <c r="BH28" i="3"/>
  <c r="BI28" i="3" s="1"/>
  <c r="BH27" i="3"/>
  <c r="BI27" i="3" s="1"/>
  <c r="BH26" i="3"/>
  <c r="BI26" i="3" s="1"/>
  <c r="BG25" i="3"/>
  <c r="BF25" i="3"/>
  <c r="BH24" i="3"/>
  <c r="BI24" i="3" s="1"/>
  <c r="BH23" i="3"/>
  <c r="BI23" i="3" s="1"/>
  <c r="BH22" i="3"/>
  <c r="BI22" i="3" s="1"/>
  <c r="BG21" i="3"/>
  <c r="BF21" i="3"/>
  <c r="BH20" i="3"/>
  <c r="BI20" i="3" s="1"/>
  <c r="BH19" i="3"/>
  <c r="BI19" i="3" s="1"/>
  <c r="BH18" i="3"/>
  <c r="BG17" i="3"/>
  <c r="BF17" i="3"/>
  <c r="BH16" i="3"/>
  <c r="BI16" i="3" s="1"/>
  <c r="BH15" i="3"/>
  <c r="BI15" i="3" s="1"/>
  <c r="BH14" i="3"/>
  <c r="BG13" i="3"/>
  <c r="BF13" i="3"/>
  <c r="BH12" i="3"/>
  <c r="BI12" i="3" s="1"/>
  <c r="BH11" i="3"/>
  <c r="BI11" i="3" s="1"/>
  <c r="BH10" i="3"/>
  <c r="BG9" i="3"/>
  <c r="BF9" i="3"/>
  <c r="BH8" i="3"/>
  <c r="BI8" i="3" s="1"/>
  <c r="BH7" i="3"/>
  <c r="BI7" i="3" s="1"/>
  <c r="BH6" i="3"/>
  <c r="BI6" i="3" s="1"/>
  <c r="BG5" i="3"/>
  <c r="BF5" i="3"/>
  <c r="BH4" i="3"/>
  <c r="BI4" i="3" s="1"/>
  <c r="BH3" i="3"/>
  <c r="BI3" i="3" s="1"/>
  <c r="BH2" i="3"/>
  <c r="BI2" i="3" s="1"/>
  <c r="AZ41" i="3"/>
  <c r="AY41" i="3"/>
  <c r="BA40" i="3"/>
  <c r="BB40" i="3" s="1"/>
  <c r="BA39" i="3"/>
  <c r="BB39" i="3" s="1"/>
  <c r="BA38" i="3"/>
  <c r="BB38" i="3" s="1"/>
  <c r="AZ37" i="3"/>
  <c r="AY37" i="3"/>
  <c r="BA36" i="3"/>
  <c r="BB36" i="3" s="1"/>
  <c r="BA35" i="3"/>
  <c r="BB35" i="3" s="1"/>
  <c r="BA34" i="3"/>
  <c r="BB34" i="3" s="1"/>
  <c r="AZ33" i="3"/>
  <c r="AY33" i="3"/>
  <c r="BA32" i="3"/>
  <c r="BB32" i="3" s="1"/>
  <c r="BA31" i="3"/>
  <c r="BB31" i="3" s="1"/>
  <c r="BA30" i="3"/>
  <c r="BB30" i="3" s="1"/>
  <c r="BB33" i="3" s="1"/>
  <c r="AZ29" i="3"/>
  <c r="AY29" i="3"/>
  <c r="BA28" i="3"/>
  <c r="BB28" i="3" s="1"/>
  <c r="BA27" i="3"/>
  <c r="BB27" i="3" s="1"/>
  <c r="BA26" i="3"/>
  <c r="AZ25" i="3"/>
  <c r="AY25" i="3"/>
  <c r="BA24" i="3"/>
  <c r="BB24" i="3" s="1"/>
  <c r="BA23" i="3"/>
  <c r="BB23" i="3" s="1"/>
  <c r="BA22" i="3"/>
  <c r="BB22" i="3" s="1"/>
  <c r="AZ21" i="3"/>
  <c r="AY21" i="3"/>
  <c r="BA20" i="3"/>
  <c r="BB20" i="3" s="1"/>
  <c r="BA19" i="3"/>
  <c r="BB19" i="3" s="1"/>
  <c r="BA18" i="3"/>
  <c r="BB18" i="3" s="1"/>
  <c r="AZ17" i="3"/>
  <c r="AY17" i="3"/>
  <c r="BA16" i="3"/>
  <c r="BB16" i="3" s="1"/>
  <c r="BA15" i="3"/>
  <c r="BB15" i="3" s="1"/>
  <c r="BA14" i="3"/>
  <c r="BB14" i="3" s="1"/>
  <c r="AZ13" i="3"/>
  <c r="AY13" i="3"/>
  <c r="BA12" i="3"/>
  <c r="BB12" i="3" s="1"/>
  <c r="BA11" i="3"/>
  <c r="BB11" i="3" s="1"/>
  <c r="BA10" i="3"/>
  <c r="AZ9" i="3"/>
  <c r="AY9" i="3"/>
  <c r="BA8" i="3"/>
  <c r="BB8" i="3" s="1"/>
  <c r="BA7" i="3"/>
  <c r="BB7" i="3" s="1"/>
  <c r="BA6" i="3"/>
  <c r="BB6" i="3" s="1"/>
  <c r="AZ5" i="3"/>
  <c r="AY5" i="3"/>
  <c r="BA4" i="3"/>
  <c r="BB4" i="3" s="1"/>
  <c r="BA3" i="3"/>
  <c r="BB3" i="3" s="1"/>
  <c r="BA2" i="3"/>
  <c r="BB2" i="3" s="1"/>
  <c r="AS41" i="3"/>
  <c r="AR41" i="3"/>
  <c r="AT40" i="3"/>
  <c r="AU40" i="3" s="1"/>
  <c r="AT39" i="3"/>
  <c r="AU39" i="3" s="1"/>
  <c r="AT38" i="3"/>
  <c r="AU38" i="3" s="1"/>
  <c r="AS37" i="3"/>
  <c r="AR37" i="3"/>
  <c r="AT36" i="3"/>
  <c r="AU36" i="3" s="1"/>
  <c r="AT35" i="3"/>
  <c r="AU35" i="3" s="1"/>
  <c r="AT34" i="3"/>
  <c r="AU34" i="3" s="1"/>
  <c r="AS33" i="3"/>
  <c r="AR33" i="3"/>
  <c r="AT32" i="3"/>
  <c r="AU32" i="3" s="1"/>
  <c r="AT31" i="3"/>
  <c r="AU31" i="3" s="1"/>
  <c r="AT30" i="3"/>
  <c r="AS29" i="3"/>
  <c r="AR29" i="3"/>
  <c r="AT28" i="3"/>
  <c r="AU28" i="3" s="1"/>
  <c r="AT27" i="3"/>
  <c r="AU27" i="3" s="1"/>
  <c r="AT26" i="3"/>
  <c r="AS25" i="3"/>
  <c r="AR25" i="3"/>
  <c r="AT24" i="3"/>
  <c r="AU24" i="3" s="1"/>
  <c r="AT23" i="3"/>
  <c r="AU23" i="3" s="1"/>
  <c r="AT22" i="3"/>
  <c r="AU22" i="3" s="1"/>
  <c r="AS21" i="3"/>
  <c r="AR21" i="3"/>
  <c r="AT20" i="3"/>
  <c r="AU20" i="3" s="1"/>
  <c r="AT19" i="3"/>
  <c r="AU19" i="3" s="1"/>
  <c r="AT18" i="3"/>
  <c r="AU18" i="3" s="1"/>
  <c r="AS17" i="3"/>
  <c r="AR17" i="3"/>
  <c r="AT16" i="3"/>
  <c r="AU16" i="3" s="1"/>
  <c r="AT15" i="3"/>
  <c r="AU15" i="3" s="1"/>
  <c r="AT14" i="3"/>
  <c r="AU14" i="3" s="1"/>
  <c r="AS13" i="3"/>
  <c r="AR13" i="3"/>
  <c r="AT12" i="3"/>
  <c r="AU12" i="3" s="1"/>
  <c r="AT11" i="3"/>
  <c r="AU11" i="3" s="1"/>
  <c r="AT10" i="3"/>
  <c r="AU10" i="3" s="1"/>
  <c r="AS9" i="3"/>
  <c r="AR9" i="3"/>
  <c r="AT8" i="3"/>
  <c r="AU8" i="3" s="1"/>
  <c r="AT7" i="3"/>
  <c r="AU7" i="3" s="1"/>
  <c r="AT6" i="3"/>
  <c r="AU6" i="3" s="1"/>
  <c r="AS5" i="3"/>
  <c r="AR5" i="3"/>
  <c r="AT4" i="3"/>
  <c r="AU4" i="3" s="1"/>
  <c r="AT3" i="3"/>
  <c r="AU3" i="3" s="1"/>
  <c r="AT2" i="3"/>
  <c r="AU2" i="3" s="1"/>
  <c r="AL41" i="3"/>
  <c r="AK41" i="3"/>
  <c r="AM40" i="3"/>
  <c r="AN40" i="3" s="1"/>
  <c r="AM39" i="3"/>
  <c r="AN39" i="3" s="1"/>
  <c r="AM38" i="3"/>
  <c r="AN38" i="3" s="1"/>
  <c r="AL37" i="3"/>
  <c r="AK37" i="3"/>
  <c r="AM36" i="3"/>
  <c r="AN36" i="3" s="1"/>
  <c r="AM35" i="3"/>
  <c r="AN35" i="3" s="1"/>
  <c r="AM34" i="3"/>
  <c r="AN34" i="3" s="1"/>
  <c r="AL33" i="3"/>
  <c r="AK33" i="3"/>
  <c r="AM32" i="3"/>
  <c r="AN32" i="3" s="1"/>
  <c r="AM31" i="3"/>
  <c r="AN31" i="3" s="1"/>
  <c r="AM30" i="3"/>
  <c r="AL29" i="3"/>
  <c r="AK29" i="3"/>
  <c r="AM28" i="3"/>
  <c r="AN28" i="3" s="1"/>
  <c r="AM27" i="3"/>
  <c r="AN27" i="3" s="1"/>
  <c r="AM26" i="3"/>
  <c r="AL25" i="3"/>
  <c r="AK25" i="3"/>
  <c r="AM24" i="3"/>
  <c r="AN24" i="3" s="1"/>
  <c r="AM23" i="3"/>
  <c r="AN23" i="3" s="1"/>
  <c r="AM22" i="3"/>
  <c r="AN22" i="3" s="1"/>
  <c r="AL21" i="3"/>
  <c r="AK21" i="3"/>
  <c r="AM20" i="3"/>
  <c r="AN20" i="3" s="1"/>
  <c r="AM19" i="3"/>
  <c r="AN19" i="3" s="1"/>
  <c r="AM18" i="3"/>
  <c r="AL17" i="3"/>
  <c r="AK17" i="3"/>
  <c r="AM16" i="3"/>
  <c r="AN16" i="3" s="1"/>
  <c r="AM15" i="3"/>
  <c r="AN15" i="3" s="1"/>
  <c r="AM14" i="3"/>
  <c r="AN14" i="3" s="1"/>
  <c r="AL13" i="3"/>
  <c r="AK13" i="3"/>
  <c r="AM12" i="3"/>
  <c r="AN12" i="3" s="1"/>
  <c r="AM11" i="3"/>
  <c r="AN11" i="3" s="1"/>
  <c r="AM10" i="3"/>
  <c r="AN10" i="3" s="1"/>
  <c r="AL9" i="3"/>
  <c r="AK9" i="3"/>
  <c r="AM8" i="3"/>
  <c r="AN8" i="3" s="1"/>
  <c r="AM7" i="3"/>
  <c r="AN7" i="3" s="1"/>
  <c r="AM6" i="3"/>
  <c r="AL5" i="3"/>
  <c r="AK5" i="3"/>
  <c r="AM4" i="3"/>
  <c r="AN4" i="3" s="1"/>
  <c r="AM3" i="3"/>
  <c r="AN3" i="3" s="1"/>
  <c r="AM2" i="3"/>
  <c r="AN2" i="3" s="1"/>
  <c r="AE41" i="3"/>
  <c r="AD41" i="3"/>
  <c r="AF40" i="3"/>
  <c r="AG40" i="3" s="1"/>
  <c r="AF39" i="3"/>
  <c r="AG39" i="3" s="1"/>
  <c r="AF38" i="3"/>
  <c r="AG38" i="3" s="1"/>
  <c r="AE37" i="3"/>
  <c r="AD37" i="3"/>
  <c r="AF36" i="3"/>
  <c r="AG36" i="3" s="1"/>
  <c r="AF35" i="3"/>
  <c r="AG35" i="3" s="1"/>
  <c r="AF34" i="3"/>
  <c r="AG34" i="3" s="1"/>
  <c r="AE33" i="3"/>
  <c r="AD33" i="3"/>
  <c r="AF32" i="3"/>
  <c r="AG32" i="3" s="1"/>
  <c r="AF31" i="3"/>
  <c r="AG31" i="3" s="1"/>
  <c r="AF30" i="3"/>
  <c r="AG30" i="3" s="1"/>
  <c r="AE29" i="3"/>
  <c r="AD29" i="3"/>
  <c r="AF28" i="3"/>
  <c r="AG28" i="3" s="1"/>
  <c r="AF27" i="3"/>
  <c r="AG27" i="3" s="1"/>
  <c r="AF26" i="3"/>
  <c r="AG26" i="3" s="1"/>
  <c r="AE25" i="3"/>
  <c r="AD25" i="3"/>
  <c r="AF24" i="3"/>
  <c r="AG24" i="3" s="1"/>
  <c r="AF23" i="3"/>
  <c r="AG23" i="3" s="1"/>
  <c r="AF22" i="3"/>
  <c r="AG22" i="3" s="1"/>
  <c r="AE21" i="3"/>
  <c r="AD21" i="3"/>
  <c r="AF20" i="3"/>
  <c r="AG20" i="3" s="1"/>
  <c r="AF19" i="3"/>
  <c r="AG19" i="3" s="1"/>
  <c r="AF18" i="3"/>
  <c r="AG18" i="3" s="1"/>
  <c r="AE17" i="3"/>
  <c r="AD17" i="3"/>
  <c r="AF16" i="3"/>
  <c r="AG16" i="3" s="1"/>
  <c r="AF15" i="3"/>
  <c r="AG15" i="3" s="1"/>
  <c r="AF14" i="3"/>
  <c r="AE13" i="3"/>
  <c r="AD13" i="3"/>
  <c r="AF12" i="3"/>
  <c r="AG12" i="3" s="1"/>
  <c r="AF11" i="3"/>
  <c r="AG11" i="3" s="1"/>
  <c r="AF10" i="3"/>
  <c r="AG10" i="3" s="1"/>
  <c r="AE9" i="3"/>
  <c r="AD9" i="3"/>
  <c r="AF8" i="3"/>
  <c r="AG8" i="3" s="1"/>
  <c r="AF7" i="3"/>
  <c r="AG7" i="3" s="1"/>
  <c r="AF6" i="3"/>
  <c r="AG6" i="3" s="1"/>
  <c r="AE5" i="3"/>
  <c r="AD5" i="3"/>
  <c r="AF4" i="3"/>
  <c r="AG4" i="3" s="1"/>
  <c r="AF3" i="3"/>
  <c r="AG3" i="3" s="1"/>
  <c r="AF2" i="3"/>
  <c r="X9" i="3"/>
  <c r="W9" i="3"/>
  <c r="Y8" i="3"/>
  <c r="Z8" i="3" s="1"/>
  <c r="Y7" i="3"/>
  <c r="Z7" i="3" s="1"/>
  <c r="Y6" i="3"/>
  <c r="Z6" i="3" s="1"/>
  <c r="X5" i="3"/>
  <c r="W5" i="3"/>
  <c r="Y4" i="3"/>
  <c r="Z4" i="3" s="1"/>
  <c r="Y3" i="3"/>
  <c r="Z3" i="3" s="1"/>
  <c r="Y2" i="3"/>
  <c r="Q41" i="3"/>
  <c r="P41" i="3"/>
  <c r="R40" i="3"/>
  <c r="S40" i="3" s="1"/>
  <c r="R39" i="3"/>
  <c r="S39" i="3" s="1"/>
  <c r="R38" i="3"/>
  <c r="S38" i="3" s="1"/>
  <c r="Q37" i="3"/>
  <c r="P37" i="3"/>
  <c r="R36" i="3"/>
  <c r="S36" i="3" s="1"/>
  <c r="R35" i="3"/>
  <c r="S35" i="3" s="1"/>
  <c r="R34" i="3"/>
  <c r="Q33" i="3"/>
  <c r="P33" i="3"/>
  <c r="R32" i="3"/>
  <c r="S32" i="3" s="1"/>
  <c r="R31" i="3"/>
  <c r="S31" i="3" s="1"/>
  <c r="R30" i="3"/>
  <c r="S30" i="3" s="1"/>
  <c r="Q29" i="3"/>
  <c r="P29" i="3"/>
  <c r="R28" i="3"/>
  <c r="S28" i="3" s="1"/>
  <c r="R27" i="3"/>
  <c r="S27" i="3" s="1"/>
  <c r="R26" i="3"/>
  <c r="S26" i="3" s="1"/>
  <c r="Q25" i="3"/>
  <c r="P25" i="3"/>
  <c r="R24" i="3"/>
  <c r="S24" i="3" s="1"/>
  <c r="R23" i="3"/>
  <c r="S23" i="3" s="1"/>
  <c r="R22" i="3"/>
  <c r="S22" i="3" s="1"/>
  <c r="Q21" i="3"/>
  <c r="P21" i="3"/>
  <c r="R20" i="3"/>
  <c r="S20" i="3" s="1"/>
  <c r="R19" i="3"/>
  <c r="S19" i="3" s="1"/>
  <c r="R18" i="3"/>
  <c r="S18" i="3" s="1"/>
  <c r="Q17" i="3"/>
  <c r="P17" i="3"/>
  <c r="R16" i="3"/>
  <c r="S16" i="3" s="1"/>
  <c r="R15" i="3"/>
  <c r="S15" i="3" s="1"/>
  <c r="R14" i="3"/>
  <c r="S14" i="3" s="1"/>
  <c r="Q13" i="3"/>
  <c r="P13" i="3"/>
  <c r="R12" i="3"/>
  <c r="S12" i="3" s="1"/>
  <c r="R11" i="3"/>
  <c r="S11" i="3" s="1"/>
  <c r="R10" i="3"/>
  <c r="Q9" i="3"/>
  <c r="P9" i="3"/>
  <c r="R8" i="3"/>
  <c r="S8" i="3" s="1"/>
  <c r="R7" i="3"/>
  <c r="S7" i="3" s="1"/>
  <c r="R6" i="3"/>
  <c r="S6" i="3" s="1"/>
  <c r="Q5" i="3"/>
  <c r="P5" i="3"/>
  <c r="R4" i="3"/>
  <c r="S4" i="3" s="1"/>
  <c r="R3" i="3"/>
  <c r="S3" i="3" s="1"/>
  <c r="R2" i="3"/>
  <c r="S2" i="3" s="1"/>
  <c r="J41" i="3"/>
  <c r="I41" i="3"/>
  <c r="K40" i="3"/>
  <c r="L40" i="3" s="1"/>
  <c r="K39" i="3"/>
  <c r="L39" i="3" s="1"/>
  <c r="K38" i="3"/>
  <c r="L38" i="3" s="1"/>
  <c r="J37" i="3"/>
  <c r="I37" i="3"/>
  <c r="K36" i="3"/>
  <c r="L36" i="3" s="1"/>
  <c r="K35" i="3"/>
  <c r="L35" i="3" s="1"/>
  <c r="K34" i="3"/>
  <c r="L34" i="3" s="1"/>
  <c r="J33" i="3"/>
  <c r="I33" i="3"/>
  <c r="K32" i="3"/>
  <c r="L32" i="3" s="1"/>
  <c r="K31" i="3"/>
  <c r="L31" i="3" s="1"/>
  <c r="K30" i="3"/>
  <c r="L30" i="3" s="1"/>
  <c r="J29" i="3"/>
  <c r="I29" i="3"/>
  <c r="K28" i="3"/>
  <c r="L28" i="3" s="1"/>
  <c r="K27" i="3"/>
  <c r="L27" i="3" s="1"/>
  <c r="K26" i="3"/>
  <c r="F28" i="4"/>
  <c r="E28" i="4"/>
  <c r="G27" i="4"/>
  <c r="H27" i="4" s="1"/>
  <c r="H26" i="4"/>
  <c r="G26" i="4"/>
  <c r="G25" i="4"/>
  <c r="H25" i="4" s="1"/>
  <c r="AI21" i="4"/>
  <c r="AH21" i="4"/>
  <c r="AJ20" i="4"/>
  <c r="AK20" i="4" s="1"/>
  <c r="AK19" i="4"/>
  <c r="AJ19" i="4"/>
  <c r="AJ18" i="4"/>
  <c r="AK18" i="4" s="1"/>
  <c r="AI17" i="4"/>
  <c r="AH17" i="4"/>
  <c r="AJ16" i="4"/>
  <c r="AK16" i="4" s="1"/>
  <c r="AJ15" i="4"/>
  <c r="AK15" i="4" s="1"/>
  <c r="AJ14" i="4"/>
  <c r="AK14" i="4" s="1"/>
  <c r="AI13" i="4"/>
  <c r="AH13" i="4"/>
  <c r="AK12" i="4"/>
  <c r="AJ12" i="4"/>
  <c r="AJ11" i="4"/>
  <c r="AK11" i="4" s="1"/>
  <c r="AK10" i="4"/>
  <c r="AJ10" i="4"/>
  <c r="AJ13" i="4" s="1"/>
  <c r="AI9" i="4"/>
  <c r="AH9" i="4"/>
  <c r="AJ8" i="4"/>
  <c r="AK8" i="4" s="1"/>
  <c r="AJ7" i="4"/>
  <c r="AK7" i="4" s="1"/>
  <c r="AJ6" i="4"/>
  <c r="AJ9" i="4" s="1"/>
  <c r="AI5" i="4"/>
  <c r="AH5" i="4"/>
  <c r="AK4" i="4"/>
  <c r="AJ4" i="4"/>
  <c r="AJ3" i="4"/>
  <c r="AK3" i="4" s="1"/>
  <c r="AJ2" i="4"/>
  <c r="AK2" i="4" s="1"/>
  <c r="AB21" i="4"/>
  <c r="AA21" i="4"/>
  <c r="V21" i="4"/>
  <c r="U21" i="4"/>
  <c r="T21" i="4"/>
  <c r="AC20" i="4"/>
  <c r="AD20" i="4" s="1"/>
  <c r="V20" i="4"/>
  <c r="W20" i="4" s="1"/>
  <c r="AC19" i="4"/>
  <c r="AD19" i="4" s="1"/>
  <c r="W19" i="4"/>
  <c r="V19" i="4"/>
  <c r="AC18" i="4"/>
  <c r="AC21" i="4" s="1"/>
  <c r="V18" i="4"/>
  <c r="W18" i="4" s="1"/>
  <c r="AB17" i="4"/>
  <c r="AA17" i="4"/>
  <c r="U17" i="4"/>
  <c r="T17" i="4"/>
  <c r="AD16" i="4"/>
  <c r="AC16" i="4"/>
  <c r="V16" i="4"/>
  <c r="W16" i="4" s="1"/>
  <c r="AC15" i="4"/>
  <c r="AC17" i="4" s="1"/>
  <c r="V15" i="4"/>
  <c r="V17" i="4" s="1"/>
  <c r="AD14" i="4"/>
  <c r="AC14" i="4"/>
  <c r="V14" i="4"/>
  <c r="W14" i="4" s="1"/>
  <c r="AB13" i="4"/>
  <c r="AA13" i="4"/>
  <c r="U13" i="4"/>
  <c r="T13" i="4"/>
  <c r="AC12" i="4"/>
  <c r="AD12" i="4" s="1"/>
  <c r="W12" i="4"/>
  <c r="V12" i="4"/>
  <c r="AC11" i="4"/>
  <c r="AD11" i="4" s="1"/>
  <c r="V11" i="4"/>
  <c r="W11" i="4" s="1"/>
  <c r="AC10" i="4"/>
  <c r="AC13" i="4" s="1"/>
  <c r="W10" i="4"/>
  <c r="X13" i="4" s="1"/>
  <c r="V10" i="4"/>
  <c r="V13" i="4" s="1"/>
  <c r="AB9" i="4"/>
  <c r="AA9" i="4"/>
  <c r="U9" i="4"/>
  <c r="T9" i="4"/>
  <c r="AC8" i="4"/>
  <c r="AD8" i="4" s="1"/>
  <c r="V8" i="4"/>
  <c r="W8" i="4" s="1"/>
  <c r="AD7" i="4"/>
  <c r="AC7" i="4"/>
  <c r="W7" i="4"/>
  <c r="V7" i="4"/>
  <c r="AC6" i="4"/>
  <c r="AC9" i="4" s="1"/>
  <c r="V6" i="4"/>
  <c r="V9" i="4" s="1"/>
  <c r="AB5" i="4"/>
  <c r="AA5" i="4"/>
  <c r="V5" i="4"/>
  <c r="U5" i="4"/>
  <c r="T5" i="4"/>
  <c r="AD4" i="4"/>
  <c r="AC4" i="4"/>
  <c r="V4" i="4"/>
  <c r="W4" i="4" s="1"/>
  <c r="AC3" i="4"/>
  <c r="AD3" i="4" s="1"/>
  <c r="AE5" i="4" s="1"/>
  <c r="W3" i="4"/>
  <c r="V3" i="4"/>
  <c r="AD2" i="4"/>
  <c r="AD5" i="4" s="1"/>
  <c r="AC2" i="4"/>
  <c r="AC5" i="4" s="1"/>
  <c r="V2" i="4"/>
  <c r="W2" i="4" s="1"/>
  <c r="BO13" i="3" l="1"/>
  <c r="BO33" i="3"/>
  <c r="AM21" i="3"/>
  <c r="BH17" i="3"/>
  <c r="BH37" i="3"/>
  <c r="BI14" i="3"/>
  <c r="BJ17" i="3" s="1"/>
  <c r="BV37" i="3"/>
  <c r="BH33" i="3"/>
  <c r="BO17" i="3"/>
  <c r="BH21" i="3"/>
  <c r="BI30" i="3"/>
  <c r="BI33" i="3" s="1"/>
  <c r="BP14" i="3"/>
  <c r="BP30" i="3"/>
  <c r="BP33" i="3" s="1"/>
  <c r="BV5" i="3"/>
  <c r="AM33" i="3"/>
  <c r="BI18" i="3"/>
  <c r="BJ21" i="3" s="1"/>
  <c r="BW2" i="3"/>
  <c r="BA29" i="3"/>
  <c r="BI34" i="3"/>
  <c r="BI37" i="3" s="1"/>
  <c r="BX37" i="3"/>
  <c r="BH13" i="3"/>
  <c r="BV33" i="3"/>
  <c r="BA25" i="3"/>
  <c r="BC25" i="3"/>
  <c r="BV13" i="3"/>
  <c r="BX25" i="3"/>
  <c r="BW25" i="3"/>
  <c r="BX41" i="3"/>
  <c r="BW41" i="3"/>
  <c r="BX9" i="3"/>
  <c r="BW9" i="3"/>
  <c r="BX5" i="3"/>
  <c r="BW21" i="3"/>
  <c r="BX21" i="3"/>
  <c r="BX29" i="3"/>
  <c r="BW29" i="3"/>
  <c r="BX17" i="3"/>
  <c r="BW17" i="3"/>
  <c r="BW33" i="3"/>
  <c r="BW10" i="3"/>
  <c r="BV25" i="3"/>
  <c r="BX33" i="3"/>
  <c r="BW5" i="3"/>
  <c r="BV17" i="3"/>
  <c r="BW37" i="3"/>
  <c r="BV29" i="3"/>
  <c r="BV9" i="3"/>
  <c r="BV41" i="3"/>
  <c r="BV21" i="3"/>
  <c r="BQ29" i="3"/>
  <c r="BP29" i="3"/>
  <c r="BQ25" i="3"/>
  <c r="BP25" i="3"/>
  <c r="BQ41" i="3"/>
  <c r="BP41" i="3"/>
  <c r="BQ9" i="3"/>
  <c r="BP9" i="3"/>
  <c r="BP21" i="3"/>
  <c r="BQ21" i="3"/>
  <c r="BQ37" i="3"/>
  <c r="BP37" i="3"/>
  <c r="BQ5" i="3"/>
  <c r="BP5" i="3"/>
  <c r="BQ17" i="3"/>
  <c r="BP10" i="3"/>
  <c r="BO25" i="3"/>
  <c r="BO5" i="3"/>
  <c r="BO37" i="3"/>
  <c r="BP17" i="3"/>
  <c r="BO29" i="3"/>
  <c r="BO9" i="3"/>
  <c r="BO41" i="3"/>
  <c r="BO21" i="3"/>
  <c r="BJ5" i="3"/>
  <c r="BI5" i="3"/>
  <c r="BJ25" i="3"/>
  <c r="BI25" i="3"/>
  <c r="BJ41" i="3"/>
  <c r="BI41" i="3"/>
  <c r="BJ9" i="3"/>
  <c r="BI9" i="3"/>
  <c r="BJ29" i="3"/>
  <c r="BI29" i="3"/>
  <c r="BI10" i="3"/>
  <c r="BH25" i="3"/>
  <c r="BH5" i="3"/>
  <c r="BH29" i="3"/>
  <c r="BH9" i="3"/>
  <c r="BH41" i="3"/>
  <c r="BA13" i="3"/>
  <c r="BB26" i="3"/>
  <c r="BC29" i="3" s="1"/>
  <c r="AT33" i="3"/>
  <c r="BA33" i="3"/>
  <c r="BC41" i="3"/>
  <c r="BB41" i="3"/>
  <c r="BC9" i="3"/>
  <c r="BB9" i="3"/>
  <c r="BC37" i="3"/>
  <c r="BB37" i="3"/>
  <c r="BC17" i="3"/>
  <c r="BB17" i="3"/>
  <c r="BC5" i="3"/>
  <c r="BB5" i="3"/>
  <c r="BB21" i="3"/>
  <c r="BC21" i="3"/>
  <c r="BB10" i="3"/>
  <c r="BC33" i="3"/>
  <c r="BA5" i="3"/>
  <c r="BB25" i="3"/>
  <c r="BA37" i="3"/>
  <c r="BA17" i="3"/>
  <c r="BA9" i="3"/>
  <c r="BA41" i="3"/>
  <c r="BA21" i="3"/>
  <c r="AU30" i="3"/>
  <c r="AU33" i="3" s="1"/>
  <c r="AN18" i="3"/>
  <c r="AN21" i="3" s="1"/>
  <c r="AT29" i="3"/>
  <c r="AM29" i="3"/>
  <c r="AN30" i="3"/>
  <c r="AN33" i="3" s="1"/>
  <c r="AU26" i="3"/>
  <c r="AV29" i="3" s="1"/>
  <c r="AN26" i="3"/>
  <c r="AO29" i="3" s="1"/>
  <c r="AT17" i="3"/>
  <c r="AU17" i="3"/>
  <c r="AV41" i="3"/>
  <c r="AU41" i="3"/>
  <c r="AV37" i="3"/>
  <c r="AU37" i="3"/>
  <c r="AT37" i="3"/>
  <c r="AT41" i="3"/>
  <c r="AV9" i="3"/>
  <c r="AU9" i="3"/>
  <c r="AV25" i="3"/>
  <c r="AU25" i="3"/>
  <c r="AV13" i="3"/>
  <c r="AU13" i="3"/>
  <c r="AU5" i="3"/>
  <c r="AV5" i="3"/>
  <c r="AV21" i="3"/>
  <c r="AU21" i="3"/>
  <c r="AT9" i="3"/>
  <c r="AV17" i="3"/>
  <c r="AT21" i="3"/>
  <c r="AT13" i="3"/>
  <c r="AT25" i="3"/>
  <c r="AT5" i="3"/>
  <c r="AO25" i="3"/>
  <c r="AN25" i="3"/>
  <c r="AO41" i="3"/>
  <c r="AN41" i="3"/>
  <c r="AO37" i="3"/>
  <c r="AN37" i="3"/>
  <c r="AM25" i="3"/>
  <c r="AM37" i="3"/>
  <c r="AM41" i="3"/>
  <c r="AF17" i="3"/>
  <c r="AM9" i="3"/>
  <c r="AN6" i="3"/>
  <c r="AN9" i="3" s="1"/>
  <c r="AO5" i="3"/>
  <c r="AN5" i="3"/>
  <c r="AO17" i="3"/>
  <c r="AN17" i="3"/>
  <c r="AO13" i="3"/>
  <c r="AN13" i="3"/>
  <c r="AM13" i="3"/>
  <c r="AM5" i="3"/>
  <c r="AM17" i="3"/>
  <c r="AF5" i="3"/>
  <c r="AG2" i="3"/>
  <c r="AH5" i="3" s="1"/>
  <c r="AF9" i="3"/>
  <c r="AG14" i="3"/>
  <c r="AG17" i="3" s="1"/>
  <c r="AF33" i="3"/>
  <c r="AF29" i="3"/>
  <c r="AF21" i="3"/>
  <c r="AH41" i="3"/>
  <c r="AG41" i="3"/>
  <c r="AH37" i="3"/>
  <c r="AG37" i="3"/>
  <c r="AH33" i="3"/>
  <c r="AH29" i="3"/>
  <c r="AF37" i="3"/>
  <c r="AG33" i="3"/>
  <c r="AG29" i="3"/>
  <c r="AF41" i="3"/>
  <c r="AH21" i="3"/>
  <c r="AG21" i="3"/>
  <c r="AG9" i="3"/>
  <c r="AH9" i="3"/>
  <c r="AH25" i="3"/>
  <c r="AG25" i="3"/>
  <c r="AH13" i="3"/>
  <c r="AG13" i="3"/>
  <c r="AF13" i="3"/>
  <c r="AF25" i="3"/>
  <c r="Y5" i="3"/>
  <c r="Z2" i="3"/>
  <c r="Z5" i="3" s="1"/>
  <c r="AA9" i="3"/>
  <c r="Z9" i="3"/>
  <c r="Y9" i="3"/>
  <c r="R13" i="3"/>
  <c r="R37" i="3"/>
  <c r="S10" i="3"/>
  <c r="T13" i="3" s="1"/>
  <c r="R9" i="3"/>
  <c r="S34" i="3"/>
  <c r="T37" i="3" s="1"/>
  <c r="R33" i="3"/>
  <c r="T41" i="3"/>
  <c r="S41" i="3"/>
  <c r="T29" i="3"/>
  <c r="S29" i="3"/>
  <c r="T25" i="3"/>
  <c r="S25" i="3"/>
  <c r="S33" i="3"/>
  <c r="S21" i="3"/>
  <c r="T21" i="3"/>
  <c r="R25" i="3"/>
  <c r="T33" i="3"/>
  <c r="R29" i="3"/>
  <c r="R41" i="3"/>
  <c r="R21" i="3"/>
  <c r="T17" i="3"/>
  <c r="S17" i="3"/>
  <c r="T5" i="3"/>
  <c r="S5" i="3"/>
  <c r="T9" i="3"/>
  <c r="S9" i="3"/>
  <c r="R5" i="3"/>
  <c r="R17" i="3"/>
  <c r="K33" i="3"/>
  <c r="M33" i="3"/>
  <c r="K29" i="3"/>
  <c r="M41" i="3"/>
  <c r="L41" i="3"/>
  <c r="M37" i="3"/>
  <c r="L37" i="3"/>
  <c r="L33" i="3"/>
  <c r="K37" i="3"/>
  <c r="L26" i="3"/>
  <c r="K41" i="3"/>
  <c r="I28" i="4"/>
  <c r="H28" i="4"/>
  <c r="G28" i="4"/>
  <c r="AL21" i="4"/>
  <c r="AK21" i="4"/>
  <c r="AL5" i="4"/>
  <c r="AK5" i="4"/>
  <c r="AL17" i="4"/>
  <c r="AK17" i="4"/>
  <c r="AL13" i="4"/>
  <c r="AK13" i="4"/>
  <c r="AJ5" i="4"/>
  <c r="AJ17" i="4"/>
  <c r="AK6" i="4"/>
  <c r="AJ21" i="4"/>
  <c r="X21" i="4"/>
  <c r="W21" i="4"/>
  <c r="W17" i="4"/>
  <c r="X5" i="4"/>
  <c r="W5" i="4"/>
  <c r="W6" i="4"/>
  <c r="AD10" i="4"/>
  <c r="W15" i="4"/>
  <c r="X17" i="4" s="1"/>
  <c r="AD6" i="4"/>
  <c r="AD15" i="4"/>
  <c r="AD17" i="4" s="1"/>
  <c r="W13" i="4"/>
  <c r="AD18" i="4"/>
  <c r="N21" i="4"/>
  <c r="M21" i="4"/>
  <c r="H21" i="4"/>
  <c r="G21" i="4"/>
  <c r="F21" i="4"/>
  <c r="O20" i="4"/>
  <c r="P20" i="4" s="1"/>
  <c r="H20" i="4"/>
  <c r="I20" i="4" s="1"/>
  <c r="O19" i="4"/>
  <c r="P19" i="4" s="1"/>
  <c r="I19" i="4"/>
  <c r="H19" i="4"/>
  <c r="O18" i="4"/>
  <c r="O21" i="4" s="1"/>
  <c r="H18" i="4"/>
  <c r="I18" i="4" s="1"/>
  <c r="N17" i="4"/>
  <c r="M17" i="4"/>
  <c r="G17" i="4"/>
  <c r="F17" i="4"/>
  <c r="P16" i="4"/>
  <c r="O16" i="4"/>
  <c r="I16" i="4"/>
  <c r="H16" i="4"/>
  <c r="O15" i="4"/>
  <c r="O17" i="4" s="1"/>
  <c r="H15" i="4"/>
  <c r="H17" i="4" s="1"/>
  <c r="P14" i="4"/>
  <c r="O14" i="4"/>
  <c r="I14" i="4"/>
  <c r="H14" i="4"/>
  <c r="N13" i="4"/>
  <c r="M13" i="4"/>
  <c r="G13" i="4"/>
  <c r="F13" i="4"/>
  <c r="O12" i="4"/>
  <c r="P12" i="4" s="1"/>
  <c r="I12" i="4"/>
  <c r="H12" i="4"/>
  <c r="O11" i="4"/>
  <c r="P11" i="4" s="1"/>
  <c r="H11" i="4"/>
  <c r="I11" i="4" s="1"/>
  <c r="O10" i="4"/>
  <c r="O13" i="4" s="1"/>
  <c r="I10" i="4"/>
  <c r="J13" i="4" s="1"/>
  <c r="H10" i="4"/>
  <c r="H13" i="4" s="1"/>
  <c r="N9" i="4"/>
  <c r="M9" i="4"/>
  <c r="G9" i="4"/>
  <c r="F9" i="4"/>
  <c r="O8" i="4"/>
  <c r="P8" i="4" s="1"/>
  <c r="H8" i="4"/>
  <c r="I8" i="4" s="1"/>
  <c r="P7" i="4"/>
  <c r="O7" i="4"/>
  <c r="I7" i="4"/>
  <c r="H7" i="4"/>
  <c r="O6" i="4"/>
  <c r="O9" i="4" s="1"/>
  <c r="H6" i="4"/>
  <c r="H9" i="4" s="1"/>
  <c r="N5" i="4"/>
  <c r="M5" i="4"/>
  <c r="H5" i="4"/>
  <c r="G5" i="4"/>
  <c r="F5" i="4"/>
  <c r="P4" i="4"/>
  <c r="O4" i="4"/>
  <c r="H4" i="4"/>
  <c r="I4" i="4" s="1"/>
  <c r="O3" i="4"/>
  <c r="P3" i="4" s="1"/>
  <c r="I3" i="4"/>
  <c r="H3" i="4"/>
  <c r="P2" i="4"/>
  <c r="Q5" i="4" s="1"/>
  <c r="O2" i="4"/>
  <c r="O5" i="4" s="1"/>
  <c r="H2" i="4"/>
  <c r="I2" i="4" s="1"/>
  <c r="BI17" i="3" l="1"/>
  <c r="BQ33" i="3"/>
  <c r="BI21" i="3"/>
  <c r="AV33" i="3"/>
  <c r="AO21" i="3"/>
  <c r="AG5" i="3"/>
  <c r="BB29" i="3"/>
  <c r="BJ37" i="3"/>
  <c r="BJ33" i="3"/>
  <c r="BX13" i="3"/>
  <c r="BW13" i="3"/>
  <c r="BQ13" i="3"/>
  <c r="BP13" i="3"/>
  <c r="BJ13" i="3"/>
  <c r="BI13" i="3"/>
  <c r="AO9" i="3"/>
  <c r="BC13" i="3"/>
  <c r="BB13" i="3"/>
  <c r="AH17" i="3"/>
  <c r="AN29" i="3"/>
  <c r="AO33" i="3"/>
  <c r="AU29" i="3"/>
  <c r="AA5" i="3"/>
  <c r="S37" i="3"/>
  <c r="S13" i="3"/>
  <c r="M29" i="3"/>
  <c r="L29" i="3"/>
  <c r="AL9" i="4"/>
  <c r="AK9" i="4"/>
  <c r="AE21" i="4"/>
  <c r="AD21" i="4"/>
  <c r="W9" i="4"/>
  <c r="X9" i="4"/>
  <c r="AE9" i="4"/>
  <c r="AD9" i="4"/>
  <c r="AE13" i="4"/>
  <c r="AD13" i="4"/>
  <c r="AE17" i="4"/>
  <c r="J21" i="4"/>
  <c r="I21" i="4"/>
  <c r="J5" i="4"/>
  <c r="I5" i="4"/>
  <c r="P10" i="4"/>
  <c r="I15" i="4"/>
  <c r="I17" i="4" s="1"/>
  <c r="P6" i="4"/>
  <c r="P15" i="4"/>
  <c r="I6" i="4"/>
  <c r="I13" i="4"/>
  <c r="P18" i="4"/>
  <c r="P5" i="4"/>
  <c r="Q21" i="4" l="1"/>
  <c r="P21" i="4"/>
  <c r="J17" i="4"/>
  <c r="Q17" i="4"/>
  <c r="P17" i="4"/>
  <c r="Q9" i="4"/>
  <c r="P9" i="4"/>
  <c r="I9" i="4"/>
  <c r="J9" i="4"/>
  <c r="P13" i="4"/>
  <c r="Q13" i="4"/>
  <c r="X41" i="3" l="1"/>
  <c r="W41" i="3"/>
  <c r="Y40" i="3"/>
  <c r="Z40" i="3" s="1"/>
  <c r="Y39" i="3"/>
  <c r="Z39" i="3" s="1"/>
  <c r="Y38" i="3"/>
  <c r="X37" i="3"/>
  <c r="W37" i="3"/>
  <c r="Y36" i="3"/>
  <c r="Z36" i="3" s="1"/>
  <c r="Y35" i="3"/>
  <c r="Z35" i="3" s="1"/>
  <c r="Y34" i="3"/>
  <c r="X33" i="3"/>
  <c r="W33" i="3"/>
  <c r="Y32" i="3"/>
  <c r="Z32" i="3" s="1"/>
  <c r="Y31" i="3"/>
  <c r="Z31" i="3" s="1"/>
  <c r="Y30" i="3"/>
  <c r="X29" i="3"/>
  <c r="W29" i="3"/>
  <c r="Y28" i="3"/>
  <c r="Z28" i="3" s="1"/>
  <c r="Y27" i="3"/>
  <c r="Z27" i="3" s="1"/>
  <c r="Y26" i="3"/>
  <c r="X25" i="3"/>
  <c r="W25" i="3"/>
  <c r="Y24" i="3"/>
  <c r="Z24" i="3" s="1"/>
  <c r="Y23" i="3"/>
  <c r="Y22" i="3"/>
  <c r="Z22" i="3" s="1"/>
  <c r="X21" i="3"/>
  <c r="W21" i="3"/>
  <c r="Y20" i="3"/>
  <c r="Z20" i="3" s="1"/>
  <c r="Y19" i="3"/>
  <c r="Z19" i="3" s="1"/>
  <c r="Y18" i="3"/>
  <c r="Z18" i="3" s="1"/>
  <c r="X17" i="3"/>
  <c r="W17" i="3"/>
  <c r="Y16" i="3"/>
  <c r="Z16" i="3" s="1"/>
  <c r="Y15" i="3"/>
  <c r="Z15" i="3" s="1"/>
  <c r="Y14" i="3"/>
  <c r="X13" i="3"/>
  <c r="W13" i="3"/>
  <c r="Y12" i="3"/>
  <c r="Z12" i="3" s="1"/>
  <c r="Y11" i="3"/>
  <c r="Z11" i="3" s="1"/>
  <c r="Y10" i="3"/>
  <c r="J25" i="3"/>
  <c r="I25" i="3"/>
  <c r="K24" i="3"/>
  <c r="L24" i="3" s="1"/>
  <c r="K23" i="3"/>
  <c r="L23" i="3" s="1"/>
  <c r="K22" i="3"/>
  <c r="J21" i="3"/>
  <c r="I21" i="3"/>
  <c r="K20" i="3"/>
  <c r="L20" i="3" s="1"/>
  <c r="K19" i="3"/>
  <c r="L19" i="3" s="1"/>
  <c r="K18" i="3"/>
  <c r="J17" i="3"/>
  <c r="I17" i="3"/>
  <c r="K16" i="3"/>
  <c r="L16" i="3" s="1"/>
  <c r="K15" i="3"/>
  <c r="L15" i="3" s="1"/>
  <c r="K14" i="3"/>
  <c r="L14" i="3" s="1"/>
  <c r="J13" i="3"/>
  <c r="I13" i="3"/>
  <c r="K12" i="3"/>
  <c r="L12" i="3" s="1"/>
  <c r="K11" i="3"/>
  <c r="L11" i="3" s="1"/>
  <c r="K10" i="3"/>
  <c r="L10" i="3" s="1"/>
  <c r="J9" i="3"/>
  <c r="I9" i="3"/>
  <c r="K8" i="3"/>
  <c r="L8" i="3" s="1"/>
  <c r="K7" i="3"/>
  <c r="L7" i="3" s="1"/>
  <c r="K6" i="3"/>
  <c r="L6" i="3" s="1"/>
  <c r="J5" i="3"/>
  <c r="I5" i="3"/>
  <c r="K4" i="3"/>
  <c r="L4" i="3" s="1"/>
  <c r="K3" i="3"/>
  <c r="L3" i="3" s="1"/>
  <c r="K2" i="3"/>
  <c r="Y33" i="3" l="1"/>
  <c r="Y37" i="3"/>
  <c r="K9" i="3"/>
  <c r="Z30" i="3"/>
  <c r="Z33" i="3" s="1"/>
  <c r="Y17" i="3"/>
  <c r="Y25" i="3"/>
  <c r="Z23" i="3"/>
  <c r="AA25" i="3" s="1"/>
  <c r="Z14" i="3"/>
  <c r="AA17" i="3" s="1"/>
  <c r="Z34" i="3"/>
  <c r="Z37" i="3" s="1"/>
  <c r="M9" i="3"/>
  <c r="L9" i="3"/>
  <c r="M13" i="3"/>
  <c r="K25" i="3"/>
  <c r="M17" i="3"/>
  <c r="K5" i="3"/>
  <c r="K13" i="3"/>
  <c r="K17" i="3"/>
  <c r="K21" i="3"/>
  <c r="Z21" i="3"/>
  <c r="AA21" i="3"/>
  <c r="Y41" i="3"/>
  <c r="Z38" i="3"/>
  <c r="Y29" i="3"/>
  <c r="L2" i="3"/>
  <c r="L17" i="3"/>
  <c r="L18" i="3"/>
  <c r="AA37" i="3"/>
  <c r="Y13" i="3"/>
  <c r="Y21" i="3"/>
  <c r="AA33" i="3"/>
  <c r="L13" i="3"/>
  <c r="L22" i="3"/>
  <c r="Z10" i="3"/>
  <c r="Z26" i="3"/>
  <c r="Z17" i="3" l="1"/>
  <c r="Z25" i="3"/>
  <c r="Z13" i="3"/>
  <c r="AA13" i="3"/>
  <c r="Z29" i="3"/>
  <c r="AA29" i="3"/>
  <c r="M25" i="3"/>
  <c r="L25" i="3"/>
  <c r="AA41" i="3"/>
  <c r="Z41" i="3"/>
  <c r="M21" i="3"/>
  <c r="L21" i="3"/>
  <c r="L5" i="3"/>
  <c r="M5" i="3"/>
  <c r="J50" i="2" l="1"/>
  <c r="K49" i="2"/>
  <c r="J49" i="2"/>
  <c r="K48" i="2"/>
  <c r="J48" i="2"/>
  <c r="J47" i="2"/>
  <c r="K47" i="2" s="1"/>
  <c r="CA45" i="2"/>
  <c r="BS45" i="2"/>
  <c r="BL45" i="2"/>
  <c r="BE45" i="2"/>
  <c r="AX45" i="2"/>
  <c r="AQ45" i="2"/>
  <c r="AL45" i="2"/>
  <c r="AJ45" i="2"/>
  <c r="AC45" i="2"/>
  <c r="V45" i="2"/>
  <c r="O45" i="2"/>
  <c r="CA44" i="2"/>
  <c r="CB44" i="2" s="1"/>
  <c r="BT44" i="2"/>
  <c r="BS44" i="2"/>
  <c r="BL44" i="2"/>
  <c r="BM44" i="2" s="1"/>
  <c r="BE44" i="2"/>
  <c r="BF44" i="2" s="1"/>
  <c r="AY44" i="2"/>
  <c r="AX44" i="2"/>
  <c r="AQ44" i="2"/>
  <c r="AR44" i="2" s="1"/>
  <c r="AJ44" i="2"/>
  <c r="AK44" i="2" s="1"/>
  <c r="AC44" i="2"/>
  <c r="AD44" i="2" s="1"/>
  <c r="V44" i="2"/>
  <c r="W44" i="2" s="1"/>
  <c r="P44" i="2"/>
  <c r="O44" i="2"/>
  <c r="H44" i="2"/>
  <c r="I44" i="2" s="1"/>
  <c r="CA43" i="2"/>
  <c r="CB43" i="2" s="1"/>
  <c r="BT43" i="2"/>
  <c r="BS43" i="2"/>
  <c r="BL43" i="2"/>
  <c r="BM43" i="2" s="1"/>
  <c r="BE43" i="2"/>
  <c r="BF43" i="2" s="1"/>
  <c r="AX43" i="2"/>
  <c r="AY43" i="2" s="1"/>
  <c r="AQ43" i="2"/>
  <c r="AR43" i="2" s="1"/>
  <c r="AK43" i="2"/>
  <c r="AJ43" i="2"/>
  <c r="AC43" i="2"/>
  <c r="AD43" i="2" s="1"/>
  <c r="V43" i="2"/>
  <c r="W43" i="2" s="1"/>
  <c r="P43" i="2"/>
  <c r="Q45" i="2" s="1"/>
  <c r="O43" i="2"/>
  <c r="H43" i="2"/>
  <c r="I43" i="2" s="1"/>
  <c r="CA42" i="2"/>
  <c r="CB42" i="2" s="1"/>
  <c r="CC45" i="2" s="1"/>
  <c r="BS42" i="2"/>
  <c r="BT42" i="2" s="1"/>
  <c r="BL42" i="2"/>
  <c r="BM42" i="2" s="1"/>
  <c r="BF42" i="2"/>
  <c r="BE42" i="2"/>
  <c r="AX42" i="2"/>
  <c r="AY42" i="2" s="1"/>
  <c r="AQ42" i="2"/>
  <c r="AR42" i="2" s="1"/>
  <c r="AK42" i="2"/>
  <c r="AK45" i="2" s="1"/>
  <c r="AJ42" i="2"/>
  <c r="AC42" i="2"/>
  <c r="AD42" i="2" s="1"/>
  <c r="V42" i="2"/>
  <c r="W42" i="2" s="1"/>
  <c r="X45" i="2" s="1"/>
  <c r="O42" i="2"/>
  <c r="P42" i="2" s="1"/>
  <c r="H42" i="2"/>
  <c r="I42" i="2" s="1"/>
  <c r="CA41" i="2"/>
  <c r="BS41" i="2"/>
  <c r="BL41" i="2"/>
  <c r="BE41" i="2"/>
  <c r="AX41" i="2"/>
  <c r="AQ41" i="2"/>
  <c r="AJ41" i="2"/>
  <c r="AC41" i="2"/>
  <c r="V41" i="2"/>
  <c r="O41" i="2"/>
  <c r="H41" i="2"/>
  <c r="CB40" i="2"/>
  <c r="CA40" i="2"/>
  <c r="BS40" i="2"/>
  <c r="BT40" i="2" s="1"/>
  <c r="BL40" i="2"/>
  <c r="BM40" i="2" s="1"/>
  <c r="BN41" i="2" s="1"/>
  <c r="BF40" i="2"/>
  <c r="BE40" i="2"/>
  <c r="AY40" i="2"/>
  <c r="AX40" i="2"/>
  <c r="AQ40" i="2"/>
  <c r="AR40" i="2" s="1"/>
  <c r="AK40" i="2"/>
  <c r="AJ40" i="2"/>
  <c r="AC40" i="2"/>
  <c r="AD40" i="2" s="1"/>
  <c r="W40" i="2"/>
  <c r="V40" i="2"/>
  <c r="O40" i="2"/>
  <c r="P40" i="2" s="1"/>
  <c r="I40" i="2"/>
  <c r="H40" i="2"/>
  <c r="CA39" i="2"/>
  <c r="CB39" i="2" s="1"/>
  <c r="BT39" i="2"/>
  <c r="BS39" i="2"/>
  <c r="BL39" i="2"/>
  <c r="BM39" i="2" s="1"/>
  <c r="BE39" i="2"/>
  <c r="BF39" i="2" s="1"/>
  <c r="AY39" i="2"/>
  <c r="AX39" i="2"/>
  <c r="AR39" i="2"/>
  <c r="AQ39" i="2"/>
  <c r="AJ39" i="2"/>
  <c r="AK39" i="2" s="1"/>
  <c r="AC39" i="2"/>
  <c r="AD39" i="2" s="1"/>
  <c r="AE41" i="2" s="1"/>
  <c r="W39" i="2"/>
  <c r="V39" i="2"/>
  <c r="P39" i="2"/>
  <c r="O39" i="2"/>
  <c r="H39" i="2"/>
  <c r="I39" i="2" s="1"/>
  <c r="CA38" i="2"/>
  <c r="CB38" i="2" s="1"/>
  <c r="BS38" i="2"/>
  <c r="BT38" i="2" s="1"/>
  <c r="BM38" i="2"/>
  <c r="BM41" i="2" s="1"/>
  <c r="BL38" i="2"/>
  <c r="BE38" i="2"/>
  <c r="BF38" i="2" s="1"/>
  <c r="AY38" i="2"/>
  <c r="AZ41" i="2" s="1"/>
  <c r="AX38" i="2"/>
  <c r="AQ38" i="2"/>
  <c r="AR38" i="2" s="1"/>
  <c r="AK38" i="2"/>
  <c r="AJ38" i="2"/>
  <c r="AC38" i="2"/>
  <c r="AD38" i="2" s="1"/>
  <c r="AD41" i="2" s="1"/>
  <c r="V38" i="2"/>
  <c r="W38" i="2" s="1"/>
  <c r="O38" i="2"/>
  <c r="P38" i="2" s="1"/>
  <c r="I38" i="2"/>
  <c r="J41" i="2" s="1"/>
  <c r="H38" i="2"/>
  <c r="CA37" i="2"/>
  <c r="BS37" i="2"/>
  <c r="BL37" i="2"/>
  <c r="BE37" i="2"/>
  <c r="AX37" i="2"/>
  <c r="AQ37" i="2"/>
  <c r="AJ37" i="2"/>
  <c r="AC37" i="2"/>
  <c r="V37" i="2"/>
  <c r="O37" i="2"/>
  <c r="H37" i="2"/>
  <c r="CB36" i="2"/>
  <c r="CA36" i="2"/>
  <c r="BS36" i="2"/>
  <c r="BT36" i="2" s="1"/>
  <c r="BT37" i="2" s="1"/>
  <c r="BM36" i="2"/>
  <c r="BL36" i="2"/>
  <c r="BE36" i="2"/>
  <c r="BF36" i="2" s="1"/>
  <c r="AX36" i="2"/>
  <c r="AY36" i="2" s="1"/>
  <c r="AQ36" i="2"/>
  <c r="AR36" i="2" s="1"/>
  <c r="AJ36" i="2"/>
  <c r="AK36" i="2" s="1"/>
  <c r="AC36" i="2"/>
  <c r="AD36" i="2" s="1"/>
  <c r="V36" i="2"/>
  <c r="W36" i="2" s="1"/>
  <c r="P36" i="2"/>
  <c r="O36" i="2"/>
  <c r="H36" i="2"/>
  <c r="I36" i="2" s="1"/>
  <c r="CA35" i="2"/>
  <c r="CB35" i="2" s="1"/>
  <c r="BT35" i="2"/>
  <c r="BS35" i="2"/>
  <c r="BL35" i="2"/>
  <c r="BM35" i="2" s="1"/>
  <c r="BE35" i="2"/>
  <c r="BF35" i="2" s="1"/>
  <c r="AX35" i="2"/>
  <c r="AY35" i="2" s="1"/>
  <c r="AR35" i="2"/>
  <c r="AQ35" i="2"/>
  <c r="AJ35" i="2"/>
  <c r="AK35" i="2" s="1"/>
  <c r="AD35" i="2"/>
  <c r="AC35" i="2"/>
  <c r="V35" i="2"/>
  <c r="W35" i="2" s="1"/>
  <c r="O35" i="2"/>
  <c r="P35" i="2" s="1"/>
  <c r="P37" i="2" s="1"/>
  <c r="I35" i="2"/>
  <c r="H35" i="2"/>
  <c r="CA34" i="2"/>
  <c r="CB34" i="2" s="1"/>
  <c r="BS34" i="2"/>
  <c r="BT34" i="2" s="1"/>
  <c r="BU37" i="2" s="1"/>
  <c r="BL34" i="2"/>
  <c r="BM34" i="2" s="1"/>
  <c r="BF34" i="2"/>
  <c r="BE34" i="2"/>
  <c r="AX34" i="2"/>
  <c r="AY34" i="2" s="1"/>
  <c r="AQ34" i="2"/>
  <c r="AR34" i="2" s="1"/>
  <c r="AJ34" i="2"/>
  <c r="AK34" i="2" s="1"/>
  <c r="AC34" i="2"/>
  <c r="AD34" i="2" s="1"/>
  <c r="W34" i="2"/>
  <c r="V34" i="2"/>
  <c r="O34" i="2"/>
  <c r="P34" i="2" s="1"/>
  <c r="I34" i="2"/>
  <c r="H34" i="2"/>
  <c r="CA33" i="2"/>
  <c r="BS33" i="2"/>
  <c r="BL33" i="2"/>
  <c r="BE33" i="2"/>
  <c r="AX33" i="2"/>
  <c r="AQ33" i="2"/>
  <c r="AJ33" i="2"/>
  <c r="AC33" i="2"/>
  <c r="V33" i="2"/>
  <c r="O33" i="2"/>
  <c r="H33" i="2"/>
  <c r="CA32" i="2"/>
  <c r="CB32" i="2" s="1"/>
  <c r="BT32" i="2"/>
  <c r="BS32" i="2"/>
  <c r="BL32" i="2"/>
  <c r="BM32" i="2" s="1"/>
  <c r="BE32" i="2"/>
  <c r="BF32" i="2" s="1"/>
  <c r="AY32" i="2"/>
  <c r="AX32" i="2"/>
  <c r="AR32" i="2"/>
  <c r="AQ32" i="2"/>
  <c r="AJ32" i="2"/>
  <c r="AK32" i="2" s="1"/>
  <c r="AC32" i="2"/>
  <c r="AD32" i="2" s="1"/>
  <c r="AD33" i="2" s="1"/>
  <c r="W32" i="2"/>
  <c r="V32" i="2"/>
  <c r="P32" i="2"/>
  <c r="O32" i="2"/>
  <c r="H32" i="2"/>
  <c r="I32" i="2" s="1"/>
  <c r="CA31" i="2"/>
  <c r="CB31" i="2" s="1"/>
  <c r="BS31" i="2"/>
  <c r="BT31" i="2" s="1"/>
  <c r="BM31" i="2"/>
  <c r="BL31" i="2"/>
  <c r="BE31" i="2"/>
  <c r="BF31" i="2" s="1"/>
  <c r="AY31" i="2"/>
  <c r="AX31" i="2"/>
  <c r="AQ31" i="2"/>
  <c r="AR31" i="2" s="1"/>
  <c r="AK31" i="2"/>
  <c r="AJ31" i="2"/>
  <c r="AC31" i="2"/>
  <c r="AD31" i="2" s="1"/>
  <c r="V31" i="2"/>
  <c r="W31" i="2" s="1"/>
  <c r="M31" i="2"/>
  <c r="H31" i="2"/>
  <c r="I31" i="2" s="1"/>
  <c r="I33" i="2" s="1"/>
  <c r="CB30" i="2"/>
  <c r="CA30" i="2"/>
  <c r="BS30" i="2"/>
  <c r="BT30" i="2" s="1"/>
  <c r="BL30" i="2"/>
  <c r="BM30" i="2" s="1"/>
  <c r="BE30" i="2"/>
  <c r="BF30" i="2" s="1"/>
  <c r="AY30" i="2"/>
  <c r="AX30" i="2"/>
  <c r="AQ30" i="2"/>
  <c r="AR30" i="2" s="1"/>
  <c r="AK30" i="2"/>
  <c r="AL33" i="2" s="1"/>
  <c r="AJ30" i="2"/>
  <c r="AC30" i="2"/>
  <c r="AD30" i="2" s="1"/>
  <c r="V30" i="2"/>
  <c r="W30" i="2" s="1"/>
  <c r="M30" i="2"/>
  <c r="I30" i="2"/>
  <c r="J33" i="2" s="1"/>
  <c r="H30" i="2"/>
  <c r="CA29" i="2"/>
  <c r="BS29" i="2"/>
  <c r="BL29" i="2"/>
  <c r="BE29" i="2"/>
  <c r="AX29" i="2"/>
  <c r="AQ29" i="2"/>
  <c r="AJ29" i="2"/>
  <c r="AC29" i="2"/>
  <c r="V29" i="2"/>
  <c r="O29" i="2"/>
  <c r="H29" i="2"/>
  <c r="CB28" i="2"/>
  <c r="CA28" i="2"/>
  <c r="BS28" i="2"/>
  <c r="BT28" i="2" s="1"/>
  <c r="BL28" i="2"/>
  <c r="BM28" i="2" s="1"/>
  <c r="BE28" i="2"/>
  <c r="BF28" i="2" s="1"/>
  <c r="AY28" i="2"/>
  <c r="AX28" i="2"/>
  <c r="AQ28" i="2"/>
  <c r="AR28" i="2" s="1"/>
  <c r="AK28" i="2"/>
  <c r="AJ28" i="2"/>
  <c r="AI28" i="2"/>
  <c r="AC28" i="2"/>
  <c r="AD28" i="2" s="1"/>
  <c r="W28" i="2"/>
  <c r="V28" i="2"/>
  <c r="O28" i="2"/>
  <c r="P28" i="2" s="1"/>
  <c r="I28" i="2"/>
  <c r="H28" i="2"/>
  <c r="CA27" i="2"/>
  <c r="CB27" i="2" s="1"/>
  <c r="BS27" i="2"/>
  <c r="BT27" i="2" s="1"/>
  <c r="BU29" i="2" s="1"/>
  <c r="BM27" i="2"/>
  <c r="BL27" i="2"/>
  <c r="BF27" i="2"/>
  <c r="BE27" i="2"/>
  <c r="AX27" i="2"/>
  <c r="AY27" i="2" s="1"/>
  <c r="AR27" i="2"/>
  <c r="AQ27" i="2"/>
  <c r="AK27" i="2"/>
  <c r="AJ27" i="2"/>
  <c r="AD27" i="2"/>
  <c r="AC27" i="2"/>
  <c r="V27" i="2"/>
  <c r="W27" i="2" s="1"/>
  <c r="O27" i="2"/>
  <c r="P27" i="2" s="1"/>
  <c r="Q29" i="2" s="1"/>
  <c r="H27" i="2"/>
  <c r="I27" i="2" s="1"/>
  <c r="CB26" i="2"/>
  <c r="CB29" i="2" s="1"/>
  <c r="CA26" i="2"/>
  <c r="BS26" i="2"/>
  <c r="BT26" i="2" s="1"/>
  <c r="BM26" i="2"/>
  <c r="BL26" i="2"/>
  <c r="BF26" i="2"/>
  <c r="BG29" i="2" s="1"/>
  <c r="BE26" i="2"/>
  <c r="AY26" i="2"/>
  <c r="AY29" i="2" s="1"/>
  <c r="AX26" i="2"/>
  <c r="AQ26" i="2"/>
  <c r="AR26" i="2" s="1"/>
  <c r="AJ26" i="2"/>
  <c r="AK26" i="2" s="1"/>
  <c r="AC26" i="2"/>
  <c r="AD26" i="2" s="1"/>
  <c r="W26" i="2"/>
  <c r="V26" i="2"/>
  <c r="O26" i="2"/>
  <c r="P26" i="2" s="1"/>
  <c r="P29" i="2" s="1"/>
  <c r="H26" i="2"/>
  <c r="I26" i="2" s="1"/>
  <c r="CA25" i="2"/>
  <c r="BS25" i="2"/>
  <c r="BL25" i="2"/>
  <c r="BE25" i="2"/>
  <c r="AX25" i="2"/>
  <c r="AQ25" i="2"/>
  <c r="AJ25" i="2"/>
  <c r="AC25" i="2"/>
  <c r="X25" i="2"/>
  <c r="V25" i="2"/>
  <c r="O25" i="2"/>
  <c r="H25" i="2"/>
  <c r="CA24" i="2"/>
  <c r="CB24" i="2" s="1"/>
  <c r="BS24" i="2"/>
  <c r="BT24" i="2" s="1"/>
  <c r="BL24" i="2"/>
  <c r="BM24" i="2" s="1"/>
  <c r="BF24" i="2"/>
  <c r="BE24" i="2"/>
  <c r="AY24" i="2"/>
  <c r="AX24" i="2"/>
  <c r="AQ24" i="2"/>
  <c r="AR24" i="2" s="1"/>
  <c r="AK24" i="2"/>
  <c r="AJ24" i="2"/>
  <c r="AC24" i="2"/>
  <c r="AB24" i="2"/>
  <c r="AA24" i="2"/>
  <c r="AD24" i="2" s="1"/>
  <c r="V24" i="2"/>
  <c r="W24" i="2" s="1"/>
  <c r="P24" i="2"/>
  <c r="O24" i="2"/>
  <c r="H24" i="2"/>
  <c r="I24" i="2" s="1"/>
  <c r="CB23" i="2"/>
  <c r="CC25" i="2" s="1"/>
  <c r="CA23" i="2"/>
  <c r="BS23" i="2"/>
  <c r="BT23" i="2" s="1"/>
  <c r="BL23" i="2"/>
  <c r="BM23" i="2" s="1"/>
  <c r="BN25" i="2" s="1"/>
  <c r="BF23" i="2"/>
  <c r="BE23" i="2"/>
  <c r="AX23" i="2"/>
  <c r="AY23" i="2" s="1"/>
  <c r="AY25" i="2" s="1"/>
  <c r="AQ23" i="2"/>
  <c r="AR23" i="2" s="1"/>
  <c r="AK23" i="2"/>
  <c r="AJ23" i="2"/>
  <c r="AB23" i="2"/>
  <c r="AA23" i="2"/>
  <c r="AC23" i="2" s="1"/>
  <c r="AD23" i="2" s="1"/>
  <c r="V23" i="2"/>
  <c r="W23" i="2" s="1"/>
  <c r="O23" i="2"/>
  <c r="P23" i="2" s="1"/>
  <c r="H23" i="2"/>
  <c r="I23" i="2" s="1"/>
  <c r="G23" i="2"/>
  <c r="F23" i="2"/>
  <c r="CA22" i="2"/>
  <c r="CB22" i="2" s="1"/>
  <c r="CB25" i="2" s="1"/>
  <c r="BT22" i="2"/>
  <c r="BS22" i="2"/>
  <c r="BM22" i="2"/>
  <c r="BL22" i="2"/>
  <c r="BF22" i="2"/>
  <c r="BG25" i="2" s="1"/>
  <c r="BE22" i="2"/>
  <c r="AX22" i="2"/>
  <c r="AY22" i="2" s="1"/>
  <c r="AQ22" i="2"/>
  <c r="AR22" i="2" s="1"/>
  <c r="AJ22" i="2"/>
  <c r="AK22" i="2" s="1"/>
  <c r="AC22" i="2"/>
  <c r="AD22" i="2" s="1"/>
  <c r="V22" i="2"/>
  <c r="W22" i="2" s="1"/>
  <c r="W25" i="2" s="1"/>
  <c r="O22" i="2"/>
  <c r="P22" i="2" s="1"/>
  <c r="I22" i="2"/>
  <c r="J25" i="2" s="1"/>
  <c r="H22" i="2"/>
  <c r="CA21" i="2"/>
  <c r="BS21" i="2"/>
  <c r="BL21" i="2"/>
  <c r="BE21" i="2"/>
  <c r="AX21" i="2"/>
  <c r="AQ21" i="2"/>
  <c r="AJ21" i="2"/>
  <c r="AC21" i="2"/>
  <c r="V21" i="2"/>
  <c r="O21" i="2"/>
  <c r="H21" i="2"/>
  <c r="CB20" i="2"/>
  <c r="CA20" i="2"/>
  <c r="BS20" i="2"/>
  <c r="BT20" i="2" s="1"/>
  <c r="BL20" i="2"/>
  <c r="BM20" i="2" s="1"/>
  <c r="BE20" i="2"/>
  <c r="BF20" i="2" s="1"/>
  <c r="AY20" i="2"/>
  <c r="AX20" i="2"/>
  <c r="AQ20" i="2"/>
  <c r="AR20" i="2" s="1"/>
  <c r="AK20" i="2"/>
  <c r="AJ20" i="2"/>
  <c r="AD20" i="2"/>
  <c r="AC20" i="2"/>
  <c r="W20" i="2"/>
  <c r="V20" i="2"/>
  <c r="O20" i="2"/>
  <c r="P20" i="2" s="1"/>
  <c r="H20" i="2"/>
  <c r="I20" i="2" s="1"/>
  <c r="I21" i="2" s="1"/>
  <c r="CA19" i="2"/>
  <c r="CB19" i="2" s="1"/>
  <c r="BT19" i="2"/>
  <c r="BS19" i="2"/>
  <c r="BL19" i="2"/>
  <c r="BM19" i="2" s="1"/>
  <c r="BE19" i="2"/>
  <c r="BF19" i="2" s="1"/>
  <c r="AY19" i="2"/>
  <c r="AX19" i="2"/>
  <c r="AR19" i="2"/>
  <c r="AQ19" i="2"/>
  <c r="AJ19" i="2"/>
  <c r="AK19" i="2" s="1"/>
  <c r="AC19" i="2"/>
  <c r="AD19" i="2" s="1"/>
  <c r="AD21" i="2" s="1"/>
  <c r="V19" i="2"/>
  <c r="W19" i="2" s="1"/>
  <c r="P19" i="2"/>
  <c r="O19" i="2"/>
  <c r="H19" i="2"/>
  <c r="I19" i="2" s="1"/>
  <c r="CB18" i="2"/>
  <c r="CA18" i="2"/>
  <c r="BS18" i="2"/>
  <c r="BT18" i="2" s="1"/>
  <c r="BM18" i="2"/>
  <c r="BL18" i="2"/>
  <c r="BE18" i="2"/>
  <c r="BF18" i="2" s="1"/>
  <c r="AX18" i="2"/>
  <c r="AY18" i="2" s="1"/>
  <c r="AQ18" i="2"/>
  <c r="AR18" i="2" s="1"/>
  <c r="AK18" i="2"/>
  <c r="AJ18" i="2"/>
  <c r="AC18" i="2"/>
  <c r="AD18" i="2" s="1"/>
  <c r="AE21" i="2" s="1"/>
  <c r="W18" i="2"/>
  <c r="V18" i="2"/>
  <c r="P18" i="2"/>
  <c r="Q21" i="2" s="1"/>
  <c r="O18" i="2"/>
  <c r="I18" i="2"/>
  <c r="J21" i="2" s="1"/>
  <c r="H18" i="2"/>
  <c r="CA17" i="2"/>
  <c r="BS17" i="2"/>
  <c r="BL17" i="2"/>
  <c r="BE17" i="2"/>
  <c r="AX17" i="2"/>
  <c r="AQ17" i="2"/>
  <c r="AJ17" i="2"/>
  <c r="AC17" i="2"/>
  <c r="V17" i="2"/>
  <c r="O17" i="2"/>
  <c r="H17" i="2"/>
  <c r="CA16" i="2"/>
  <c r="CB16" i="2" s="1"/>
  <c r="BS16" i="2"/>
  <c r="BT16" i="2" s="1"/>
  <c r="BL16" i="2"/>
  <c r="BM16" i="2" s="1"/>
  <c r="BE16" i="2"/>
  <c r="BF16" i="2" s="1"/>
  <c r="AY16" i="2"/>
  <c r="AX16" i="2"/>
  <c r="AR16" i="2"/>
  <c r="AQ16" i="2"/>
  <c r="AJ16" i="2"/>
  <c r="AK16" i="2" s="1"/>
  <c r="AC16" i="2"/>
  <c r="AD16" i="2" s="1"/>
  <c r="V16" i="2"/>
  <c r="W16" i="2" s="1"/>
  <c r="W17" i="2" s="1"/>
  <c r="O16" i="2"/>
  <c r="P16" i="2" s="1"/>
  <c r="H16" i="2"/>
  <c r="I16" i="2" s="1"/>
  <c r="CA15" i="2"/>
  <c r="CB15" i="2" s="1"/>
  <c r="BT15" i="2"/>
  <c r="BS15" i="2"/>
  <c r="BM15" i="2"/>
  <c r="BL15" i="2"/>
  <c r="BF15" i="2"/>
  <c r="BE15" i="2"/>
  <c r="AX15" i="2"/>
  <c r="AY15" i="2" s="1"/>
  <c r="AQ15" i="2"/>
  <c r="AR15" i="2" s="1"/>
  <c r="AJ15" i="2"/>
  <c r="AK15" i="2" s="1"/>
  <c r="AC15" i="2"/>
  <c r="AD15" i="2" s="1"/>
  <c r="V15" i="2"/>
  <c r="W15" i="2" s="1"/>
  <c r="O15" i="2"/>
  <c r="P15" i="2" s="1"/>
  <c r="I15" i="2"/>
  <c r="H15" i="2"/>
  <c r="CB14" i="2"/>
  <c r="CA14" i="2"/>
  <c r="BS14" i="2"/>
  <c r="BT14" i="2" s="1"/>
  <c r="BU17" i="2" s="1"/>
  <c r="BL14" i="2"/>
  <c r="BM14" i="2" s="1"/>
  <c r="BE14" i="2"/>
  <c r="BF14" i="2" s="1"/>
  <c r="AX14" i="2"/>
  <c r="AY14" i="2" s="1"/>
  <c r="AQ14" i="2"/>
  <c r="AR14" i="2" s="1"/>
  <c r="AK14" i="2"/>
  <c r="AJ14" i="2"/>
  <c r="AC14" i="2"/>
  <c r="AD14" i="2" s="1"/>
  <c r="W14" i="2"/>
  <c r="V14" i="2"/>
  <c r="O14" i="2"/>
  <c r="P14" i="2" s="1"/>
  <c r="Q17" i="2" s="1"/>
  <c r="H14" i="2"/>
  <c r="I14" i="2" s="1"/>
  <c r="CA13" i="2"/>
  <c r="BS13" i="2"/>
  <c r="BL13" i="2"/>
  <c r="BE13" i="2"/>
  <c r="AX13" i="2"/>
  <c r="AQ13" i="2"/>
  <c r="AJ13" i="2"/>
  <c r="AC13" i="2"/>
  <c r="V13" i="2"/>
  <c r="O13" i="2"/>
  <c r="H13" i="2"/>
  <c r="CA12" i="2"/>
  <c r="CB12" i="2" s="1"/>
  <c r="BT12" i="2"/>
  <c r="BS12" i="2"/>
  <c r="BL12" i="2"/>
  <c r="BM12" i="2" s="1"/>
  <c r="BE12" i="2"/>
  <c r="BF12" i="2" s="1"/>
  <c r="AY12" i="2"/>
  <c r="AX12" i="2"/>
  <c r="AR12" i="2"/>
  <c r="AQ12" i="2"/>
  <c r="AJ12" i="2"/>
  <c r="AK12" i="2" s="1"/>
  <c r="AL13" i="2" s="1"/>
  <c r="AC12" i="2"/>
  <c r="AD12" i="2" s="1"/>
  <c r="V12" i="2"/>
  <c r="W12" i="2" s="1"/>
  <c r="P12" i="2"/>
  <c r="O12" i="2"/>
  <c r="H12" i="2"/>
  <c r="I12" i="2" s="1"/>
  <c r="CB11" i="2"/>
  <c r="CA11" i="2"/>
  <c r="BS11" i="2"/>
  <c r="BT11" i="2" s="1"/>
  <c r="BM11" i="2"/>
  <c r="BL11" i="2"/>
  <c r="BE11" i="2"/>
  <c r="BF11" i="2" s="1"/>
  <c r="AX11" i="2"/>
  <c r="AY11" i="2" s="1"/>
  <c r="AQ11" i="2"/>
  <c r="AR11" i="2" s="1"/>
  <c r="AK11" i="2"/>
  <c r="AJ11" i="2"/>
  <c r="AC11" i="2"/>
  <c r="AD11" i="2" s="1"/>
  <c r="W11" i="2"/>
  <c r="V11" i="2"/>
  <c r="P11" i="2"/>
  <c r="O11" i="2"/>
  <c r="I11" i="2"/>
  <c r="H11" i="2"/>
  <c r="CA10" i="2"/>
  <c r="CB10" i="2" s="1"/>
  <c r="CC13" i="2" s="1"/>
  <c r="BS10" i="2"/>
  <c r="BT10" i="2" s="1"/>
  <c r="BL10" i="2"/>
  <c r="BM10" i="2" s="1"/>
  <c r="BF10" i="2"/>
  <c r="BG13" i="2" s="1"/>
  <c r="BE10" i="2"/>
  <c r="AX10" i="2"/>
  <c r="AY10" i="2" s="1"/>
  <c r="AR10" i="2"/>
  <c r="AS13" i="2" s="1"/>
  <c r="AQ10" i="2"/>
  <c r="AK10" i="2"/>
  <c r="AK13" i="2" s="1"/>
  <c r="AJ10" i="2"/>
  <c r="AD10" i="2"/>
  <c r="AC10" i="2"/>
  <c r="V10" i="2"/>
  <c r="W10" i="2" s="1"/>
  <c r="O10" i="2"/>
  <c r="P10" i="2" s="1"/>
  <c r="H10" i="2"/>
  <c r="I10" i="2" s="1"/>
  <c r="CA9" i="2"/>
  <c r="BS9" i="2"/>
  <c r="BL9" i="2"/>
  <c r="BE9" i="2"/>
  <c r="AX9" i="2"/>
  <c r="AQ9" i="2"/>
  <c r="AJ9" i="2"/>
  <c r="AC9" i="2"/>
  <c r="V9" i="2"/>
  <c r="O9" i="2"/>
  <c r="H9" i="2"/>
  <c r="CA8" i="2"/>
  <c r="CB8" i="2" s="1"/>
  <c r="BT8" i="2"/>
  <c r="BS8" i="2"/>
  <c r="BM8" i="2"/>
  <c r="BL8" i="2"/>
  <c r="BF8" i="2"/>
  <c r="BE8" i="2"/>
  <c r="AX8" i="2"/>
  <c r="AY8" i="2" s="1"/>
  <c r="AQ8" i="2"/>
  <c r="AR8" i="2" s="1"/>
  <c r="AJ8" i="2"/>
  <c r="AK8" i="2" s="1"/>
  <c r="AC8" i="2"/>
  <c r="AD8" i="2" s="1"/>
  <c r="V8" i="2"/>
  <c r="W8" i="2" s="1"/>
  <c r="O8" i="2"/>
  <c r="P8" i="2" s="1"/>
  <c r="I8" i="2"/>
  <c r="H8" i="2"/>
  <c r="CB7" i="2"/>
  <c r="CA7" i="2"/>
  <c r="BS7" i="2"/>
  <c r="BT7" i="2" s="1"/>
  <c r="BL7" i="2"/>
  <c r="BM7" i="2" s="1"/>
  <c r="BN9" i="2" s="1"/>
  <c r="BE7" i="2"/>
  <c r="BF7" i="2" s="1"/>
  <c r="AX7" i="2"/>
  <c r="AY7" i="2" s="1"/>
  <c r="AQ7" i="2"/>
  <c r="AR7" i="2" s="1"/>
  <c r="AK7" i="2"/>
  <c r="AJ7" i="2"/>
  <c r="AC7" i="2"/>
  <c r="AD7" i="2" s="1"/>
  <c r="W7" i="2"/>
  <c r="V7" i="2"/>
  <c r="O7" i="2"/>
  <c r="P7" i="2" s="1"/>
  <c r="H7" i="2"/>
  <c r="I7" i="2" s="1"/>
  <c r="J9" i="2" s="1"/>
  <c r="CA6" i="2"/>
  <c r="CB6" i="2" s="1"/>
  <c r="BS6" i="2"/>
  <c r="BT6" i="2" s="1"/>
  <c r="BL6" i="2"/>
  <c r="BM6" i="2" s="1"/>
  <c r="BM9" i="2" s="1"/>
  <c r="BF6" i="2"/>
  <c r="BE6" i="2"/>
  <c r="AY6" i="2"/>
  <c r="AX6" i="2"/>
  <c r="AQ6" i="2"/>
  <c r="AR6" i="2" s="1"/>
  <c r="AJ6" i="2"/>
  <c r="AK6" i="2" s="1"/>
  <c r="AC6" i="2"/>
  <c r="AD6" i="2" s="1"/>
  <c r="V6" i="2"/>
  <c r="W6" i="2" s="1"/>
  <c r="O6" i="2"/>
  <c r="P6" i="2" s="1"/>
  <c r="H6" i="2"/>
  <c r="I6" i="2" s="1"/>
  <c r="I9" i="2" s="1"/>
  <c r="CA5" i="2"/>
  <c r="BS5" i="2"/>
  <c r="BL5" i="2"/>
  <c r="BE5" i="2"/>
  <c r="AX5" i="2"/>
  <c r="AQ5" i="2"/>
  <c r="AJ5" i="2"/>
  <c r="AC5" i="2"/>
  <c r="V5" i="2"/>
  <c r="O5" i="2"/>
  <c r="CA4" i="2"/>
  <c r="CB4" i="2" s="1"/>
  <c r="BT4" i="2"/>
  <c r="BS4" i="2"/>
  <c r="BM4" i="2"/>
  <c r="BL4" i="2"/>
  <c r="BF4" i="2"/>
  <c r="BE4" i="2"/>
  <c r="AX4" i="2"/>
  <c r="AY4" i="2" s="1"/>
  <c r="AR4" i="2"/>
  <c r="AQ4" i="2"/>
  <c r="AK4" i="2"/>
  <c r="AJ4" i="2"/>
  <c r="AD4" i="2"/>
  <c r="AE5" i="2" s="1"/>
  <c r="AC4" i="2"/>
  <c r="V4" i="2"/>
  <c r="W4" i="2" s="1"/>
  <c r="P4" i="2"/>
  <c r="O4" i="2"/>
  <c r="I4" i="2"/>
  <c r="H4" i="2"/>
  <c r="CB3" i="2"/>
  <c r="CA3" i="2"/>
  <c r="BS3" i="2"/>
  <c r="BT3" i="2" s="1"/>
  <c r="BM3" i="2"/>
  <c r="BL3" i="2"/>
  <c r="BF3" i="2"/>
  <c r="BE3" i="2"/>
  <c r="AY3" i="2"/>
  <c r="AY5" i="2" s="1"/>
  <c r="AX3" i="2"/>
  <c r="AQ3" i="2"/>
  <c r="AR3" i="2" s="1"/>
  <c r="AK3" i="2"/>
  <c r="AJ3" i="2"/>
  <c r="AD3" i="2"/>
  <c r="AC3" i="2"/>
  <c r="W3" i="2"/>
  <c r="V3" i="2"/>
  <c r="O3" i="2"/>
  <c r="P3" i="2" s="1"/>
  <c r="I3" i="2"/>
  <c r="H3" i="2"/>
  <c r="CB2" i="2"/>
  <c r="CA2" i="2"/>
  <c r="BT2" i="2"/>
  <c r="BS2" i="2"/>
  <c r="BL2" i="2"/>
  <c r="BM2" i="2" s="1"/>
  <c r="BF2" i="2"/>
  <c r="BG5" i="2" s="1"/>
  <c r="BE2" i="2"/>
  <c r="AY2" i="2"/>
  <c r="AZ5" i="2" s="1"/>
  <c r="AX2" i="2"/>
  <c r="AR2" i="2"/>
  <c r="AQ2" i="2"/>
  <c r="AJ2" i="2"/>
  <c r="AK2" i="2" s="1"/>
  <c r="AD2" i="2"/>
  <c r="AC2" i="2"/>
  <c r="W2" i="2"/>
  <c r="X5" i="2" s="1"/>
  <c r="V2" i="2"/>
  <c r="P2" i="2"/>
  <c r="O2" i="2"/>
  <c r="H2" i="2"/>
  <c r="H5" i="2" s="1"/>
  <c r="BN5" i="2" l="1"/>
  <c r="BM5" i="2"/>
  <c r="BU9" i="2"/>
  <c r="BT9" i="2"/>
  <c r="BM37" i="2"/>
  <c r="BN37" i="2"/>
  <c r="BU41" i="2"/>
  <c r="BT41" i="2"/>
  <c r="BM45" i="2"/>
  <c r="BN45" i="2"/>
  <c r="AL5" i="2"/>
  <c r="AK5" i="2"/>
  <c r="AK9" i="2"/>
  <c r="CB9" i="2"/>
  <c r="CC9" i="2"/>
  <c r="CC21" i="2"/>
  <c r="AK25" i="2"/>
  <c r="AL25" i="2"/>
  <c r="I29" i="2"/>
  <c r="J29" i="2"/>
  <c r="BT33" i="2"/>
  <c r="BU33" i="2"/>
  <c r="W37" i="2"/>
  <c r="CC41" i="2"/>
  <c r="CB41" i="2"/>
  <c r="AE45" i="2"/>
  <c r="AD45" i="2"/>
  <c r="BT5" i="2"/>
  <c r="AS9" i="2"/>
  <c r="AR9" i="2"/>
  <c r="J13" i="2"/>
  <c r="I13" i="2"/>
  <c r="AL17" i="2"/>
  <c r="AS21" i="2"/>
  <c r="AR21" i="2"/>
  <c r="AR25" i="2"/>
  <c r="AS25" i="2"/>
  <c r="AE37" i="2"/>
  <c r="AD37" i="2"/>
  <c r="CC37" i="2"/>
  <c r="CB37" i="2"/>
  <c r="AR41" i="2"/>
  <c r="AS41" i="2"/>
  <c r="AE17" i="2"/>
  <c r="AD17" i="2"/>
  <c r="BN33" i="2"/>
  <c r="BM33" i="2"/>
  <c r="AS5" i="2"/>
  <c r="P13" i="2"/>
  <c r="Q13" i="2"/>
  <c r="AY21" i="2"/>
  <c r="AZ21" i="2"/>
  <c r="CC33" i="2"/>
  <c r="AK37" i="2"/>
  <c r="AL37" i="2"/>
  <c r="X33" i="2"/>
  <c r="W33" i="2"/>
  <c r="Q5" i="2"/>
  <c r="CB5" i="2"/>
  <c r="AY9" i="2"/>
  <c r="X13" i="2"/>
  <c r="I17" i="2"/>
  <c r="J17" i="2"/>
  <c r="AZ17" i="2"/>
  <c r="AY17" i="2"/>
  <c r="AS33" i="2"/>
  <c r="AR33" i="2"/>
  <c r="AR45" i="2"/>
  <c r="AD9" i="2"/>
  <c r="AE9" i="2"/>
  <c r="BG17" i="2"/>
  <c r="BF17" i="2"/>
  <c r="AE29" i="2"/>
  <c r="AD29" i="2"/>
  <c r="AZ37" i="2"/>
  <c r="AY37" i="2"/>
  <c r="Q41" i="2"/>
  <c r="P41" i="2"/>
  <c r="Q9" i="2"/>
  <c r="P9" i="2"/>
  <c r="BN13" i="2"/>
  <c r="BM13" i="2"/>
  <c r="W13" i="2"/>
  <c r="BM17" i="2"/>
  <c r="BN17" i="2"/>
  <c r="X21" i="2"/>
  <c r="BN21" i="2"/>
  <c r="Q25" i="2"/>
  <c r="P25" i="2"/>
  <c r="AL29" i="2"/>
  <c r="AK29" i="2"/>
  <c r="BT29" i="2"/>
  <c r="X41" i="2"/>
  <c r="W41" i="2"/>
  <c r="J45" i="2"/>
  <c r="I45" i="2"/>
  <c r="AE25" i="2"/>
  <c r="AD25" i="2"/>
  <c r="CC5" i="2"/>
  <c r="W9" i="2"/>
  <c r="X9" i="2"/>
  <c r="BT13" i="2"/>
  <c r="BU13" i="2"/>
  <c r="BU21" i="2"/>
  <c r="BT21" i="2"/>
  <c r="BM25" i="2"/>
  <c r="BG33" i="2"/>
  <c r="Q37" i="2"/>
  <c r="BF37" i="2"/>
  <c r="BG37" i="2"/>
  <c r="BU5" i="2"/>
  <c r="AS17" i="2"/>
  <c r="AR17" i="2"/>
  <c r="BT17" i="2"/>
  <c r="CB21" i="2"/>
  <c r="X29" i="2"/>
  <c r="BF33" i="2"/>
  <c r="CB33" i="2"/>
  <c r="AZ29" i="2"/>
  <c r="AZ33" i="2"/>
  <c r="AY33" i="2"/>
  <c r="BG9" i="2"/>
  <c r="BF9" i="2"/>
  <c r="AR13" i="2"/>
  <c r="CC17" i="2"/>
  <c r="BF21" i="2"/>
  <c r="BG21" i="2"/>
  <c r="BF29" i="2"/>
  <c r="AE33" i="2"/>
  <c r="O31" i="2"/>
  <c r="P31" i="2" s="1"/>
  <c r="AK33" i="2"/>
  <c r="AY41" i="2"/>
  <c r="L50" i="2"/>
  <c r="K50" i="2"/>
  <c r="P5" i="2"/>
  <c r="BF5" i="2"/>
  <c r="P21" i="2"/>
  <c r="I25" i="2"/>
  <c r="I41" i="2"/>
  <c r="BU45" i="2"/>
  <c r="BT45" i="2"/>
  <c r="W45" i="2"/>
  <c r="AE13" i="2"/>
  <c r="X17" i="2"/>
  <c r="CB17" i="2"/>
  <c r="BM21" i="2"/>
  <c r="BU25" i="2"/>
  <c r="BT25" i="2"/>
  <c r="BF25" i="2"/>
  <c r="BM29" i="2"/>
  <c r="I37" i="2"/>
  <c r="AS37" i="2"/>
  <c r="AR37" i="2"/>
  <c r="CB45" i="2"/>
  <c r="AZ9" i="2"/>
  <c r="BF45" i="2"/>
  <c r="AD5" i="2"/>
  <c r="W5" i="2"/>
  <c r="AR5" i="2"/>
  <c r="AZ13" i="2"/>
  <c r="AY13" i="2"/>
  <c r="AD13" i="2"/>
  <c r="P17" i="2"/>
  <c r="AK17" i="2"/>
  <c r="AL21" i="2"/>
  <c r="AK21" i="2"/>
  <c r="W21" i="2"/>
  <c r="BN29" i="2"/>
  <c r="BF41" i="2"/>
  <c r="BG41" i="2"/>
  <c r="AS45" i="2"/>
  <c r="BG45" i="2"/>
  <c r="AL41" i="2"/>
  <c r="AK41" i="2"/>
  <c r="BF13" i="2"/>
  <c r="CB13" i="2"/>
  <c r="AZ25" i="2"/>
  <c r="AS29" i="2"/>
  <c r="AR29" i="2"/>
  <c r="W29" i="2"/>
  <c r="O30" i="2"/>
  <c r="P30" i="2" s="1"/>
  <c r="J37" i="2"/>
  <c r="AZ45" i="2"/>
  <c r="AY45" i="2"/>
  <c r="AL9" i="2"/>
  <c r="I2" i="2"/>
  <c r="CC29" i="2"/>
  <c r="X37" i="2"/>
  <c r="P45" i="2"/>
  <c r="P33" i="2" l="1"/>
  <c r="Q33" i="2"/>
  <c r="J5" i="2"/>
  <c r="I5" i="2"/>
</calcChain>
</file>

<file path=xl/sharedStrings.xml><?xml version="1.0" encoding="utf-8"?>
<sst xmlns="http://schemas.openxmlformats.org/spreadsheetml/2006/main" count="1347" uniqueCount="914">
  <si>
    <t>Sample ID</t>
  </si>
  <si>
    <t>Fert</t>
  </si>
  <si>
    <t>Unfert</t>
  </si>
  <si>
    <t>Total</t>
  </si>
  <si>
    <t>% Fert</t>
  </si>
  <si>
    <t>SE</t>
  </si>
  <si>
    <t>AA1</t>
  </si>
  <si>
    <t>BA1</t>
  </si>
  <si>
    <t>CA1</t>
  </si>
  <si>
    <t>DA1</t>
  </si>
  <si>
    <t>EA1</t>
  </si>
  <si>
    <t>FA1</t>
  </si>
  <si>
    <t>GA1</t>
  </si>
  <si>
    <t>HA1</t>
  </si>
  <si>
    <t>IA1</t>
  </si>
  <si>
    <t>JA1</t>
  </si>
  <si>
    <t>KA1</t>
  </si>
  <si>
    <t>AA2</t>
  </si>
  <si>
    <t>BA2</t>
  </si>
  <si>
    <t>CA2</t>
  </si>
  <si>
    <t>DA2</t>
  </si>
  <si>
    <t>EA2</t>
  </si>
  <si>
    <t>FA2</t>
  </si>
  <si>
    <t>GA2</t>
  </si>
  <si>
    <t>HA2</t>
  </si>
  <si>
    <t>IA2</t>
  </si>
  <si>
    <t>JA2</t>
  </si>
  <si>
    <t>KA2</t>
  </si>
  <si>
    <t>AA3</t>
  </si>
  <si>
    <t>BA3</t>
  </si>
  <si>
    <t>CA3</t>
  </si>
  <si>
    <t>DA3</t>
  </si>
  <si>
    <t>EA3</t>
  </si>
  <si>
    <t>FA3</t>
  </si>
  <si>
    <t>GA3</t>
  </si>
  <si>
    <t>HA3</t>
  </si>
  <si>
    <t>IA3</t>
  </si>
  <si>
    <t>JA3</t>
  </si>
  <si>
    <t>KA3</t>
  </si>
  <si>
    <t>AA Avg</t>
  </si>
  <si>
    <t>BA Avg</t>
  </si>
  <si>
    <t>CA Avg</t>
  </si>
  <si>
    <t>DA Avg</t>
  </si>
  <si>
    <t>EA Avg</t>
  </si>
  <si>
    <t>FA Avg</t>
  </si>
  <si>
    <t>GA Avg</t>
  </si>
  <si>
    <t>HA Avg</t>
  </si>
  <si>
    <t>IA Avg</t>
  </si>
  <si>
    <t>JA Avg</t>
  </si>
  <si>
    <t>KA Avg</t>
  </si>
  <si>
    <t>AB1</t>
  </si>
  <si>
    <t>BB1</t>
  </si>
  <si>
    <t>CB1</t>
  </si>
  <si>
    <t>DB1</t>
  </si>
  <si>
    <t>EB1</t>
  </si>
  <si>
    <t>FB1</t>
  </si>
  <si>
    <t>GB1</t>
  </si>
  <si>
    <t>HB1</t>
  </si>
  <si>
    <t>IB1</t>
  </si>
  <si>
    <t>JB1</t>
  </si>
  <si>
    <t>KB1</t>
  </si>
  <si>
    <t>AB2</t>
  </si>
  <si>
    <t>BB2</t>
  </si>
  <si>
    <t>CB2</t>
  </si>
  <si>
    <t>DB2</t>
  </si>
  <si>
    <t>EB2</t>
  </si>
  <si>
    <t>FB2</t>
  </si>
  <si>
    <t>GB2</t>
  </si>
  <si>
    <t>HB2</t>
  </si>
  <si>
    <t>IB2</t>
  </si>
  <si>
    <t>JB2</t>
  </si>
  <si>
    <t>KB2</t>
  </si>
  <si>
    <t>AB3</t>
  </si>
  <si>
    <t>BB3</t>
  </si>
  <si>
    <t>CB3</t>
  </si>
  <si>
    <t>DB3</t>
  </si>
  <si>
    <t>EB3</t>
  </si>
  <si>
    <t>FB3</t>
  </si>
  <si>
    <t>GB3</t>
  </si>
  <si>
    <t>HB3</t>
  </si>
  <si>
    <t>IB3</t>
  </si>
  <si>
    <t>JB3</t>
  </si>
  <si>
    <t>KB3</t>
  </si>
  <si>
    <t>Genotype</t>
  </si>
  <si>
    <t>Genet code</t>
  </si>
  <si>
    <t>AB Avg</t>
  </si>
  <si>
    <t>BB Avg</t>
  </si>
  <si>
    <t>CB Avg</t>
  </si>
  <si>
    <t>DB Avg</t>
  </si>
  <si>
    <t>EB Avg</t>
  </si>
  <si>
    <t>FB Avg</t>
  </si>
  <si>
    <t>GB Avg</t>
  </si>
  <si>
    <t>HB Avg</t>
  </si>
  <si>
    <t>IB Avg</t>
  </si>
  <si>
    <t>JB Avg</t>
  </si>
  <si>
    <t>KB Avg</t>
  </si>
  <si>
    <t>01</t>
  </si>
  <si>
    <t>A</t>
  </si>
  <si>
    <t>AC1</t>
  </si>
  <si>
    <t>BC1</t>
  </si>
  <si>
    <t>CC1</t>
  </si>
  <si>
    <t>DC1</t>
  </si>
  <si>
    <t>EC1</t>
  </si>
  <si>
    <t>FC1</t>
  </si>
  <si>
    <t>GC1</t>
  </si>
  <si>
    <t>HC1</t>
  </si>
  <si>
    <t>IC1</t>
  </si>
  <si>
    <t>JC1</t>
  </si>
  <si>
    <t>KC1</t>
  </si>
  <si>
    <t>02</t>
  </si>
  <si>
    <t>B</t>
  </si>
  <si>
    <t>AC2</t>
  </si>
  <si>
    <t>BC2</t>
  </si>
  <si>
    <t>CC2</t>
  </si>
  <si>
    <t>DC2</t>
  </si>
  <si>
    <t>EC2</t>
  </si>
  <si>
    <t>FC2</t>
  </si>
  <si>
    <t>GC2</t>
  </si>
  <si>
    <t>HC2</t>
  </si>
  <si>
    <t>IC2</t>
  </si>
  <si>
    <t>JC2</t>
  </si>
  <si>
    <t>KC2</t>
  </si>
  <si>
    <t>03</t>
  </si>
  <si>
    <t>C</t>
  </si>
  <si>
    <t>AC3</t>
  </si>
  <si>
    <t>BC3</t>
  </si>
  <si>
    <t>CC3</t>
  </si>
  <si>
    <t>DC3</t>
  </si>
  <si>
    <t>EC3</t>
  </si>
  <si>
    <t>FC3</t>
  </si>
  <si>
    <t>GC3</t>
  </si>
  <si>
    <t>HC3</t>
  </si>
  <si>
    <t>IC3</t>
  </si>
  <si>
    <t>JC3</t>
  </si>
  <si>
    <t>KC3</t>
  </si>
  <si>
    <t>05</t>
  </si>
  <si>
    <t>D</t>
  </si>
  <si>
    <t>AC Avg</t>
  </si>
  <si>
    <t>BC Avg</t>
  </si>
  <si>
    <t>CC Avg</t>
  </si>
  <si>
    <t>DC Avg</t>
  </si>
  <si>
    <t>EC Avg</t>
  </si>
  <si>
    <t>FC Avg</t>
  </si>
  <si>
    <t>GC Avg</t>
  </si>
  <si>
    <t>HC Avg</t>
  </si>
  <si>
    <t>IC Avg</t>
  </si>
  <si>
    <t>JC Avg</t>
  </si>
  <si>
    <t>KC Avg</t>
  </si>
  <si>
    <t>06</t>
  </si>
  <si>
    <t>E</t>
  </si>
  <si>
    <t>AD1</t>
  </si>
  <si>
    <t>BD1</t>
  </si>
  <si>
    <t>CD1</t>
  </si>
  <si>
    <t>DD1</t>
  </si>
  <si>
    <t>ED1</t>
  </si>
  <si>
    <t>FD1</t>
  </si>
  <si>
    <t>GD1</t>
  </si>
  <si>
    <t>HD1</t>
  </si>
  <si>
    <t>ID1</t>
  </si>
  <si>
    <t>JD1</t>
  </si>
  <si>
    <t>KD1</t>
  </si>
  <si>
    <t>07</t>
  </si>
  <si>
    <t>F</t>
  </si>
  <si>
    <t>AD2</t>
  </si>
  <si>
    <t>BD2</t>
  </si>
  <si>
    <t>CD2</t>
  </si>
  <si>
    <t>DD2</t>
  </si>
  <si>
    <t>ED2</t>
  </si>
  <si>
    <t>FD2</t>
  </si>
  <si>
    <t>GD2</t>
  </si>
  <si>
    <t>HD2</t>
  </si>
  <si>
    <t>ID2</t>
  </si>
  <si>
    <t>JD2</t>
  </si>
  <si>
    <t>KD2</t>
  </si>
  <si>
    <t>08</t>
  </si>
  <si>
    <t>G</t>
  </si>
  <si>
    <t>AD3</t>
  </si>
  <si>
    <t>BD3</t>
  </si>
  <si>
    <t>CD3</t>
  </si>
  <si>
    <t>DD3</t>
  </si>
  <si>
    <t>ED3</t>
  </si>
  <si>
    <t>FD3</t>
  </si>
  <si>
    <t>GD3</t>
  </si>
  <si>
    <t>HD3</t>
  </si>
  <si>
    <t>ID3</t>
  </si>
  <si>
    <t>JD3</t>
  </si>
  <si>
    <t>KD3</t>
  </si>
  <si>
    <t>09</t>
  </si>
  <si>
    <t>H</t>
  </si>
  <si>
    <t>AD Avg</t>
  </si>
  <si>
    <t>BD Avg</t>
  </si>
  <si>
    <t>CD Avg</t>
  </si>
  <si>
    <t>DD Avg</t>
  </si>
  <si>
    <t>ED Avg</t>
  </si>
  <si>
    <t>FD Avg</t>
  </si>
  <si>
    <t>GD Avg</t>
  </si>
  <si>
    <t>HD Avg</t>
  </si>
  <si>
    <t>ID Avg</t>
  </si>
  <si>
    <t>JD Avg</t>
  </si>
  <si>
    <t>KD Avg</t>
  </si>
  <si>
    <t>12</t>
  </si>
  <si>
    <t>I</t>
  </si>
  <si>
    <t>AE1</t>
  </si>
  <si>
    <t>BE1</t>
  </si>
  <si>
    <t>CE1</t>
  </si>
  <si>
    <t>DE1</t>
  </si>
  <si>
    <t>EE1</t>
  </si>
  <si>
    <t>FE1</t>
  </si>
  <si>
    <t>GE1</t>
  </si>
  <si>
    <t>HE1</t>
  </si>
  <si>
    <t>IE1</t>
  </si>
  <si>
    <t>JE1</t>
  </si>
  <si>
    <t>KE1</t>
  </si>
  <si>
    <t>13</t>
  </si>
  <si>
    <t>J</t>
  </si>
  <si>
    <t>AE2</t>
  </si>
  <si>
    <t>BE2</t>
  </si>
  <si>
    <t>CE2</t>
  </si>
  <si>
    <t>DE2</t>
  </si>
  <si>
    <t>EE2</t>
  </si>
  <si>
    <t>FE2</t>
  </si>
  <si>
    <t>GE2</t>
  </si>
  <si>
    <t>HE2</t>
  </si>
  <si>
    <t>IE2</t>
  </si>
  <si>
    <t>JE2</t>
  </si>
  <si>
    <t>KE2</t>
  </si>
  <si>
    <t>04</t>
  </si>
  <si>
    <t>K</t>
  </si>
  <si>
    <t>AE3</t>
  </si>
  <si>
    <t>BE3</t>
  </si>
  <si>
    <t>CE3</t>
  </si>
  <si>
    <t>DE3</t>
  </si>
  <si>
    <t>EE3</t>
  </si>
  <si>
    <t>FE3</t>
  </si>
  <si>
    <t>GE3</t>
  </si>
  <si>
    <t>HE3</t>
  </si>
  <si>
    <t>IE3</t>
  </si>
  <si>
    <t>JE3</t>
  </si>
  <si>
    <t>KE3</t>
  </si>
  <si>
    <t>AE Avg</t>
  </si>
  <si>
    <t>BE Avg</t>
  </si>
  <si>
    <t>CE Avg</t>
  </si>
  <si>
    <t>DE Avg</t>
  </si>
  <si>
    <t>EE Avg</t>
  </si>
  <si>
    <t>FE Avg</t>
  </si>
  <si>
    <t>GE Avg</t>
  </si>
  <si>
    <t>HE Avg</t>
  </si>
  <si>
    <t>IE Avg</t>
  </si>
  <si>
    <t>JE Avg</t>
  </si>
  <si>
    <t>KE Avg</t>
  </si>
  <si>
    <t>AF1</t>
  </si>
  <si>
    <t>BF1</t>
  </si>
  <si>
    <t>CF1</t>
  </si>
  <si>
    <t>DF1</t>
  </si>
  <si>
    <t>EF1</t>
  </si>
  <si>
    <t>FF1</t>
  </si>
  <si>
    <t>GF1</t>
  </si>
  <si>
    <t>HF1</t>
  </si>
  <si>
    <t>IF1</t>
  </si>
  <si>
    <t>JF1</t>
  </si>
  <si>
    <t>KF1</t>
  </si>
  <si>
    <t>AF2</t>
  </si>
  <si>
    <t>BF2</t>
  </si>
  <si>
    <t>CF2</t>
  </si>
  <si>
    <t>DF2</t>
  </si>
  <si>
    <t>EF2</t>
  </si>
  <si>
    <t>FF2</t>
  </si>
  <si>
    <t>GF2</t>
  </si>
  <si>
    <t>HF2</t>
  </si>
  <si>
    <t>IF2</t>
  </si>
  <si>
    <t>JF2</t>
  </si>
  <si>
    <t>KF2</t>
  </si>
  <si>
    <t>AF3</t>
  </si>
  <si>
    <t>BF3</t>
  </si>
  <si>
    <t>CF3</t>
  </si>
  <si>
    <t>DF3</t>
  </si>
  <si>
    <t>EF3</t>
  </si>
  <si>
    <t>FF3</t>
  </si>
  <si>
    <t>GF3</t>
  </si>
  <si>
    <t>HF3</t>
  </si>
  <si>
    <t>IF3</t>
  </si>
  <si>
    <t>JF3</t>
  </si>
  <si>
    <t>KF3</t>
  </si>
  <si>
    <t>AF Avg</t>
  </si>
  <si>
    <t>BF Avg</t>
  </si>
  <si>
    <t>CF Avg</t>
  </si>
  <si>
    <t>DF Avg</t>
  </si>
  <si>
    <t>EF Avg</t>
  </si>
  <si>
    <t>FF Avg</t>
  </si>
  <si>
    <t>GF Avg</t>
  </si>
  <si>
    <t>HF Avg</t>
  </si>
  <si>
    <t>IF Avg</t>
  </si>
  <si>
    <t>JF Avg</t>
  </si>
  <si>
    <t>KF Avg</t>
  </si>
  <si>
    <t>AG1</t>
  </si>
  <si>
    <t>BG1</t>
  </si>
  <si>
    <t>CG1</t>
  </si>
  <si>
    <t>DG1</t>
  </si>
  <si>
    <t>EG1</t>
  </si>
  <si>
    <t>FG1</t>
  </si>
  <si>
    <t>GG1</t>
  </si>
  <si>
    <t>HG1</t>
  </si>
  <si>
    <t>IG1</t>
  </si>
  <si>
    <t>JG1</t>
  </si>
  <si>
    <t>KG1</t>
  </si>
  <si>
    <t>AG2</t>
  </si>
  <si>
    <t>BG2</t>
  </si>
  <si>
    <t>CG2</t>
  </si>
  <si>
    <t>DG2</t>
  </si>
  <si>
    <t>EG2</t>
  </si>
  <si>
    <t>FG2</t>
  </si>
  <si>
    <t>GG2</t>
  </si>
  <si>
    <t>HG2</t>
  </si>
  <si>
    <t>IG2</t>
  </si>
  <si>
    <t>JG2</t>
  </si>
  <si>
    <t>KG2</t>
  </si>
  <si>
    <t>AG3</t>
  </si>
  <si>
    <t>BG3</t>
  </si>
  <si>
    <t>CG3</t>
  </si>
  <si>
    <t>DG3</t>
  </si>
  <si>
    <t>EG3</t>
  </si>
  <si>
    <t>FG3</t>
  </si>
  <si>
    <t>GG3</t>
  </si>
  <si>
    <t>HG3</t>
  </si>
  <si>
    <t>IG3</t>
  </si>
  <si>
    <t>JG3</t>
  </si>
  <si>
    <t>KG3</t>
  </si>
  <si>
    <t>AG Avg</t>
  </si>
  <si>
    <t>BG Avg</t>
  </si>
  <si>
    <t>CG Avg</t>
  </si>
  <si>
    <t>DG Avg</t>
  </si>
  <si>
    <t>EG Avg</t>
  </si>
  <si>
    <t>FG Avg</t>
  </si>
  <si>
    <t>GG Avg</t>
  </si>
  <si>
    <t>HG Avg</t>
  </si>
  <si>
    <t>IG Avg</t>
  </si>
  <si>
    <t>JG Avg</t>
  </si>
  <si>
    <t>KG Avg</t>
  </si>
  <si>
    <t>AH1</t>
  </si>
  <si>
    <t>BH1</t>
  </si>
  <si>
    <t>CH1</t>
  </si>
  <si>
    <t>DH1</t>
  </si>
  <si>
    <t>EH1</t>
  </si>
  <si>
    <t>FH1</t>
  </si>
  <si>
    <t>GH1</t>
  </si>
  <si>
    <t>HH1</t>
  </si>
  <si>
    <t>IH1</t>
  </si>
  <si>
    <t>JH1</t>
  </si>
  <si>
    <t>KH1</t>
  </si>
  <si>
    <t>AH2</t>
  </si>
  <si>
    <t>BH2</t>
  </si>
  <si>
    <t>CH2</t>
  </si>
  <si>
    <t>DH2</t>
  </si>
  <si>
    <t>EH2</t>
  </si>
  <si>
    <t>FH2</t>
  </si>
  <si>
    <t>GH2</t>
  </si>
  <si>
    <t>HH2</t>
  </si>
  <si>
    <t>IH2</t>
  </si>
  <si>
    <t>JH2</t>
  </si>
  <si>
    <t>KH2</t>
  </si>
  <si>
    <t>AH3</t>
  </si>
  <si>
    <t>BH3</t>
  </si>
  <si>
    <t>CH3</t>
  </si>
  <si>
    <t>DH3</t>
  </si>
  <si>
    <t>EH3</t>
  </si>
  <si>
    <t>FH3</t>
  </si>
  <si>
    <t>GH3</t>
  </si>
  <si>
    <t>HH3</t>
  </si>
  <si>
    <t>IH3</t>
  </si>
  <si>
    <t>JH3</t>
  </si>
  <si>
    <t>KH3</t>
  </si>
  <si>
    <t>AH Avg</t>
  </si>
  <si>
    <t>BH Avg</t>
  </si>
  <si>
    <t>CH Avg</t>
  </si>
  <si>
    <t>DH Avg</t>
  </si>
  <si>
    <t>EH Avg</t>
  </si>
  <si>
    <t>FH Avg</t>
  </si>
  <si>
    <t>GH Avg</t>
  </si>
  <si>
    <t>HH Avg</t>
  </si>
  <si>
    <t>IH Avg</t>
  </si>
  <si>
    <t>JH Avg</t>
  </si>
  <si>
    <t>KH Avg</t>
  </si>
  <si>
    <t>AI1</t>
  </si>
  <si>
    <t>BI1</t>
  </si>
  <si>
    <t>CI1</t>
  </si>
  <si>
    <t>DI1</t>
  </si>
  <si>
    <t>EI1</t>
  </si>
  <si>
    <t>FI1</t>
  </si>
  <si>
    <t>GI1</t>
  </si>
  <si>
    <t>HI1</t>
  </si>
  <si>
    <t>II1</t>
  </si>
  <si>
    <t>JI1</t>
  </si>
  <si>
    <t>KI1</t>
  </si>
  <si>
    <t>AI2</t>
  </si>
  <si>
    <t>BI2</t>
  </si>
  <si>
    <t>CI2</t>
  </si>
  <si>
    <t>DI2</t>
  </si>
  <si>
    <t>EI2</t>
  </si>
  <si>
    <t>FI2</t>
  </si>
  <si>
    <t>GI2</t>
  </si>
  <si>
    <t>HI2</t>
  </si>
  <si>
    <t>II2</t>
  </si>
  <si>
    <t>JI2</t>
  </si>
  <si>
    <t>KI2</t>
  </si>
  <si>
    <t>AI3</t>
  </si>
  <si>
    <t>BI3</t>
  </si>
  <si>
    <t>CI3</t>
  </si>
  <si>
    <t>DI3</t>
  </si>
  <si>
    <t>EI3</t>
  </si>
  <si>
    <t>FI3</t>
  </si>
  <si>
    <t>GI3</t>
  </si>
  <si>
    <t>HI3</t>
  </si>
  <si>
    <t>II3</t>
  </si>
  <si>
    <t>JI3</t>
  </si>
  <si>
    <t>KI3</t>
  </si>
  <si>
    <t>AI Avg</t>
  </si>
  <si>
    <t>BI Avg</t>
  </si>
  <si>
    <t>CI Avg.</t>
  </si>
  <si>
    <t>DI Avg</t>
  </si>
  <si>
    <t>EI Avg</t>
  </si>
  <si>
    <t>FI Avg</t>
  </si>
  <si>
    <t>GI Avg</t>
  </si>
  <si>
    <t>HI Avg</t>
  </si>
  <si>
    <t>II Avg</t>
  </si>
  <si>
    <t>JI Avg</t>
  </si>
  <si>
    <t>KI Avg</t>
  </si>
  <si>
    <t>AJ1</t>
  </si>
  <si>
    <t>BJ1</t>
  </si>
  <si>
    <t>CJ1</t>
  </si>
  <si>
    <t>DJ1</t>
  </si>
  <si>
    <t>EJ1</t>
  </si>
  <si>
    <t>FJ1</t>
  </si>
  <si>
    <t>HJ1</t>
  </si>
  <si>
    <t>IJ1</t>
  </si>
  <si>
    <t>JJ1</t>
  </si>
  <si>
    <t>KJ1</t>
  </si>
  <si>
    <t>AJ2</t>
  </si>
  <si>
    <t>BJ2</t>
  </si>
  <si>
    <t>CJ2</t>
  </si>
  <si>
    <t>DJ2</t>
  </si>
  <si>
    <t>EJ2</t>
  </si>
  <si>
    <t>FJ2</t>
  </si>
  <si>
    <t>HJ2</t>
  </si>
  <si>
    <t>IJ2</t>
  </si>
  <si>
    <t>JJ2</t>
  </si>
  <si>
    <t>KJ2</t>
  </si>
  <si>
    <t>AJ3</t>
  </si>
  <si>
    <t>BJ3</t>
  </si>
  <si>
    <t>CJ3</t>
  </si>
  <si>
    <t>DJ3</t>
  </si>
  <si>
    <t>EJ3</t>
  </si>
  <si>
    <t>FJ3</t>
  </si>
  <si>
    <t>HJ3</t>
  </si>
  <si>
    <t>IJ3</t>
  </si>
  <si>
    <t>JJ3</t>
  </si>
  <si>
    <t>KJ3</t>
  </si>
  <si>
    <t>AK Avg</t>
  </si>
  <si>
    <t>BK AVG</t>
  </si>
  <si>
    <t>CJ Avg</t>
  </si>
  <si>
    <t>DJ Avg</t>
  </si>
  <si>
    <t>EK Avg</t>
  </si>
  <si>
    <t>FK Avg</t>
  </si>
  <si>
    <t>GK Avg</t>
  </si>
  <si>
    <t>HK Avg</t>
  </si>
  <si>
    <t>IK Avg</t>
  </si>
  <si>
    <t>JJ Avg</t>
  </si>
  <si>
    <t>KJ Avg</t>
  </si>
  <si>
    <t>AK1</t>
  </si>
  <si>
    <t>BK1</t>
  </si>
  <si>
    <t>CK1</t>
  </si>
  <si>
    <t>DK1</t>
  </si>
  <si>
    <t>EK1</t>
  </si>
  <si>
    <t>FK1</t>
  </si>
  <si>
    <t>GK1</t>
  </si>
  <si>
    <t>HK1</t>
  </si>
  <si>
    <t>IK1</t>
  </si>
  <si>
    <t>JK1</t>
  </si>
  <si>
    <t>KK1</t>
  </si>
  <si>
    <t>AK2</t>
  </si>
  <si>
    <t>BK2</t>
  </si>
  <si>
    <t>CK2</t>
  </si>
  <si>
    <t>DK2</t>
  </si>
  <si>
    <t>EK2</t>
  </si>
  <si>
    <t>FK2</t>
  </si>
  <si>
    <t>GK2</t>
  </si>
  <si>
    <t>HK2</t>
  </si>
  <si>
    <t>IK2</t>
  </si>
  <si>
    <t>JK2</t>
  </si>
  <si>
    <t>KK2</t>
  </si>
  <si>
    <t>AK3</t>
  </si>
  <si>
    <t>BK3</t>
  </si>
  <si>
    <t>CK3</t>
  </si>
  <si>
    <t>DK3</t>
  </si>
  <si>
    <t>EK3</t>
  </si>
  <si>
    <t>FK3</t>
  </si>
  <si>
    <t>GK3</t>
  </si>
  <si>
    <t>HK3</t>
  </si>
  <si>
    <t>IK3</t>
  </si>
  <si>
    <t>JK3</t>
  </si>
  <si>
    <t>KK3</t>
  </si>
  <si>
    <t>BK Avg</t>
  </si>
  <si>
    <t>CK Avg</t>
  </si>
  <si>
    <t>DK Avg</t>
  </si>
  <si>
    <t>KK Avg</t>
  </si>
  <si>
    <t>BATCH 1</t>
  </si>
  <si>
    <t>BATCH 2</t>
  </si>
  <si>
    <t>BATCH 3</t>
  </si>
  <si>
    <t>BATCH AVG</t>
  </si>
  <si>
    <t>52-52-1</t>
  </si>
  <si>
    <t>52-77-1</t>
  </si>
  <si>
    <t>52-52-2</t>
  </si>
  <si>
    <t>52-77-2</t>
  </si>
  <si>
    <t>52-52-3</t>
  </si>
  <si>
    <t>52-77-3</t>
  </si>
  <si>
    <t>52-52- 52-v77-</t>
  </si>
  <si>
    <t>52-77- 52-v77-</t>
  </si>
  <si>
    <t>52-53-1</t>
  </si>
  <si>
    <t>52-79-1</t>
  </si>
  <si>
    <t>52-53-2</t>
  </si>
  <si>
    <t>52-79-2</t>
  </si>
  <si>
    <t>52-53-3</t>
  </si>
  <si>
    <t>52-79-3</t>
  </si>
  <si>
    <t>52-53- 52-v77-</t>
  </si>
  <si>
    <t>52-79- 52-v77-</t>
  </si>
  <si>
    <t>52-54-1</t>
  </si>
  <si>
    <t>52-90-1</t>
  </si>
  <si>
    <t>52-54-2</t>
  </si>
  <si>
    <t>52-90-2</t>
  </si>
  <si>
    <t>52-54-3</t>
  </si>
  <si>
    <t>52-90-3</t>
  </si>
  <si>
    <t>52-54- 52-v77-</t>
  </si>
  <si>
    <t>52-90- 52-v77-</t>
  </si>
  <si>
    <t>52-55-1</t>
  </si>
  <si>
    <t>52-107-1</t>
  </si>
  <si>
    <t>52-55-2</t>
  </si>
  <si>
    <t>52-107-2</t>
  </si>
  <si>
    <t>52-55-3</t>
  </si>
  <si>
    <t>52-107-3</t>
  </si>
  <si>
    <t>52-55- 52-v77-</t>
  </si>
  <si>
    <t>52-107- 52-v77-</t>
  </si>
  <si>
    <t>52-56-1</t>
  </si>
  <si>
    <t>53-52-1</t>
  </si>
  <si>
    <t>52-56-2</t>
  </si>
  <si>
    <t>53-52-2</t>
  </si>
  <si>
    <t>52-56-3</t>
  </si>
  <si>
    <t>53-52-3</t>
  </si>
  <si>
    <t>52-56- 52-v77-</t>
  </si>
  <si>
    <t>53-52- 52-v77-</t>
  </si>
  <si>
    <t>52-57-1</t>
  </si>
  <si>
    <t>53-53-1</t>
  </si>
  <si>
    <t>52-57-2</t>
  </si>
  <si>
    <t>53-53-2</t>
  </si>
  <si>
    <t>52-57-3</t>
  </si>
  <si>
    <t>53-53-3</t>
  </si>
  <si>
    <t>52-57- 52-v77-</t>
  </si>
  <si>
    <t>53-53- 52-v77-</t>
  </si>
  <si>
    <t>53-54-1</t>
  </si>
  <si>
    <t>53-54-2</t>
  </si>
  <si>
    <t>53-56-1</t>
  </si>
  <si>
    <t>53-54-3</t>
  </si>
  <si>
    <t>53-56-2</t>
  </si>
  <si>
    <t>53-54- 52-v77-</t>
  </si>
  <si>
    <t>53-56-3</t>
  </si>
  <si>
    <t>53-55-1</t>
  </si>
  <si>
    <t>53-56- 52-v77-</t>
  </si>
  <si>
    <t>53-55-2</t>
  </si>
  <si>
    <t>53-57-1</t>
  </si>
  <si>
    <t>53-55-3</t>
  </si>
  <si>
    <t>53-57-2</t>
  </si>
  <si>
    <t>53-55- 52-v77-</t>
  </si>
  <si>
    <t>53-57-3</t>
  </si>
  <si>
    <t>53-57- 52-v77-</t>
  </si>
  <si>
    <t>53-77-1</t>
  </si>
  <si>
    <t>54-54-1</t>
  </si>
  <si>
    <t>53-77-2</t>
  </si>
  <si>
    <t>54-54-2</t>
  </si>
  <si>
    <t>53-77-3</t>
  </si>
  <si>
    <t>54-54-3</t>
  </si>
  <si>
    <t>53-77- 52-v77-</t>
  </si>
  <si>
    <t>54-54- 52-v77-</t>
  </si>
  <si>
    <t>53-79-1</t>
  </si>
  <si>
    <t>54-55-1</t>
  </si>
  <si>
    <t>53-79-2</t>
  </si>
  <si>
    <t>54-55-2</t>
  </si>
  <si>
    <t>53-79-3</t>
  </si>
  <si>
    <t>54-55-3</t>
  </si>
  <si>
    <t>53-79- 52-v77-</t>
  </si>
  <si>
    <t>54-55- 52-v77-</t>
  </si>
  <si>
    <t>53-90-1</t>
  </si>
  <si>
    <t>54-56-1</t>
  </si>
  <si>
    <t>53-90-2</t>
  </si>
  <si>
    <t>54-56-2</t>
  </si>
  <si>
    <t>53-90-3</t>
  </si>
  <si>
    <t>54-56-3</t>
  </si>
  <si>
    <t>53-90- 52-v77-</t>
  </si>
  <si>
    <t>54-56- 52-v77-</t>
  </si>
  <si>
    <t>53-107-1</t>
  </si>
  <si>
    <t>54-57-1</t>
  </si>
  <si>
    <t>53-107-2</t>
  </si>
  <si>
    <t>54-57-2</t>
  </si>
  <si>
    <t>53-107-3</t>
  </si>
  <si>
    <t>54-57-3</t>
  </si>
  <si>
    <t>53-107- 52-v77-</t>
  </si>
  <si>
    <t>54-57- 52-v77-</t>
  </si>
  <si>
    <t>54-52-1</t>
  </si>
  <si>
    <t>54-77-1</t>
  </si>
  <si>
    <t>54-52-2</t>
  </si>
  <si>
    <t>54-77-2</t>
  </si>
  <si>
    <t>54-52-3</t>
  </si>
  <si>
    <t>54-77-3</t>
  </si>
  <si>
    <t>54-52- 52-v77-</t>
  </si>
  <si>
    <t>54-77- 52-v77-</t>
  </si>
  <si>
    <t>54-53-1</t>
  </si>
  <si>
    <t>54-79-1</t>
  </si>
  <si>
    <t>54-53-2</t>
  </si>
  <si>
    <t>54-79-2</t>
  </si>
  <si>
    <t>54-53-3</t>
  </si>
  <si>
    <t>54-79-3</t>
  </si>
  <si>
    <t>54-53- 52-v77-</t>
  </si>
  <si>
    <t>54-79- 52-v77-</t>
  </si>
  <si>
    <t>54-90-1</t>
  </si>
  <si>
    <t>54-90-2</t>
  </si>
  <si>
    <t>55-52-1</t>
  </si>
  <si>
    <t>54-90-3</t>
  </si>
  <si>
    <t>55-52-2</t>
  </si>
  <si>
    <t>54-90- 52-v77-.</t>
  </si>
  <si>
    <t>55-52-3</t>
  </si>
  <si>
    <t>54-107-1</t>
  </si>
  <si>
    <t>55-52- 52-v77-</t>
  </si>
  <si>
    <t>54-107-2</t>
  </si>
  <si>
    <t>55-53-1</t>
  </si>
  <si>
    <t>54-107-3</t>
  </si>
  <si>
    <t>55-53-2</t>
  </si>
  <si>
    <t>54-107- 52-v77-</t>
  </si>
  <si>
    <t>55-53-3</t>
  </si>
  <si>
    <t>55-53- 52-v77-</t>
  </si>
  <si>
    <t>55-54-1</t>
  </si>
  <si>
    <t>55-54-2</t>
  </si>
  <si>
    <t>55-77-1</t>
  </si>
  <si>
    <t>55-54-3</t>
  </si>
  <si>
    <t>55-77-2</t>
  </si>
  <si>
    <t>55-54- 52-v77-</t>
  </si>
  <si>
    <t>55-77-3</t>
  </si>
  <si>
    <t>55-55-1</t>
  </si>
  <si>
    <t>55-77- 52-v77-</t>
  </si>
  <si>
    <t>55-55-2</t>
  </si>
  <si>
    <t>55-79-1</t>
  </si>
  <si>
    <t>55-55-3</t>
  </si>
  <si>
    <t>55-79-2</t>
  </si>
  <si>
    <t>55-55- 52-v77-</t>
  </si>
  <si>
    <t>55-79-3</t>
  </si>
  <si>
    <t>55-56-1</t>
  </si>
  <si>
    <t>55-79- 52-v77-</t>
  </si>
  <si>
    <t>55-56-2</t>
  </si>
  <si>
    <t>55-90-1</t>
  </si>
  <si>
    <t>55-56-3</t>
  </si>
  <si>
    <t>55-90-2</t>
  </si>
  <si>
    <t>55-56- 52-v77-</t>
  </si>
  <si>
    <t>55-90-3</t>
  </si>
  <si>
    <t>55-57-1</t>
  </si>
  <si>
    <t>55-90- 52-v77-</t>
  </si>
  <si>
    <t>55-57-2</t>
  </si>
  <si>
    <t>55-107-1</t>
  </si>
  <si>
    <t>55-57-3</t>
  </si>
  <si>
    <t>55-107-2</t>
  </si>
  <si>
    <t>55-57- 52-v77-</t>
  </si>
  <si>
    <t>55-107-3</t>
  </si>
  <si>
    <t>55-107- 52-v77-</t>
  </si>
  <si>
    <t>56-56-1</t>
  </si>
  <si>
    <t>56-56-2</t>
  </si>
  <si>
    <t>56-52-1</t>
  </si>
  <si>
    <t>56-56-3</t>
  </si>
  <si>
    <t>56-52-2</t>
  </si>
  <si>
    <t>56-56- 52-v77-</t>
  </si>
  <si>
    <t>56-52-3</t>
  </si>
  <si>
    <t>56-57-1</t>
  </si>
  <si>
    <t>56-52- 52-v77-</t>
  </si>
  <si>
    <t>56-57-2</t>
  </si>
  <si>
    <t>56-53-1</t>
  </si>
  <si>
    <t>56-57-3</t>
  </si>
  <si>
    <t>56-53-2</t>
  </si>
  <si>
    <t>56-57- 52-v77-</t>
  </si>
  <si>
    <t>56-53-3</t>
  </si>
  <si>
    <t>56-77-1</t>
  </si>
  <si>
    <t>56-53- 52-v77-</t>
  </si>
  <si>
    <t>56-77-2</t>
  </si>
  <si>
    <t>56-54-1</t>
  </si>
  <si>
    <t>56-77-3</t>
  </si>
  <si>
    <t>56-54-2</t>
  </si>
  <si>
    <t>56-77- 52-v77-</t>
  </si>
  <si>
    <t>56-54-3</t>
  </si>
  <si>
    <t>56-79-1</t>
  </si>
  <si>
    <t>56-54- 52-v77-</t>
  </si>
  <si>
    <t>56-79-2</t>
  </si>
  <si>
    <t>56-55-1</t>
  </si>
  <si>
    <t>56-79-3</t>
  </si>
  <si>
    <t>56-55-2</t>
  </si>
  <si>
    <t>56-79- 52-v77-</t>
  </si>
  <si>
    <t>56-55-3</t>
  </si>
  <si>
    <t>56-90-1</t>
  </si>
  <si>
    <t>56-55- 52-v77-</t>
  </si>
  <si>
    <t>56-90-2</t>
  </si>
  <si>
    <t>57-52-1</t>
  </si>
  <si>
    <t>56-90-3</t>
  </si>
  <si>
    <t>57-52-2</t>
  </si>
  <si>
    <t>56-90- 52-v77-</t>
  </si>
  <si>
    <t>57-52-3</t>
  </si>
  <si>
    <t>56-107-1</t>
  </si>
  <si>
    <t>57-52- 52-v77-</t>
  </si>
  <si>
    <t>56-107-2</t>
  </si>
  <si>
    <t>57-53-1</t>
  </si>
  <si>
    <t>56-107-3</t>
  </si>
  <si>
    <t>57-53-2</t>
  </si>
  <si>
    <t>56-107- 52-v77-</t>
  </si>
  <si>
    <t>57-53-3</t>
  </si>
  <si>
    <t>57-77-1</t>
  </si>
  <si>
    <t>57-53- 52-v77-</t>
  </si>
  <si>
    <t>57-77-2</t>
  </si>
  <si>
    <t>57-54-1</t>
  </si>
  <si>
    <t>57-77-3</t>
  </si>
  <si>
    <t>57-54-2</t>
  </si>
  <si>
    <t>57-77- 52-v77-</t>
  </si>
  <si>
    <t>57-54-3</t>
  </si>
  <si>
    <t>57-79-1</t>
  </si>
  <si>
    <t>57-54- 52-v77-</t>
  </si>
  <si>
    <t>57-79-2</t>
  </si>
  <si>
    <t>57-55-1</t>
  </si>
  <si>
    <t>57-79-3</t>
  </si>
  <si>
    <t>57-55-2</t>
  </si>
  <si>
    <t>57-79- 52-v77-</t>
  </si>
  <si>
    <t>57-55-3</t>
  </si>
  <si>
    <t>57-90-1</t>
  </si>
  <si>
    <t>57-55- 52-v77-</t>
  </si>
  <si>
    <t>57-90-2</t>
  </si>
  <si>
    <t>57-56-1</t>
  </si>
  <si>
    <t>57-90-3</t>
  </si>
  <si>
    <t>57-56-2</t>
  </si>
  <si>
    <t>57-90- 52-v77-</t>
  </si>
  <si>
    <t>57-56-3</t>
  </si>
  <si>
    <t>57-107-1</t>
  </si>
  <si>
    <t>57-56- 52-v77-</t>
  </si>
  <si>
    <t>57-107-2</t>
  </si>
  <si>
    <t>57-57-1</t>
  </si>
  <si>
    <t>57-107-3</t>
  </si>
  <si>
    <t>57-57-2</t>
  </si>
  <si>
    <t>57-107- 52-v77-</t>
  </si>
  <si>
    <t>57-57-3</t>
  </si>
  <si>
    <t>57-57- 52-v77-</t>
  </si>
  <si>
    <t>77-52-1</t>
  </si>
  <si>
    <t>79-52-1</t>
  </si>
  <si>
    <t>77-52-2</t>
  </si>
  <si>
    <t>79-52-2</t>
  </si>
  <si>
    <t>77-52-3</t>
  </si>
  <si>
    <t>79-52-3</t>
  </si>
  <si>
    <t>77-52- 52-v77-</t>
  </si>
  <si>
    <t>79-52- 52-v77-</t>
  </si>
  <si>
    <t>77-53-1</t>
  </si>
  <si>
    <t>79-53-1</t>
  </si>
  <si>
    <t>77-53-2</t>
  </si>
  <si>
    <t>79-53-2</t>
  </si>
  <si>
    <t>77-53-3</t>
  </si>
  <si>
    <t>79-53-3</t>
  </si>
  <si>
    <t>77-53- 52-v77-</t>
  </si>
  <si>
    <t>79-53- 52-v77-</t>
  </si>
  <si>
    <t>77-54-1</t>
  </si>
  <si>
    <t>79-54-1</t>
  </si>
  <si>
    <t>77-54-2</t>
  </si>
  <si>
    <t>79-54-2</t>
  </si>
  <si>
    <t>77-54-3</t>
  </si>
  <si>
    <t>79-54-3</t>
  </si>
  <si>
    <t>77-54- 52-v77-</t>
  </si>
  <si>
    <t>79-54- 52-v77-</t>
  </si>
  <si>
    <t>77-55-1</t>
  </si>
  <si>
    <t>79-55-1</t>
  </si>
  <si>
    <t>77-55-2</t>
  </si>
  <si>
    <t>79-55-2</t>
  </si>
  <si>
    <t>77-55-3</t>
  </si>
  <si>
    <t>79-55-3</t>
  </si>
  <si>
    <t>77-55- 52-v77-</t>
  </si>
  <si>
    <t>79-55- 52-v77-</t>
  </si>
  <si>
    <t>77-56-1</t>
  </si>
  <si>
    <t>79-56-1</t>
  </si>
  <si>
    <t>77-56-2</t>
  </si>
  <si>
    <t>79-56-2</t>
  </si>
  <si>
    <t>77-56-3</t>
  </si>
  <si>
    <t>79-56-3</t>
  </si>
  <si>
    <t>77-56- 52-v77-</t>
  </si>
  <si>
    <t>79-56- 52-v77-</t>
  </si>
  <si>
    <t>77-57-1</t>
  </si>
  <si>
    <t>79-57-1</t>
  </si>
  <si>
    <t>77-57-2</t>
  </si>
  <si>
    <t>79-57-2</t>
  </si>
  <si>
    <t>77-57-3</t>
  </si>
  <si>
    <t>79-57-3</t>
  </si>
  <si>
    <t>77-57- 52-v77-</t>
  </si>
  <si>
    <t>79-57- 52-v77-</t>
  </si>
  <si>
    <t>77-77-1</t>
  </si>
  <si>
    <t>79-77-1</t>
  </si>
  <si>
    <t>77-77-2</t>
  </si>
  <si>
    <t>79-77-2</t>
  </si>
  <si>
    <t>77-77-3</t>
  </si>
  <si>
    <t>79-77-3</t>
  </si>
  <si>
    <t>77-77- 52-v77-</t>
  </si>
  <si>
    <t>79-77- 52-v77-</t>
  </si>
  <si>
    <t>77-79-1</t>
  </si>
  <si>
    <t>79-79-1</t>
  </si>
  <si>
    <t>77-79-2</t>
  </si>
  <si>
    <t>79-79-2</t>
  </si>
  <si>
    <t>77-79-3</t>
  </si>
  <si>
    <t>79-79-3</t>
  </si>
  <si>
    <t>77-79- 52-v77-</t>
  </si>
  <si>
    <t>79-79- 52-v77-</t>
  </si>
  <si>
    <t>77-90-1</t>
  </si>
  <si>
    <t>79-90-1</t>
  </si>
  <si>
    <t>77-90-2</t>
  </si>
  <si>
    <t>79-90-2</t>
  </si>
  <si>
    <t>77-90-3</t>
  </si>
  <si>
    <t>79-90-3</t>
  </si>
  <si>
    <t>77-90- 52-v77-</t>
  </si>
  <si>
    <t>79-90- 52-v77-</t>
  </si>
  <si>
    <t>77-107-1</t>
  </si>
  <si>
    <t>79-107-1</t>
  </si>
  <si>
    <t>77-107-2</t>
  </si>
  <si>
    <t>79-107-2</t>
  </si>
  <si>
    <t>77-107-3</t>
  </si>
  <si>
    <t>79-107-3</t>
  </si>
  <si>
    <t>77-107- 52-v77-</t>
  </si>
  <si>
    <t>79-107- 52-v77-</t>
  </si>
  <si>
    <t>90-52-1</t>
  </si>
  <si>
    <t>107-52-1</t>
  </si>
  <si>
    <t>90-52-2</t>
  </si>
  <si>
    <t>107-52-2</t>
  </si>
  <si>
    <t>90-52-3</t>
  </si>
  <si>
    <t>107-52-3</t>
  </si>
  <si>
    <t>90-52- 52-v77-</t>
  </si>
  <si>
    <t>107-52- 52-v77-</t>
  </si>
  <si>
    <t>90-53-1</t>
  </si>
  <si>
    <t>107-53-1</t>
  </si>
  <si>
    <t>90-53-2</t>
  </si>
  <si>
    <t>107-53-2</t>
  </si>
  <si>
    <t>90-53-3</t>
  </si>
  <si>
    <t>107-53-3</t>
  </si>
  <si>
    <t>90-53- 52-v77-</t>
  </si>
  <si>
    <t>107-53- 52-v77-</t>
  </si>
  <si>
    <t>90-54-1</t>
  </si>
  <si>
    <t>107-54-1</t>
  </si>
  <si>
    <t>90-54-2</t>
  </si>
  <si>
    <t>107-54-2</t>
  </si>
  <si>
    <t>90-54-3</t>
  </si>
  <si>
    <t>107-54-3</t>
  </si>
  <si>
    <t>90-54- 52-v77-</t>
  </si>
  <si>
    <t>107-54- 52-v77-</t>
  </si>
  <si>
    <t>90-55-1</t>
  </si>
  <si>
    <t>107-55-1</t>
  </si>
  <si>
    <t>90-55-2</t>
  </si>
  <si>
    <t>107-55-2</t>
  </si>
  <si>
    <t>90-55-3</t>
  </si>
  <si>
    <t>107-55-3</t>
  </si>
  <si>
    <t>90-55- 52-v77-</t>
  </si>
  <si>
    <t>107-55- 52-v77-</t>
  </si>
  <si>
    <t>90-56-1</t>
  </si>
  <si>
    <t>107-56-1</t>
  </si>
  <si>
    <t>90-56-2</t>
  </si>
  <si>
    <t>107-56-2</t>
  </si>
  <si>
    <t>90-56-3</t>
  </si>
  <si>
    <t>107-56-3</t>
  </si>
  <si>
    <t>90-56- 52-v77-</t>
  </si>
  <si>
    <t>107-56- 52-v77-</t>
  </si>
  <si>
    <t>90-57-1</t>
  </si>
  <si>
    <t>107-57-1</t>
  </si>
  <si>
    <t>90-57-2</t>
  </si>
  <si>
    <t>107-57-2</t>
  </si>
  <si>
    <t>90-57-3</t>
  </si>
  <si>
    <t>107-57-3</t>
  </si>
  <si>
    <t>90-57- 52-v77-</t>
  </si>
  <si>
    <t>107-57- 52-v77-</t>
  </si>
  <si>
    <t>90-77-1</t>
  </si>
  <si>
    <t>107-77-1</t>
  </si>
  <si>
    <t>90-77-2</t>
  </si>
  <si>
    <t>107-77-2</t>
  </si>
  <si>
    <t>90-77-3</t>
  </si>
  <si>
    <t>107-77-3</t>
  </si>
  <si>
    <t>90-77- 52-v77-</t>
  </si>
  <si>
    <t>107-77- 52-v77-</t>
  </si>
  <si>
    <t>90-79-1</t>
  </si>
  <si>
    <t>107-79-1</t>
  </si>
  <si>
    <t>90-79-2</t>
  </si>
  <si>
    <t>107-79-2</t>
  </si>
  <si>
    <t>90-79-3</t>
  </si>
  <si>
    <t>107-79-3</t>
  </si>
  <si>
    <t>90-79- 52-v77-</t>
  </si>
  <si>
    <t>107-79- 52-v77-</t>
  </si>
  <si>
    <t>90-90-1</t>
  </si>
  <si>
    <t>107-90-1</t>
  </si>
  <si>
    <t>90-90-2</t>
  </si>
  <si>
    <t>107-90-2</t>
  </si>
  <si>
    <t>90-90-3</t>
  </si>
  <si>
    <t>107-90-3</t>
  </si>
  <si>
    <t>90-90- 52-v77-</t>
  </si>
  <si>
    <t>107-90- 52-v77-</t>
  </si>
  <si>
    <t>90-107-1</t>
  </si>
  <si>
    <t>107-107-1</t>
  </si>
  <si>
    <t>90-107-2</t>
  </si>
  <si>
    <t>107-107-2</t>
  </si>
  <si>
    <t>90-107-3</t>
  </si>
  <si>
    <t>107-107-3</t>
  </si>
  <si>
    <t>90-107- 52-v77-</t>
  </si>
  <si>
    <t>107-107- 52-v77-</t>
  </si>
  <si>
    <t>Date</t>
  </si>
  <si>
    <t>S.E.</t>
  </si>
  <si>
    <t>SPERM</t>
  </si>
  <si>
    <t>OVA</t>
  </si>
  <si>
    <t>Cross</t>
  </si>
  <si>
    <t>Colony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</si>
</sst>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8" xfId="0" applyFont="1" applyBorder="1"/>
    <xf numFmtId="0" fontId="3" fillId="0" borderId="0" xfId="0" applyFont="1"/>
    <xf numFmtId="0" fontId="3" fillId="0" borderId="3" xfId="0" applyFont="1" applyBorder="1"/>
    <xf numFmtId="0" fontId="0" fillId="0" borderId="9" xfId="0" applyBorder="1"/>
    <xf numFmtId="0" fontId="0" fillId="0" borderId="10" xfId="0" applyBorder="1"/>
    <xf numFmtId="0" fontId="3" fillId="0" borderId="1" xfId="0" applyFont="1" applyBorder="1"/>
    <xf numFmtId="0" fontId="2" fillId="0" borderId="3" xfId="0" applyFont="1" applyBorder="1"/>
    <xf numFmtId="0" fontId="2" fillId="0" borderId="0" xfId="0" applyFont="1"/>
    <xf numFmtId="0" fontId="4" fillId="0" borderId="3" xfId="0" applyFont="1" applyBorder="1"/>
    <xf numFmtId="0" fontId="4" fillId="0" borderId="0" xfId="0" applyFont="1"/>
    <xf numFmtId="0" fontId="3" fillId="0" borderId="5" xfId="0" applyFont="1" applyBorder="1"/>
    <xf numFmtId="0" fontId="1" fillId="0" borderId="3" xfId="1" applyBorder="1"/>
    <xf numFmtId="0" fontId="1" fillId="0" borderId="0" xfId="1"/>
    <xf numFmtId="0" fontId="3" fillId="0" borderId="0" xfId="1" applyFont="1"/>
    <xf numFmtId="0" fontId="3" fillId="0" borderId="3" xfId="1" applyFont="1" applyBorder="1"/>
    <xf numFmtId="0" fontId="2" fillId="0" borderId="0" xfId="1" applyFont="1"/>
    <xf numFmtId="0" fontId="1" fillId="0" borderId="2" xfId="1" applyBorder="1"/>
    <xf numFmtId="0" fontId="1" fillId="0" borderId="12" xfId="1" applyBorder="1"/>
    <xf numFmtId="0" fontId="1" fillId="0" borderId="11" xfId="1" applyBorder="1"/>
    <xf numFmtId="0" fontId="1" fillId="0" borderId="13" xfId="1" applyBorder="1"/>
    <xf numFmtId="0" fontId="0" fillId="0" borderId="14" xfId="0" applyBorder="1" applyAlignment="1">
      <alignment wrapText="1"/>
    </xf>
    <xf numFmtId="0" fontId="0" fillId="0" borderId="14" xfId="0" applyBorder="1" applyAlignment="1">
      <alignment horizontal="right" wrapText="1"/>
    </xf>
  </cellXfs>
  <cellStyles count="2">
    <cellStyle name="Normal" xfId="0" builtinId="0"/>
    <cellStyle name="Normal 2" xfId="1" xr:uid="{38C20D12-E80C-4927-8AC3-2A98B01EE6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1625-D566-42BF-B1B7-D0708142BC35}">
  <dimension ref="A1:BX1000"/>
  <sheetViews>
    <sheetView zoomScale="36" workbookViewId="0">
      <selection activeCell="D27" sqref="D27"/>
    </sheetView>
  </sheetViews>
  <sheetFormatPr defaultColWidth="14.44140625" defaultRowHeight="15" customHeight="1" x14ac:dyDescent="0.3"/>
  <cols>
    <col min="1" max="4" width="10.33203125" style="21" customWidth="1"/>
    <col min="5" max="5" width="9.44140625" style="21" customWidth="1"/>
    <col min="6" max="6" width="9.5546875" style="21" customWidth="1"/>
    <col min="7" max="10" width="8.77734375" style="21" customWidth="1"/>
    <col min="11" max="11" width="10.77734375" style="21" customWidth="1"/>
    <col min="12" max="26" width="8.77734375" style="21" customWidth="1"/>
    <col min="27" max="27" width="9.109375" style="21" customWidth="1"/>
    <col min="28" max="70" width="8.77734375" style="21" customWidth="1"/>
    <col min="71" max="71" width="10" style="21" customWidth="1"/>
    <col min="72" max="72" width="9.77734375" style="21" customWidth="1"/>
    <col min="73" max="73" width="9.33203125" style="21" customWidth="1"/>
    <col min="74" max="74" width="9.5546875" style="21" customWidth="1"/>
    <col min="75" max="75" width="8.33203125" style="21" customWidth="1"/>
    <col min="76" max="76" width="8.5546875" style="21" customWidth="1"/>
    <col min="77" max="16384" width="14.44140625" style="21"/>
  </cols>
  <sheetData>
    <row r="1" spans="1:76" s="27" customFormat="1" ht="14.25" customHeight="1" thickBot="1" x14ac:dyDescent="0.3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G1" s="21"/>
      <c r="H1" s="28" t="s">
        <v>0</v>
      </c>
      <c r="I1" s="26" t="s">
        <v>1</v>
      </c>
      <c r="J1" s="26" t="s">
        <v>2</v>
      </c>
      <c r="K1" s="26" t="s">
        <v>3</v>
      </c>
      <c r="L1" s="26" t="s">
        <v>4</v>
      </c>
      <c r="M1" s="27" t="s">
        <v>909</v>
      </c>
      <c r="O1" s="26" t="s">
        <v>0</v>
      </c>
      <c r="P1" s="26" t="s">
        <v>1</v>
      </c>
      <c r="Q1" s="26" t="s">
        <v>2</v>
      </c>
      <c r="R1" s="26" t="s">
        <v>3</v>
      </c>
      <c r="S1" s="26" t="s">
        <v>4</v>
      </c>
      <c r="T1" s="27" t="s">
        <v>909</v>
      </c>
      <c r="V1" s="26" t="s">
        <v>0</v>
      </c>
      <c r="W1" s="26" t="s">
        <v>1</v>
      </c>
      <c r="X1" s="26" t="s">
        <v>2</v>
      </c>
      <c r="Y1" s="26" t="s">
        <v>3</v>
      </c>
      <c r="Z1" s="26" t="s">
        <v>4</v>
      </c>
      <c r="AA1" s="27" t="s">
        <v>909</v>
      </c>
      <c r="AC1" s="26" t="s">
        <v>0</v>
      </c>
      <c r="AD1" s="26" t="s">
        <v>1</v>
      </c>
      <c r="AE1" s="26" t="s">
        <v>2</v>
      </c>
      <c r="AF1" s="26" t="s">
        <v>3</v>
      </c>
      <c r="AG1" s="26" t="s">
        <v>4</v>
      </c>
      <c r="AH1" s="27" t="s">
        <v>909</v>
      </c>
      <c r="AJ1" s="26" t="s">
        <v>0</v>
      </c>
      <c r="AK1" s="26" t="s">
        <v>1</v>
      </c>
      <c r="AL1" s="26" t="s">
        <v>2</v>
      </c>
      <c r="AM1" s="26" t="s">
        <v>3</v>
      </c>
      <c r="AN1" s="26" t="s">
        <v>4</v>
      </c>
      <c r="AO1" s="27" t="s">
        <v>909</v>
      </c>
      <c r="AQ1" s="26" t="s">
        <v>0</v>
      </c>
      <c r="AR1" s="26" t="s">
        <v>1</v>
      </c>
      <c r="AS1" s="26" t="s">
        <v>2</v>
      </c>
      <c r="AT1" s="26" t="s">
        <v>3</v>
      </c>
      <c r="AU1" s="26" t="s">
        <v>4</v>
      </c>
      <c r="AV1" s="27" t="s">
        <v>909</v>
      </c>
      <c r="AX1" s="26" t="s">
        <v>0</v>
      </c>
      <c r="AY1" s="26" t="s">
        <v>1</v>
      </c>
      <c r="AZ1" s="26" t="s">
        <v>2</v>
      </c>
      <c r="BA1" s="26" t="s">
        <v>3</v>
      </c>
      <c r="BB1" s="26" t="s">
        <v>4</v>
      </c>
      <c r="BC1" s="27" t="s">
        <v>909</v>
      </c>
      <c r="BE1" s="26" t="s">
        <v>0</v>
      </c>
      <c r="BF1" s="26" t="s">
        <v>1</v>
      </c>
      <c r="BG1" s="26" t="s">
        <v>2</v>
      </c>
      <c r="BH1" s="26" t="s">
        <v>3</v>
      </c>
      <c r="BI1" s="26" t="s">
        <v>4</v>
      </c>
      <c r="BJ1" s="27" t="s">
        <v>909</v>
      </c>
      <c r="BL1" s="26" t="s">
        <v>0</v>
      </c>
      <c r="BM1" s="26" t="s">
        <v>1</v>
      </c>
      <c r="BN1" s="26" t="s">
        <v>2</v>
      </c>
      <c r="BO1" s="26" t="s">
        <v>3</v>
      </c>
      <c r="BP1" s="26" t="s">
        <v>4</v>
      </c>
      <c r="BQ1" s="27" t="s">
        <v>909</v>
      </c>
      <c r="BS1" s="26" t="s">
        <v>0</v>
      </c>
      <c r="BT1" s="26" t="s">
        <v>1</v>
      </c>
      <c r="BU1" s="26" t="s">
        <v>2</v>
      </c>
      <c r="BV1" s="26" t="s">
        <v>3</v>
      </c>
      <c r="BW1" s="26" t="s">
        <v>4</v>
      </c>
      <c r="BX1" s="27" t="s">
        <v>909</v>
      </c>
    </row>
    <row r="2" spans="1:76" ht="14.25" customHeight="1" x14ac:dyDescent="0.3">
      <c r="A2" s="21" t="s">
        <v>504</v>
      </c>
      <c r="B2" s="21">
        <v>431</v>
      </c>
      <c r="C2" s="21">
        <v>16</v>
      </c>
      <c r="D2" s="21">
        <v>447</v>
      </c>
      <c r="E2" s="21">
        <v>96.420581655480987</v>
      </c>
      <c r="H2" s="21" t="s">
        <v>508</v>
      </c>
      <c r="I2" s="21">
        <v>9</v>
      </c>
      <c r="J2" s="21">
        <v>233</v>
      </c>
      <c r="K2" s="21">
        <f>(I2+J2)</f>
        <v>242</v>
      </c>
      <c r="L2" s="21">
        <f>(I2/K2)*100</f>
        <v>3.71900826446281</v>
      </c>
      <c r="O2" s="21" t="s">
        <v>541</v>
      </c>
      <c r="P2" s="21">
        <v>243</v>
      </c>
      <c r="Q2" s="21">
        <v>11</v>
      </c>
      <c r="R2" s="21">
        <f>(P2+Q2)</f>
        <v>254</v>
      </c>
      <c r="S2" s="21">
        <f>(P2/R2)*100</f>
        <v>95.669291338582667</v>
      </c>
      <c r="T2" s="22"/>
      <c r="V2" s="21" t="s">
        <v>604</v>
      </c>
      <c r="W2" s="21">
        <v>243</v>
      </c>
      <c r="X2" s="21">
        <v>14</v>
      </c>
      <c r="Y2" s="21">
        <f>(W2+X2)</f>
        <v>257</v>
      </c>
      <c r="Z2" s="21">
        <f>(W2/Y2)*100</f>
        <v>94.552529182879368</v>
      </c>
      <c r="AA2" s="22"/>
      <c r="AC2" s="21" t="s">
        <v>622</v>
      </c>
      <c r="AD2" s="21">
        <v>236</v>
      </c>
      <c r="AE2" s="21">
        <v>18</v>
      </c>
      <c r="AF2" s="21">
        <f>(AD2+AE2)</f>
        <v>254</v>
      </c>
      <c r="AG2" s="21">
        <f>(AD2/AF2)*100</f>
        <v>92.913385826771659</v>
      </c>
      <c r="AJ2" s="21" t="s">
        <v>670</v>
      </c>
      <c r="AK2" s="21">
        <v>215</v>
      </c>
      <c r="AL2" s="21">
        <v>16</v>
      </c>
      <c r="AM2" s="21">
        <f>(AK2+AL2)</f>
        <v>231</v>
      </c>
      <c r="AN2" s="21">
        <f>(AK2/AM2)*100</f>
        <v>93.073593073593074</v>
      </c>
      <c r="AQ2" s="21" t="s">
        <v>702</v>
      </c>
      <c r="AR2" s="21">
        <v>226</v>
      </c>
      <c r="AS2" s="21">
        <v>29</v>
      </c>
      <c r="AT2" s="21">
        <f>(AR2+AS2)</f>
        <v>255</v>
      </c>
      <c r="AU2" s="21">
        <f>(AR2/AT2)*100</f>
        <v>88.627450980392155</v>
      </c>
      <c r="AV2" s="22"/>
      <c r="AX2" s="21" t="s">
        <v>748</v>
      </c>
      <c r="AY2" s="21">
        <v>263</v>
      </c>
      <c r="AZ2" s="21">
        <v>13</v>
      </c>
      <c r="BA2" s="21">
        <f>(AY2+AZ2)</f>
        <v>276</v>
      </c>
      <c r="BB2" s="21">
        <f>(AY2/BA2)*100</f>
        <v>95.289855072463766</v>
      </c>
      <c r="BC2" s="22"/>
      <c r="BE2" s="21" t="s">
        <v>749</v>
      </c>
      <c r="BF2" s="21">
        <v>288</v>
      </c>
      <c r="BG2" s="21">
        <v>9</v>
      </c>
      <c r="BH2" s="21">
        <f>(BF2+BG2)</f>
        <v>297</v>
      </c>
      <c r="BI2" s="21">
        <f>(BF2/BH2)*100</f>
        <v>96.969696969696969</v>
      </c>
      <c r="BL2" s="21" t="s">
        <v>828</v>
      </c>
      <c r="BM2" s="21">
        <v>255</v>
      </c>
      <c r="BN2" s="21">
        <v>8</v>
      </c>
      <c r="BO2" s="21">
        <f>BM2+BN2</f>
        <v>263</v>
      </c>
      <c r="BP2" s="21">
        <f>(BM2/BO2)*100</f>
        <v>96.958174904942965</v>
      </c>
      <c r="BS2" s="21" t="s">
        <v>829</v>
      </c>
      <c r="BT2" s="21">
        <v>249</v>
      </c>
      <c r="BU2" s="21">
        <v>20</v>
      </c>
      <c r="BV2" s="21">
        <f>BT2+BU2</f>
        <v>269</v>
      </c>
      <c r="BW2" s="21">
        <f>(BT2/BV2)*100</f>
        <v>92.565055762081784</v>
      </c>
    </row>
    <row r="3" spans="1:76" ht="14.25" customHeight="1" x14ac:dyDescent="0.3">
      <c r="A3" s="21" t="s">
        <v>505</v>
      </c>
      <c r="B3" s="21">
        <v>488</v>
      </c>
      <c r="C3" s="21">
        <v>27</v>
      </c>
      <c r="D3" s="21">
        <v>515</v>
      </c>
      <c r="E3" s="21">
        <v>94.757281553398059</v>
      </c>
      <c r="H3" s="21" t="s">
        <v>510</v>
      </c>
      <c r="I3" s="21">
        <v>11</v>
      </c>
      <c r="J3" s="21">
        <v>260</v>
      </c>
      <c r="K3" s="21">
        <f>(I3+J3)</f>
        <v>271</v>
      </c>
      <c r="L3" s="21">
        <f>(I3/K3)*100</f>
        <v>4.0590405904059041</v>
      </c>
      <c r="O3" s="21" t="s">
        <v>543</v>
      </c>
      <c r="P3" s="21">
        <v>259</v>
      </c>
      <c r="Q3" s="21">
        <v>16</v>
      </c>
      <c r="R3" s="21">
        <f>(P3+Q3)</f>
        <v>275</v>
      </c>
      <c r="S3" s="21">
        <f>(P3/R3)*100</f>
        <v>94.181818181818173</v>
      </c>
      <c r="T3" s="22"/>
      <c r="V3" s="21" t="s">
        <v>606</v>
      </c>
      <c r="W3" s="21">
        <v>299</v>
      </c>
      <c r="X3" s="21">
        <v>14</v>
      </c>
      <c r="Y3" s="21">
        <f>(W3+X3)</f>
        <v>313</v>
      </c>
      <c r="Z3" s="21">
        <f>(W3/Y3)*100</f>
        <v>95.527156549520768</v>
      </c>
      <c r="AA3" s="22"/>
      <c r="AC3" s="21" t="s">
        <v>624</v>
      </c>
      <c r="AD3" s="21">
        <v>250</v>
      </c>
      <c r="AE3" s="21">
        <v>8</v>
      </c>
      <c r="AF3" s="21">
        <f>(AD3+AE3)</f>
        <v>258</v>
      </c>
      <c r="AG3" s="21">
        <f>(AD3/AF3)*100</f>
        <v>96.899224806201545</v>
      </c>
      <c r="AJ3" s="21" t="s">
        <v>672</v>
      </c>
      <c r="AK3" s="21">
        <v>220</v>
      </c>
      <c r="AL3" s="21">
        <v>14</v>
      </c>
      <c r="AM3" s="21">
        <f>(AK3+AL3)</f>
        <v>234</v>
      </c>
      <c r="AN3" s="21">
        <f>(AK3/AM3)*100</f>
        <v>94.01709401709401</v>
      </c>
      <c r="AQ3" s="21" t="s">
        <v>704</v>
      </c>
      <c r="AR3" s="21">
        <v>271</v>
      </c>
      <c r="AS3" s="21">
        <v>15</v>
      </c>
      <c r="AT3" s="21">
        <f>(AR3+AS3)</f>
        <v>286</v>
      </c>
      <c r="AU3" s="21">
        <f>(AR3/AT3)*100</f>
        <v>94.75524475524476</v>
      </c>
      <c r="AV3" s="22"/>
      <c r="AX3" s="21" t="s">
        <v>750</v>
      </c>
      <c r="AY3" s="21">
        <v>273</v>
      </c>
      <c r="AZ3" s="21">
        <v>10</v>
      </c>
      <c r="BA3" s="21">
        <f>(AY3+AZ3)</f>
        <v>283</v>
      </c>
      <c r="BB3" s="21">
        <f>(AY3/BA3)*100</f>
        <v>96.466431095406364</v>
      </c>
      <c r="BC3" s="22"/>
      <c r="BE3" s="21" t="s">
        <v>751</v>
      </c>
      <c r="BF3" s="21">
        <v>264</v>
      </c>
      <c r="BG3" s="21">
        <v>12</v>
      </c>
      <c r="BH3" s="21">
        <f>(BF3+BG3)</f>
        <v>276</v>
      </c>
      <c r="BI3" s="21">
        <f>(BF3/BH3)*100</f>
        <v>95.652173913043484</v>
      </c>
      <c r="BL3" s="21" t="s">
        <v>830</v>
      </c>
      <c r="BM3" s="21">
        <v>238</v>
      </c>
      <c r="BN3" s="21">
        <v>3</v>
      </c>
      <c r="BO3" s="21">
        <f>BM3+BN3</f>
        <v>241</v>
      </c>
      <c r="BP3" s="21">
        <f>(BM3/BO3)*100</f>
        <v>98.755186721991706</v>
      </c>
      <c r="BS3" s="21" t="s">
        <v>831</v>
      </c>
      <c r="BT3" s="21">
        <v>256</v>
      </c>
      <c r="BU3" s="21">
        <v>12</v>
      </c>
      <c r="BV3" s="21">
        <f>BT3+BU3</f>
        <v>268</v>
      </c>
      <c r="BW3" s="21">
        <f>(BT3/BV3)*100</f>
        <v>95.522388059701484</v>
      </c>
    </row>
    <row r="4" spans="1:76" ht="14.25" customHeight="1" x14ac:dyDescent="0.3">
      <c r="A4" s="21" t="s">
        <v>506</v>
      </c>
      <c r="B4" s="21">
        <v>490</v>
      </c>
      <c r="C4" s="21">
        <v>16</v>
      </c>
      <c r="D4" s="21">
        <v>506</v>
      </c>
      <c r="E4" s="21">
        <v>96.83794466403161</v>
      </c>
      <c r="H4" s="21" t="s">
        <v>512</v>
      </c>
      <c r="I4" s="21">
        <v>10</v>
      </c>
      <c r="J4" s="21">
        <v>300</v>
      </c>
      <c r="K4" s="21">
        <f>(I4+J4)</f>
        <v>310</v>
      </c>
      <c r="L4" s="21">
        <f>(I4/K4)*100</f>
        <v>3.225806451612903</v>
      </c>
      <c r="O4" s="21" t="s">
        <v>545</v>
      </c>
      <c r="P4" s="21">
        <v>253</v>
      </c>
      <c r="Q4" s="21">
        <v>7</v>
      </c>
      <c r="R4" s="21">
        <f>(P4+Q4)</f>
        <v>260</v>
      </c>
      <c r="S4" s="21">
        <f>(P4/R4)*100</f>
        <v>97.307692307692307</v>
      </c>
      <c r="T4" s="22"/>
      <c r="V4" s="21" t="s">
        <v>608</v>
      </c>
      <c r="W4" s="21">
        <v>222</v>
      </c>
      <c r="X4" s="21">
        <v>20</v>
      </c>
      <c r="Y4" s="21">
        <f>(W4+X4)</f>
        <v>242</v>
      </c>
      <c r="Z4" s="21">
        <f>(W4/Y4)*100</f>
        <v>91.735537190082653</v>
      </c>
      <c r="AA4" s="22"/>
      <c r="AC4" s="21" t="s">
        <v>626</v>
      </c>
      <c r="AD4" s="21">
        <v>178</v>
      </c>
      <c r="AE4" s="21">
        <v>12</v>
      </c>
      <c r="AF4" s="21">
        <f>(AD4+AE4)</f>
        <v>190</v>
      </c>
      <c r="AG4" s="21">
        <f>(AD4/AF4)*100</f>
        <v>93.684210526315795</v>
      </c>
      <c r="AJ4" s="21" t="s">
        <v>674</v>
      </c>
      <c r="AK4" s="21">
        <v>284</v>
      </c>
      <c r="AL4" s="21">
        <v>20</v>
      </c>
      <c r="AM4" s="21">
        <f>(AK4+AL4)</f>
        <v>304</v>
      </c>
      <c r="AN4" s="21">
        <f>(AK4/AM4)*100</f>
        <v>93.421052631578945</v>
      </c>
      <c r="AQ4" s="21" t="s">
        <v>706</v>
      </c>
      <c r="AR4" s="21">
        <v>231</v>
      </c>
      <c r="AS4" s="21">
        <v>13</v>
      </c>
      <c r="AT4" s="21">
        <f>(AR4+AS4)</f>
        <v>244</v>
      </c>
      <c r="AU4" s="21">
        <f>(AR4/AT4)*100</f>
        <v>94.672131147540981</v>
      </c>
      <c r="AV4" s="22"/>
      <c r="AX4" s="21" t="s">
        <v>752</v>
      </c>
      <c r="AY4" s="21">
        <v>265</v>
      </c>
      <c r="AZ4" s="21">
        <v>10</v>
      </c>
      <c r="BA4" s="21">
        <f>(AY4+AZ4)</f>
        <v>275</v>
      </c>
      <c r="BB4" s="21">
        <f>(AY4/BA4)*100</f>
        <v>96.36363636363636</v>
      </c>
      <c r="BC4" s="22"/>
      <c r="BE4" s="21" t="s">
        <v>753</v>
      </c>
      <c r="BF4" s="21">
        <v>287</v>
      </c>
      <c r="BG4" s="21">
        <v>8</v>
      </c>
      <c r="BH4" s="21">
        <f>(BF4+BG4)</f>
        <v>295</v>
      </c>
      <c r="BI4" s="21">
        <f>(BF4/BH4)*100</f>
        <v>97.288135593220332</v>
      </c>
      <c r="BL4" s="21" t="s">
        <v>832</v>
      </c>
      <c r="BM4" s="21">
        <v>250</v>
      </c>
      <c r="BN4" s="21">
        <v>6</v>
      </c>
      <c r="BO4" s="21">
        <f>BM4+BN4</f>
        <v>256</v>
      </c>
      <c r="BP4" s="21">
        <f>(BM4/BO4)*100</f>
        <v>97.65625</v>
      </c>
      <c r="BS4" s="21" t="s">
        <v>833</v>
      </c>
      <c r="BT4" s="21">
        <v>259</v>
      </c>
      <c r="BU4" s="21">
        <v>21</v>
      </c>
      <c r="BV4" s="21">
        <f>BT4+BU4</f>
        <v>280</v>
      </c>
      <c r="BW4" s="21">
        <f>(BT4/BV4)*100</f>
        <v>92.5</v>
      </c>
    </row>
    <row r="5" spans="1:76" ht="14.25" customHeight="1" x14ac:dyDescent="0.3">
      <c r="A5" s="22" t="s">
        <v>507</v>
      </c>
      <c r="B5" s="22">
        <v>469.66666666666669</v>
      </c>
      <c r="C5" s="22">
        <v>19.666666666666668</v>
      </c>
      <c r="D5" s="22">
        <v>489.33333333333331</v>
      </c>
      <c r="E5" s="22">
        <v>96.005269290970219</v>
      </c>
      <c r="F5" s="22">
        <v>0.63551895200548925</v>
      </c>
      <c r="H5" s="22" t="s">
        <v>514</v>
      </c>
      <c r="I5" s="22">
        <f>AVERAGE(I2:I4)</f>
        <v>10</v>
      </c>
      <c r="J5" s="22">
        <f>AVERAGE(J2:J4)</f>
        <v>264.33333333333331</v>
      </c>
      <c r="K5" s="22">
        <f>AVERAGE(K2:K4)</f>
        <v>274.33333333333331</v>
      </c>
      <c r="L5" s="22">
        <f>AVERAGE(L2:L4)</f>
        <v>3.6679517688272063</v>
      </c>
      <c r="M5" s="22">
        <f>STDEV(L2:L4)/SQRT(3)</f>
        <v>0.24188486022793981</v>
      </c>
      <c r="N5" s="22"/>
      <c r="O5" s="22" t="s">
        <v>547</v>
      </c>
      <c r="P5" s="22">
        <f>AVERAGE(P2:P4)</f>
        <v>251.66666666666666</v>
      </c>
      <c r="Q5" s="22">
        <f>AVERAGE(Q2:Q4)</f>
        <v>11.333333333333334</v>
      </c>
      <c r="R5" s="22">
        <f>AVERAGE(R2:R4)</f>
        <v>263</v>
      </c>
      <c r="S5" s="22">
        <f>AVERAGE(S2:S4)</f>
        <v>95.719600609364377</v>
      </c>
      <c r="T5" s="22">
        <f>STDEV(S2:S4)/SQRT(3)</f>
        <v>0.90271267664879318</v>
      </c>
      <c r="U5" s="22"/>
      <c r="V5" s="22" t="s">
        <v>610</v>
      </c>
      <c r="W5" s="22">
        <f>AVERAGE(W2:W4)</f>
        <v>254.66666666666666</v>
      </c>
      <c r="X5" s="22">
        <f>AVERAGE(X2:X4)</f>
        <v>16</v>
      </c>
      <c r="Y5" s="22">
        <f>AVERAGE(Y2:Y4)</f>
        <v>270.66666666666669</v>
      </c>
      <c r="Z5" s="22">
        <f>AVERAGE(Z2:Z4)</f>
        <v>93.938407640827606</v>
      </c>
      <c r="AA5" s="22">
        <f>STDEV(Z2:Z4)/SQRT(3)</f>
        <v>1.1368015501141073</v>
      </c>
      <c r="AC5" s="22" t="s">
        <v>628</v>
      </c>
      <c r="AD5" s="22">
        <f>AVERAGE(AD2:AD4)</f>
        <v>221.33333333333334</v>
      </c>
      <c r="AE5" s="22">
        <f>AVERAGE(AE2:AE4)</f>
        <v>12.666666666666666</v>
      </c>
      <c r="AF5" s="22">
        <f>AVERAGE(AF2:AF4)</f>
        <v>234</v>
      </c>
      <c r="AG5" s="22">
        <f>AVERAGE(AG2:AG4)</f>
        <v>94.498940386429652</v>
      </c>
      <c r="AH5" s="22">
        <f>STDEV(AG2:AG4)/SQRT(3)</f>
        <v>1.2205963912785347</v>
      </c>
      <c r="AJ5" s="22" t="s">
        <v>676</v>
      </c>
      <c r="AK5" s="22">
        <f>AVERAGE(AK2:AK4)</f>
        <v>239.66666666666666</v>
      </c>
      <c r="AL5" s="22">
        <f>AVERAGE(AL2:AL4)</f>
        <v>16.666666666666668</v>
      </c>
      <c r="AM5" s="22">
        <f>AVERAGE(AM2:AM4)</f>
        <v>256.33333333333331</v>
      </c>
      <c r="AN5" s="22">
        <f>AVERAGE(AN2:AN4)</f>
        <v>93.503913240755352</v>
      </c>
      <c r="AO5" s="22">
        <f>STDEV(AN2:AN4)/SQRT(3)</f>
        <v>0.27549828675305288</v>
      </c>
      <c r="AQ5" s="22" t="s">
        <v>708</v>
      </c>
      <c r="AR5" s="22">
        <f>AVERAGE(AR2:AR4)</f>
        <v>242.66666666666666</v>
      </c>
      <c r="AS5" s="22">
        <f>AVERAGE(AS2:AS4)</f>
        <v>19</v>
      </c>
      <c r="AT5" s="22">
        <f>AVERAGE(AT2:AT4)</f>
        <v>261.66666666666669</v>
      </c>
      <c r="AU5" s="22">
        <f>AVERAGE(AU2:AU4)</f>
        <v>92.684942294392627</v>
      </c>
      <c r="AV5" s="22">
        <f>STDEV(AU2:AU4)/SQRT(3)</f>
        <v>2.0288875268923752</v>
      </c>
      <c r="AX5" s="22" t="s">
        <v>754</v>
      </c>
      <c r="AY5" s="22">
        <f>AVERAGE(AY2:AY4)</f>
        <v>267</v>
      </c>
      <c r="AZ5" s="22">
        <f>AVERAGE(AZ2:AZ4)</f>
        <v>11</v>
      </c>
      <c r="BA5" s="22">
        <f>AVERAGE(BA2:BA4)</f>
        <v>278</v>
      </c>
      <c r="BB5" s="22">
        <f>AVERAGE(BB2:BB4)</f>
        <v>96.039974177168844</v>
      </c>
      <c r="BC5" s="22">
        <f>STDEV(BB2:BB4)/SQRT(3)</f>
        <v>0.37623161866619781</v>
      </c>
      <c r="BE5" s="22" t="s">
        <v>755</v>
      </c>
      <c r="BF5" s="22">
        <f>AVERAGE(BF2:BF4)</f>
        <v>279.66666666666669</v>
      </c>
      <c r="BG5" s="22">
        <f>AVERAGE(BG2:BG4)</f>
        <v>9.6666666666666661</v>
      </c>
      <c r="BH5" s="22">
        <f>AVERAGE(BH2:BH4)</f>
        <v>289.33333333333331</v>
      </c>
      <c r="BI5" s="22">
        <f>AVERAGE(BI2:BI4)</f>
        <v>96.636668825320257</v>
      </c>
      <c r="BJ5" s="22">
        <f>STDEV(BI2:BI4)/SQRT(3)</f>
        <v>0.50075724772987851</v>
      </c>
      <c r="BL5" s="22" t="s">
        <v>834</v>
      </c>
      <c r="BM5" s="22">
        <f>AVERAGE(BM2:BM4)</f>
        <v>247.66666666666666</v>
      </c>
      <c r="BN5" s="22">
        <f>AVERAGE(BN2:BN4)</f>
        <v>5.666666666666667</v>
      </c>
      <c r="BO5" s="22">
        <f>AVERAGE(BO2:BO4)</f>
        <v>253.33333333333334</v>
      </c>
      <c r="BP5" s="22">
        <f>AVERAGE(BP2:BP4)</f>
        <v>97.789870542311562</v>
      </c>
      <c r="BQ5" s="22">
        <f>STDEV(BP2:BP4)/SQRT(3)</f>
        <v>0.52303718945180511</v>
      </c>
      <c r="BS5" s="22" t="s">
        <v>835</v>
      </c>
      <c r="BT5" s="22">
        <f>AVERAGE(BT2:BT4)</f>
        <v>254.66666666666666</v>
      </c>
      <c r="BU5" s="22">
        <f>AVERAGE(BU2:BU4)</f>
        <v>17.666666666666668</v>
      </c>
      <c r="BV5" s="22">
        <f>AVERAGE(BV2:BV4)</f>
        <v>272.33333333333331</v>
      </c>
      <c r="BW5" s="22">
        <f>AVERAGE(BW2:BW4)</f>
        <v>93.529147940594427</v>
      </c>
      <c r="BX5" s="22">
        <f>STDEV(BW2:BW4)/SQRT(3)</f>
        <v>0.99679698574291109</v>
      </c>
    </row>
    <row r="6" spans="1:76" ht="14.25" customHeight="1" x14ac:dyDescent="0.3">
      <c r="H6" s="21" t="s">
        <v>516</v>
      </c>
      <c r="I6" s="21">
        <v>247</v>
      </c>
      <c r="J6" s="21">
        <v>9</v>
      </c>
      <c r="K6" s="21">
        <f>(I6+J6)</f>
        <v>256</v>
      </c>
      <c r="L6" s="21">
        <f>(I6/K6)*100</f>
        <v>96.484375</v>
      </c>
      <c r="M6" s="22"/>
      <c r="N6" s="22"/>
      <c r="O6" s="21" t="s">
        <v>549</v>
      </c>
      <c r="P6" s="21">
        <v>1</v>
      </c>
      <c r="Q6" s="21">
        <v>210</v>
      </c>
      <c r="R6" s="21">
        <f>(P6+Q6)</f>
        <v>211</v>
      </c>
      <c r="S6" s="21">
        <f>(P6/R6)*100</f>
        <v>0.47393364928909953</v>
      </c>
      <c r="T6" s="22"/>
      <c r="U6" s="22"/>
      <c r="V6" s="21" t="s">
        <v>612</v>
      </c>
      <c r="W6" s="21">
        <v>230</v>
      </c>
      <c r="X6" s="21">
        <v>44</v>
      </c>
      <c r="Y6" s="21">
        <f>(W6+X6)</f>
        <v>274</v>
      </c>
      <c r="Z6" s="21">
        <f>(W6/Y6)*100</f>
        <v>83.941605839416056</v>
      </c>
      <c r="AA6" s="22"/>
      <c r="AC6" s="21" t="s">
        <v>630</v>
      </c>
      <c r="AD6" s="21">
        <v>225</v>
      </c>
      <c r="AE6" s="21">
        <v>42</v>
      </c>
      <c r="AF6" s="21">
        <f>(AD6+AE6)</f>
        <v>267</v>
      </c>
      <c r="AG6" s="21">
        <f>(AD6/AF6)*100</f>
        <v>84.269662921348313</v>
      </c>
      <c r="AH6" s="22"/>
      <c r="AJ6" s="21" t="s">
        <v>678</v>
      </c>
      <c r="AK6" s="21">
        <v>7</v>
      </c>
      <c r="AL6" s="21">
        <v>322</v>
      </c>
      <c r="AM6" s="21">
        <f>(AK6+AL6)</f>
        <v>329</v>
      </c>
      <c r="AN6" s="21">
        <f>(AK6/AM6)*100</f>
        <v>2.1276595744680851</v>
      </c>
      <c r="AO6" s="22"/>
      <c r="AQ6" s="21" t="s">
        <v>710</v>
      </c>
      <c r="AR6" s="21">
        <v>197</v>
      </c>
      <c r="AS6" s="21">
        <v>92</v>
      </c>
      <c r="AT6" s="21">
        <f>(AR6+AS6)</f>
        <v>289</v>
      </c>
      <c r="AU6" s="21">
        <f>(AR6/AT6)*100</f>
        <v>68.16608996539793</v>
      </c>
      <c r="AV6" s="22"/>
      <c r="AX6" s="21" t="s">
        <v>756</v>
      </c>
      <c r="AY6" s="21">
        <v>134</v>
      </c>
      <c r="AZ6" s="21">
        <v>5</v>
      </c>
      <c r="BA6" s="21">
        <f>(AY6+AZ6)</f>
        <v>139</v>
      </c>
      <c r="BB6" s="21">
        <f>(AY6/BA6)*100</f>
        <v>96.402877697841731</v>
      </c>
      <c r="BC6" s="22"/>
      <c r="BE6" s="21" t="s">
        <v>757</v>
      </c>
      <c r="BF6" s="21">
        <v>281</v>
      </c>
      <c r="BG6" s="21">
        <v>10</v>
      </c>
      <c r="BH6" s="21">
        <f>(BF6+BG6)</f>
        <v>291</v>
      </c>
      <c r="BI6" s="21">
        <f>(BF6/BH6)*100</f>
        <v>96.56357388316151</v>
      </c>
      <c r="BJ6" s="22"/>
      <c r="BL6" s="21" t="s">
        <v>836</v>
      </c>
      <c r="BM6" s="21">
        <v>253</v>
      </c>
      <c r="BN6" s="21">
        <v>33</v>
      </c>
      <c r="BO6" s="21">
        <f>(BM6+BN6)</f>
        <v>286</v>
      </c>
      <c r="BP6" s="21">
        <f>(BM6/BO6)*100</f>
        <v>88.461538461538453</v>
      </c>
      <c r="BQ6" s="22"/>
      <c r="BS6" s="21" t="s">
        <v>837</v>
      </c>
      <c r="BT6" s="21">
        <v>278</v>
      </c>
      <c r="BU6" s="21">
        <v>16</v>
      </c>
      <c r="BV6" s="21">
        <f>(BT6+BU6)</f>
        <v>294</v>
      </c>
      <c r="BW6" s="21">
        <f>(BT6/BV6)*100</f>
        <v>94.557823129251702</v>
      </c>
      <c r="BX6" s="22"/>
    </row>
    <row r="7" spans="1:76" ht="14.25" customHeight="1" x14ac:dyDescent="0.3">
      <c r="H7" s="21" t="s">
        <v>518</v>
      </c>
      <c r="I7" s="21">
        <v>232</v>
      </c>
      <c r="J7" s="21">
        <v>15</v>
      </c>
      <c r="K7" s="21">
        <f>(I7+J7)</f>
        <v>247</v>
      </c>
      <c r="L7" s="21">
        <f>(I7/K7)*100</f>
        <v>93.927125506072869</v>
      </c>
      <c r="M7" s="22"/>
      <c r="N7" s="22"/>
      <c r="O7" s="21" t="s">
        <v>551</v>
      </c>
      <c r="P7" s="21">
        <v>6</v>
      </c>
      <c r="Q7" s="21">
        <v>240</v>
      </c>
      <c r="R7" s="21">
        <f>(P7+Q7)</f>
        <v>246</v>
      </c>
      <c r="S7" s="21">
        <f>(P7/R7)*100</f>
        <v>2.4390243902439024</v>
      </c>
      <c r="T7" s="22"/>
      <c r="U7" s="22"/>
      <c r="V7" s="21" t="s">
        <v>614</v>
      </c>
      <c r="W7" s="21">
        <v>145</v>
      </c>
      <c r="X7" s="21">
        <v>26</v>
      </c>
      <c r="Y7" s="21">
        <f>(W7+X7)</f>
        <v>171</v>
      </c>
      <c r="Z7" s="21">
        <f>(W7/Y7)*100</f>
        <v>84.795321637426895</v>
      </c>
      <c r="AA7" s="22"/>
      <c r="AC7" s="21" t="s">
        <v>632</v>
      </c>
      <c r="AD7" s="21">
        <v>217</v>
      </c>
      <c r="AE7" s="21">
        <v>55</v>
      </c>
      <c r="AF7" s="21">
        <f>(AD7+AE7)</f>
        <v>272</v>
      </c>
      <c r="AG7" s="21">
        <f>(AD7/AF7)*100</f>
        <v>79.779411764705884</v>
      </c>
      <c r="AH7" s="22"/>
      <c r="AJ7" s="21" t="s">
        <v>680</v>
      </c>
      <c r="AK7" s="21">
        <v>2</v>
      </c>
      <c r="AL7" s="21">
        <v>291</v>
      </c>
      <c r="AM7" s="21">
        <f>(AK7+AL7)</f>
        <v>293</v>
      </c>
      <c r="AN7" s="21">
        <f>(AK7/AM7)*100</f>
        <v>0.68259385665529015</v>
      </c>
      <c r="AO7" s="22"/>
      <c r="AQ7" s="21" t="s">
        <v>712</v>
      </c>
      <c r="AR7" s="21">
        <v>139</v>
      </c>
      <c r="AS7" s="21">
        <v>70</v>
      </c>
      <c r="AT7" s="21">
        <f>(AR7+AS7)</f>
        <v>209</v>
      </c>
      <c r="AU7" s="21">
        <f>(AR7/AT7)*100</f>
        <v>66.507177033492823</v>
      </c>
      <c r="AV7" s="22"/>
      <c r="AX7" s="21" t="s">
        <v>758</v>
      </c>
      <c r="AY7" s="21">
        <v>263</v>
      </c>
      <c r="AZ7" s="21">
        <v>4</v>
      </c>
      <c r="BA7" s="21">
        <f>(AY7+AZ7)</f>
        <v>267</v>
      </c>
      <c r="BB7" s="21">
        <f>(AY7/BA7)*100</f>
        <v>98.50187265917603</v>
      </c>
      <c r="BC7" s="22"/>
      <c r="BE7" s="21" t="s">
        <v>759</v>
      </c>
      <c r="BF7" s="21">
        <v>276</v>
      </c>
      <c r="BG7" s="21">
        <v>11</v>
      </c>
      <c r="BH7" s="21">
        <f>(BF7+BG7)</f>
        <v>287</v>
      </c>
      <c r="BI7" s="21">
        <f>(BF7/BH7)*100</f>
        <v>96.167247386759584</v>
      </c>
      <c r="BJ7" s="22"/>
      <c r="BL7" s="21" t="s">
        <v>838</v>
      </c>
      <c r="BM7" s="21">
        <v>217</v>
      </c>
      <c r="BN7" s="21">
        <v>15</v>
      </c>
      <c r="BO7" s="21">
        <f>(BM7+BN7)</f>
        <v>232</v>
      </c>
      <c r="BP7" s="21">
        <f>(BM7/BO7)*100</f>
        <v>93.534482758620683</v>
      </c>
      <c r="BQ7" s="22"/>
      <c r="BS7" s="21" t="s">
        <v>839</v>
      </c>
      <c r="BT7" s="21">
        <v>281</v>
      </c>
      <c r="BU7" s="21">
        <v>29</v>
      </c>
      <c r="BV7" s="21">
        <f>(BT7+BU7)</f>
        <v>310</v>
      </c>
      <c r="BW7" s="21">
        <f>(BT7/BV7)*100</f>
        <v>90.645161290322591</v>
      </c>
      <c r="BX7" s="22"/>
    </row>
    <row r="8" spans="1:76" ht="14.25" customHeight="1" x14ac:dyDescent="0.3">
      <c r="H8" s="21" t="s">
        <v>520</v>
      </c>
      <c r="I8" s="21">
        <v>230</v>
      </c>
      <c r="J8" s="21">
        <v>15</v>
      </c>
      <c r="K8" s="21">
        <f>(I8+J8)</f>
        <v>245</v>
      </c>
      <c r="L8" s="21">
        <f>(I8/K8)*100</f>
        <v>93.877551020408163</v>
      </c>
      <c r="M8" s="22"/>
      <c r="N8" s="22"/>
      <c r="O8" s="21" t="s">
        <v>553</v>
      </c>
      <c r="P8" s="21">
        <v>5</v>
      </c>
      <c r="Q8" s="21">
        <v>275</v>
      </c>
      <c r="R8" s="21">
        <f>(P8+Q8)</f>
        <v>280</v>
      </c>
      <c r="S8" s="21">
        <f>(P8/R8)*100</f>
        <v>1.7857142857142856</v>
      </c>
      <c r="T8" s="22"/>
      <c r="U8" s="22"/>
      <c r="V8" s="21" t="s">
        <v>616</v>
      </c>
      <c r="W8" s="21">
        <v>218</v>
      </c>
      <c r="X8" s="21">
        <v>52</v>
      </c>
      <c r="Y8" s="21">
        <f>(W8+X8)</f>
        <v>270</v>
      </c>
      <c r="Z8" s="21">
        <f>(W8/Y8)*100</f>
        <v>80.740740740740748</v>
      </c>
      <c r="AA8" s="22"/>
      <c r="AC8" s="21" t="s">
        <v>634</v>
      </c>
      <c r="AD8" s="21">
        <v>237</v>
      </c>
      <c r="AE8" s="21">
        <v>65</v>
      </c>
      <c r="AF8" s="21">
        <f>(AD8+AE8)</f>
        <v>302</v>
      </c>
      <c r="AG8" s="21">
        <f>(AD8/AF8)*100</f>
        <v>78.476821192052981</v>
      </c>
      <c r="AH8" s="22"/>
      <c r="AJ8" s="21" t="s">
        <v>682</v>
      </c>
      <c r="AK8" s="21">
        <v>5</v>
      </c>
      <c r="AL8" s="21">
        <v>350</v>
      </c>
      <c r="AM8" s="21">
        <f>(AK8+AL8)</f>
        <v>355</v>
      </c>
      <c r="AN8" s="21">
        <f>(AK8/AM8)*100</f>
        <v>1.4084507042253522</v>
      </c>
      <c r="AO8" s="22"/>
      <c r="AQ8" s="21" t="s">
        <v>714</v>
      </c>
      <c r="AR8" s="21">
        <v>164</v>
      </c>
      <c r="AS8" s="21">
        <v>68</v>
      </c>
      <c r="AT8" s="21">
        <f>(AR8+AS8)</f>
        <v>232</v>
      </c>
      <c r="AU8" s="21">
        <f>(AR8/AT8)*100</f>
        <v>70.689655172413794</v>
      </c>
      <c r="AV8" s="22"/>
      <c r="AX8" s="21" t="s">
        <v>760</v>
      </c>
      <c r="AY8" s="21">
        <v>212</v>
      </c>
      <c r="AZ8" s="21">
        <v>7</v>
      </c>
      <c r="BA8" s="21">
        <f>(AY8+AZ8)</f>
        <v>219</v>
      </c>
      <c r="BB8" s="21">
        <f>(AY8/BA8)*100</f>
        <v>96.803652968036531</v>
      </c>
      <c r="BC8" s="22"/>
      <c r="BE8" s="21" t="s">
        <v>761</v>
      </c>
      <c r="BF8" s="21">
        <v>261</v>
      </c>
      <c r="BG8" s="21">
        <v>11</v>
      </c>
      <c r="BH8" s="21">
        <f>(BF8+BG8)</f>
        <v>272</v>
      </c>
      <c r="BI8" s="21">
        <f>(BF8/BH8)*100</f>
        <v>95.955882352941174</v>
      </c>
      <c r="BJ8" s="22"/>
      <c r="BL8" s="21" t="s">
        <v>840</v>
      </c>
      <c r="BM8" s="21">
        <v>262</v>
      </c>
      <c r="BN8" s="21">
        <v>23</v>
      </c>
      <c r="BO8" s="21">
        <f>(BM8+BN8)</f>
        <v>285</v>
      </c>
      <c r="BP8" s="21">
        <f>(BM8/BO8)*100</f>
        <v>91.929824561403507</v>
      </c>
      <c r="BQ8" s="22"/>
      <c r="BS8" s="21" t="s">
        <v>841</v>
      </c>
      <c r="BT8" s="21">
        <v>292</v>
      </c>
      <c r="BU8" s="21">
        <v>23</v>
      </c>
      <c r="BV8" s="21">
        <f>(BT8+BU8)</f>
        <v>315</v>
      </c>
      <c r="BW8" s="21">
        <f>(BT8/BV8)*100</f>
        <v>92.698412698412696</v>
      </c>
      <c r="BX8" s="22"/>
    </row>
    <row r="9" spans="1:76" ht="14.25" customHeight="1" x14ac:dyDescent="0.3">
      <c r="H9" s="22" t="s">
        <v>522</v>
      </c>
      <c r="I9" s="22">
        <f>AVERAGE(I6:I8)</f>
        <v>236.33333333333334</v>
      </c>
      <c r="J9" s="22">
        <f>AVERAGE(J6:J8)</f>
        <v>13</v>
      </c>
      <c r="K9" s="22">
        <f>AVERAGE(K6:K8)</f>
        <v>249.33333333333334</v>
      </c>
      <c r="L9" s="22">
        <f>AVERAGE(L6:L8)</f>
        <v>94.763017175493658</v>
      </c>
      <c r="M9" s="22">
        <f>STDEV(L6:L8)/SQRT(3)</f>
        <v>0.86079788130917345</v>
      </c>
      <c r="N9" s="22"/>
      <c r="O9" s="22" t="s">
        <v>555</v>
      </c>
      <c r="P9" s="22">
        <f>AVERAGE(P6:P8)</f>
        <v>4</v>
      </c>
      <c r="Q9" s="22">
        <f>AVERAGE(Q6:Q8)</f>
        <v>241.66666666666666</v>
      </c>
      <c r="R9" s="22">
        <f>AVERAGE(R6:R8)</f>
        <v>245.66666666666666</v>
      </c>
      <c r="S9" s="22">
        <f>AVERAGE(S6:S8)</f>
        <v>1.5662241084157624</v>
      </c>
      <c r="T9" s="22">
        <f>STDEV(S6:S8)/SQRT(3)</f>
        <v>0.57779101137997346</v>
      </c>
      <c r="U9" s="22"/>
      <c r="V9" s="22" t="s">
        <v>618</v>
      </c>
      <c r="W9" s="22">
        <f>AVERAGE(W6:W8)</f>
        <v>197.66666666666666</v>
      </c>
      <c r="X9" s="22">
        <f>AVERAGE(X6:X8)</f>
        <v>40.666666666666664</v>
      </c>
      <c r="Y9" s="22">
        <f>AVERAGE(Y6:Y8)</f>
        <v>238.33333333333334</v>
      </c>
      <c r="Z9" s="22">
        <f>AVERAGE(Z6:Z8)</f>
        <v>83.159222739194561</v>
      </c>
      <c r="AA9" s="22">
        <f>STDEV(Z6:Z8)/SQRT(3)</f>
        <v>1.2340987330270896</v>
      </c>
      <c r="AC9" s="22" t="s">
        <v>635</v>
      </c>
      <c r="AD9" s="22">
        <f>AVERAGE(AD6:AD8)</f>
        <v>226.33333333333334</v>
      </c>
      <c r="AE9" s="22">
        <f>AVERAGE(AE6:AE8)</f>
        <v>54</v>
      </c>
      <c r="AF9" s="22">
        <f>AVERAGE(AF6:AF8)</f>
        <v>280.33333333333331</v>
      </c>
      <c r="AG9" s="22">
        <f>AVERAGE(AG6:AG8)</f>
        <v>80.841965292702398</v>
      </c>
      <c r="AH9" s="22">
        <f>STDEV(AG6:AG8)/SQRT(3)</f>
        <v>1.7546147559183951</v>
      </c>
      <c r="AJ9" s="22" t="s">
        <v>684</v>
      </c>
      <c r="AK9" s="22">
        <f>AVERAGE(AK6:AK8)</f>
        <v>4.666666666666667</v>
      </c>
      <c r="AL9" s="22">
        <f>AVERAGE(AL6:AL8)</f>
        <v>321</v>
      </c>
      <c r="AM9" s="22">
        <f>AVERAGE(AM6:AM8)</f>
        <v>325.66666666666669</v>
      </c>
      <c r="AN9" s="22">
        <f>AVERAGE(AN6:AN8)</f>
        <v>1.4062347117829093</v>
      </c>
      <c r="AO9" s="22">
        <f>STDEV(AN6:AN8)/SQRT(3)</f>
        <v>0.41715601204918146</v>
      </c>
      <c r="AQ9" s="22" t="s">
        <v>716</v>
      </c>
      <c r="AR9" s="22">
        <f>AVERAGE(AR6:AR8)</f>
        <v>166.66666666666666</v>
      </c>
      <c r="AS9" s="22">
        <f>AVERAGE(AS6:AS8)</f>
        <v>76.666666666666671</v>
      </c>
      <c r="AT9" s="22">
        <f>AVERAGE(AT6:AT8)</f>
        <v>243.33333333333334</v>
      </c>
      <c r="AU9" s="22">
        <f>AVERAGE(AU6:AU8)</f>
        <v>68.454307390434849</v>
      </c>
      <c r="AV9" s="22">
        <f>STDEV(AU6:AU8)/SQRT(3)</f>
        <v>1.2159472039949133</v>
      </c>
      <c r="AX9" s="22" t="s">
        <v>762</v>
      </c>
      <c r="AY9" s="22">
        <f>AVERAGE(AY6:AY8)</f>
        <v>203</v>
      </c>
      <c r="AZ9" s="22">
        <f>AVERAGE(AZ6:AZ8)</f>
        <v>5.333333333333333</v>
      </c>
      <c r="BA9" s="22">
        <f>AVERAGE(BA6:BA8)</f>
        <v>208.33333333333334</v>
      </c>
      <c r="BB9" s="22">
        <f>AVERAGE(BB6:BB8)</f>
        <v>97.236134441684769</v>
      </c>
      <c r="BC9" s="22">
        <f>STDEV(BB6:BB8)/SQRT(3)</f>
        <v>0.64335711459846934</v>
      </c>
      <c r="BE9" s="22" t="s">
        <v>763</v>
      </c>
      <c r="BF9" s="22">
        <f>AVERAGE(BF6:BF8)</f>
        <v>272.66666666666669</v>
      </c>
      <c r="BG9" s="22">
        <f>AVERAGE(BG6:BG8)</f>
        <v>10.666666666666666</v>
      </c>
      <c r="BH9" s="22">
        <f>AVERAGE(BH6:BH8)</f>
        <v>283.33333333333331</v>
      </c>
      <c r="BI9" s="22">
        <f>AVERAGE(BI6:BI8)</f>
        <v>96.228901207620751</v>
      </c>
      <c r="BJ9" s="22">
        <f>STDEV(BI6:BI8)/SQRT(3)</f>
        <v>0.17811339477560312</v>
      </c>
      <c r="BL9" s="22" t="s">
        <v>842</v>
      </c>
      <c r="BM9" s="22">
        <f>AVERAGE(BM6:BM8)</f>
        <v>244</v>
      </c>
      <c r="BN9" s="22">
        <f>AVERAGE(BN6:BN8)</f>
        <v>23.666666666666668</v>
      </c>
      <c r="BO9" s="22">
        <f>AVERAGE(BO6:BO8)</f>
        <v>267.66666666666669</v>
      </c>
      <c r="BP9" s="22">
        <f>AVERAGE(BP6:BP8)</f>
        <v>91.308615260520881</v>
      </c>
      <c r="BQ9" s="22">
        <f>STDEV(BP6:BP8)/SQRT(3)</f>
        <v>1.4970099873806335</v>
      </c>
      <c r="BS9" s="22" t="s">
        <v>843</v>
      </c>
      <c r="BT9" s="22">
        <f>AVERAGE(BT6:BT8)</f>
        <v>283.66666666666669</v>
      </c>
      <c r="BU9" s="22">
        <f>AVERAGE(BU6:BU8)</f>
        <v>22.666666666666668</v>
      </c>
      <c r="BV9" s="22">
        <f>AVERAGE(BV6:BV8)</f>
        <v>306.33333333333331</v>
      </c>
      <c r="BW9" s="22">
        <f>AVERAGE(BW6:BW8)</f>
        <v>92.633799039329006</v>
      </c>
      <c r="BX9" s="22">
        <f>STDEV(BW6:BW8)/SQRT(3)</f>
        <v>1.1299501257663502</v>
      </c>
    </row>
    <row r="10" spans="1:76" ht="14.25" customHeight="1" x14ac:dyDescent="0.3">
      <c r="H10" s="21" t="s">
        <v>524</v>
      </c>
      <c r="I10" s="21">
        <v>330</v>
      </c>
      <c r="J10" s="21">
        <v>7</v>
      </c>
      <c r="K10" s="21">
        <f>(I10+J10)</f>
        <v>337</v>
      </c>
      <c r="L10" s="21">
        <f>(I10/K10)*100</f>
        <v>97.922848664688416</v>
      </c>
      <c r="M10" s="22"/>
      <c r="N10" s="22"/>
      <c r="O10" s="21" t="s">
        <v>556</v>
      </c>
      <c r="P10" s="21">
        <v>274</v>
      </c>
      <c r="Q10" s="21">
        <v>17</v>
      </c>
      <c r="R10" s="21">
        <f>(P10+Q10)</f>
        <v>291</v>
      </c>
      <c r="S10" s="21">
        <f>(P10/R10)*100</f>
        <v>94.158075601374563</v>
      </c>
      <c r="T10" s="22"/>
      <c r="U10" s="22"/>
      <c r="V10" s="21" t="s">
        <v>573</v>
      </c>
      <c r="W10" s="21">
        <v>8</v>
      </c>
      <c r="X10" s="21">
        <v>336</v>
      </c>
      <c r="Y10" s="21">
        <f>(W10+X10)</f>
        <v>344</v>
      </c>
      <c r="Z10" s="21">
        <f>(W10/Y10)*100</f>
        <v>2.3255813953488373</v>
      </c>
      <c r="AC10" s="21" t="s">
        <v>636</v>
      </c>
      <c r="AD10" s="21">
        <v>3</v>
      </c>
      <c r="AE10" s="21">
        <v>357</v>
      </c>
      <c r="AF10" s="21">
        <f>(AD10+AE10)</f>
        <v>360</v>
      </c>
      <c r="AG10" s="21">
        <f>(AD10/AF10)*100</f>
        <v>0.83333333333333337</v>
      </c>
      <c r="AH10" s="22"/>
      <c r="AJ10" s="21" t="s">
        <v>686</v>
      </c>
      <c r="AK10" s="21">
        <v>219</v>
      </c>
      <c r="AL10" s="21">
        <v>30</v>
      </c>
      <c r="AM10" s="21">
        <f>(AK10+AL10)</f>
        <v>249</v>
      </c>
      <c r="AN10" s="21">
        <f>(AK10/AM10)*100</f>
        <v>87.951807228915655</v>
      </c>
      <c r="AO10" s="22"/>
      <c r="AQ10" s="21" t="s">
        <v>718</v>
      </c>
      <c r="AR10" s="21">
        <v>0</v>
      </c>
      <c r="AS10" s="21">
        <v>282</v>
      </c>
      <c r="AT10" s="21">
        <f>(AR10+AS10)</f>
        <v>282</v>
      </c>
      <c r="AU10" s="21">
        <f>(AR10/AT10)*100</f>
        <v>0</v>
      </c>
      <c r="AV10" s="22"/>
      <c r="AX10" s="21" t="s">
        <v>764</v>
      </c>
      <c r="AY10" s="21">
        <v>277</v>
      </c>
      <c r="AZ10" s="21">
        <v>12</v>
      </c>
      <c r="BA10" s="21">
        <f>(AY10+AZ10)</f>
        <v>289</v>
      </c>
      <c r="BB10" s="21">
        <f>(AY10/BA10)*100</f>
        <v>95.847750865051907</v>
      </c>
      <c r="BC10" s="22"/>
      <c r="BE10" s="21" t="s">
        <v>765</v>
      </c>
      <c r="BF10" s="21">
        <v>287</v>
      </c>
      <c r="BG10" s="21">
        <v>14</v>
      </c>
      <c r="BH10" s="21">
        <f>(BF10+BG10)</f>
        <v>301</v>
      </c>
      <c r="BI10" s="21">
        <f>(BF10/BH10)*100</f>
        <v>95.348837209302332</v>
      </c>
      <c r="BJ10" s="22"/>
      <c r="BL10" s="21" t="s">
        <v>844</v>
      </c>
      <c r="BM10" s="21">
        <v>283</v>
      </c>
      <c r="BN10" s="21">
        <v>14</v>
      </c>
      <c r="BO10" s="21">
        <f>(BM10+BN10)</f>
        <v>297</v>
      </c>
      <c r="BP10" s="21">
        <f>(BM10/BO10)*100</f>
        <v>95.28619528619528</v>
      </c>
      <c r="BQ10" s="22"/>
      <c r="BS10" s="21" t="s">
        <v>845</v>
      </c>
      <c r="BT10" s="21">
        <v>292</v>
      </c>
      <c r="BU10" s="21">
        <v>17</v>
      </c>
      <c r="BV10" s="21">
        <f>(BT10+BU10)</f>
        <v>309</v>
      </c>
      <c r="BW10" s="21">
        <f>(BT10/BV10)*100</f>
        <v>94.498381877022652</v>
      </c>
      <c r="BX10" s="22"/>
    </row>
    <row r="11" spans="1:76" ht="14.25" customHeight="1" x14ac:dyDescent="0.3">
      <c r="H11" s="21" t="s">
        <v>526</v>
      </c>
      <c r="I11" s="21">
        <v>143</v>
      </c>
      <c r="J11" s="21">
        <v>5</v>
      </c>
      <c r="K11" s="21">
        <f>(I11+J11)</f>
        <v>148</v>
      </c>
      <c r="L11" s="21">
        <f>(I11/K11)*100</f>
        <v>96.621621621621628</v>
      </c>
      <c r="M11" s="22"/>
      <c r="N11" s="22"/>
      <c r="O11" s="21" t="s">
        <v>557</v>
      </c>
      <c r="P11" s="21">
        <v>216</v>
      </c>
      <c r="Q11" s="21">
        <v>10</v>
      </c>
      <c r="R11" s="21">
        <f>(P11+Q11)</f>
        <v>226</v>
      </c>
      <c r="S11" s="21">
        <f>(P11/R11)*100</f>
        <v>95.575221238938056</v>
      </c>
      <c r="T11" s="22"/>
      <c r="U11" s="22"/>
      <c r="V11" s="21" t="s">
        <v>575</v>
      </c>
      <c r="W11" s="21">
        <v>3</v>
      </c>
      <c r="X11" s="21">
        <v>336</v>
      </c>
      <c r="Y11" s="21">
        <f>(W11+X11)</f>
        <v>339</v>
      </c>
      <c r="Z11" s="21">
        <f>(W11/Y11)*100</f>
        <v>0.88495575221238942</v>
      </c>
      <c r="AC11" s="21" t="s">
        <v>637</v>
      </c>
      <c r="AD11" s="21">
        <v>0</v>
      </c>
      <c r="AE11" s="21">
        <v>328</v>
      </c>
      <c r="AF11" s="21">
        <f>(AD11+AE11)</f>
        <v>328</v>
      </c>
      <c r="AG11" s="21">
        <f>(AD11/AF11)*100</f>
        <v>0</v>
      </c>
      <c r="AH11" s="22"/>
      <c r="AJ11" s="21" t="s">
        <v>688</v>
      </c>
      <c r="AK11" s="21">
        <v>277</v>
      </c>
      <c r="AL11" s="21">
        <v>27</v>
      </c>
      <c r="AM11" s="21">
        <f>(AK11+AL11)</f>
        <v>304</v>
      </c>
      <c r="AN11" s="21">
        <f>(AK11/AM11)*100</f>
        <v>91.118421052631575</v>
      </c>
      <c r="AO11" s="22"/>
      <c r="AQ11" s="21" t="s">
        <v>720</v>
      </c>
      <c r="AR11" s="21">
        <v>2</v>
      </c>
      <c r="AS11" s="21">
        <v>182</v>
      </c>
      <c r="AT11" s="21">
        <f>(AR11+AS11)</f>
        <v>184</v>
      </c>
      <c r="AU11" s="21">
        <f>(AR11/AT11)*100</f>
        <v>1.0869565217391304</v>
      </c>
      <c r="AV11" s="22"/>
      <c r="AX11" s="21" t="s">
        <v>766</v>
      </c>
      <c r="AY11" s="21">
        <v>280</v>
      </c>
      <c r="AZ11" s="21">
        <v>14</v>
      </c>
      <c r="BA11" s="21">
        <f>(AY11+AZ11)</f>
        <v>294</v>
      </c>
      <c r="BB11" s="21">
        <f>(AY11/BA11)*100</f>
        <v>95.238095238095227</v>
      </c>
      <c r="BC11" s="22"/>
      <c r="BE11" s="21" t="s">
        <v>767</v>
      </c>
      <c r="BF11" s="21">
        <v>303</v>
      </c>
      <c r="BG11" s="21">
        <v>15</v>
      </c>
      <c r="BH11" s="21">
        <f>(BF11+BG11)</f>
        <v>318</v>
      </c>
      <c r="BI11" s="21">
        <f>(BF11/BH11)*100</f>
        <v>95.283018867924525</v>
      </c>
      <c r="BJ11" s="22"/>
      <c r="BL11" s="21" t="s">
        <v>846</v>
      </c>
      <c r="BM11" s="21">
        <v>292</v>
      </c>
      <c r="BN11" s="21">
        <v>16</v>
      </c>
      <c r="BO11" s="21">
        <f>(BM11+BN11)</f>
        <v>308</v>
      </c>
      <c r="BP11" s="21">
        <f>(BM11/BO11)*100</f>
        <v>94.805194805194802</v>
      </c>
      <c r="BQ11" s="22"/>
      <c r="BS11" s="21" t="s">
        <v>847</v>
      </c>
      <c r="BT11" s="21">
        <v>287</v>
      </c>
      <c r="BU11" s="21">
        <v>20</v>
      </c>
      <c r="BV11" s="21">
        <f>(BT11+BU11)</f>
        <v>307</v>
      </c>
      <c r="BW11" s="21">
        <f>(BT11/BV11)*100</f>
        <v>93.485342019543964</v>
      </c>
      <c r="BX11" s="22"/>
    </row>
    <row r="12" spans="1:76" ht="14.25" customHeight="1" x14ac:dyDescent="0.3">
      <c r="B12" s="21" t="s">
        <v>910</v>
      </c>
      <c r="C12" s="21" t="s">
        <v>911</v>
      </c>
      <c r="H12" s="21" t="s">
        <v>528</v>
      </c>
      <c r="I12" s="21">
        <v>255</v>
      </c>
      <c r="J12" s="21">
        <v>15</v>
      </c>
      <c r="K12" s="21">
        <f>(I12+J12)</f>
        <v>270</v>
      </c>
      <c r="L12" s="21">
        <f>(I12/K12)*100</f>
        <v>94.444444444444443</v>
      </c>
      <c r="M12" s="22"/>
      <c r="N12" s="22"/>
      <c r="O12" s="21" t="s">
        <v>559</v>
      </c>
      <c r="P12" s="21">
        <v>271</v>
      </c>
      <c r="Q12" s="21">
        <v>7</v>
      </c>
      <c r="R12" s="21">
        <f>(P12+Q12)</f>
        <v>278</v>
      </c>
      <c r="S12" s="21">
        <f>(P12/R12)*100</f>
        <v>97.482014388489219</v>
      </c>
      <c r="T12" s="22"/>
      <c r="U12" s="22"/>
      <c r="V12" s="21" t="s">
        <v>577</v>
      </c>
      <c r="W12" s="21">
        <v>1</v>
      </c>
      <c r="X12" s="21">
        <v>277</v>
      </c>
      <c r="Y12" s="21">
        <f>(W12+X12)</f>
        <v>278</v>
      </c>
      <c r="Z12" s="21">
        <f>(W12/Y12)*100</f>
        <v>0.35971223021582738</v>
      </c>
      <c r="AC12" s="21" t="s">
        <v>639</v>
      </c>
      <c r="AD12" s="21">
        <v>2</v>
      </c>
      <c r="AE12" s="21">
        <v>333</v>
      </c>
      <c r="AF12" s="21">
        <f>(AD12+AE12)</f>
        <v>335</v>
      </c>
      <c r="AG12" s="21">
        <f>(AD12/AF12)*100</f>
        <v>0.59701492537313439</v>
      </c>
      <c r="AH12" s="22"/>
      <c r="AJ12" s="21" t="s">
        <v>690</v>
      </c>
      <c r="AK12" s="21">
        <v>276</v>
      </c>
      <c r="AL12" s="21">
        <v>20</v>
      </c>
      <c r="AM12" s="21">
        <f>(AK12+AL12)</f>
        <v>296</v>
      </c>
      <c r="AN12" s="21">
        <f>(AK12/AM12)*100</f>
        <v>93.243243243243242</v>
      </c>
      <c r="AO12" s="22"/>
      <c r="AQ12" s="21" t="s">
        <v>722</v>
      </c>
      <c r="AR12" s="21">
        <v>1</v>
      </c>
      <c r="AS12" s="21">
        <v>340</v>
      </c>
      <c r="AT12" s="21">
        <f>(AR12+AS12)</f>
        <v>341</v>
      </c>
      <c r="AU12" s="21">
        <f>(AR12/AT12)*100</f>
        <v>0.2932551319648094</v>
      </c>
      <c r="AV12" s="22"/>
      <c r="AX12" s="21" t="s">
        <v>768</v>
      </c>
      <c r="AY12" s="21">
        <v>288</v>
      </c>
      <c r="AZ12" s="21">
        <v>20</v>
      </c>
      <c r="BA12" s="21">
        <f>(AY12+AZ12)</f>
        <v>308</v>
      </c>
      <c r="BB12" s="21">
        <f>(AY12/BA12)*100</f>
        <v>93.506493506493499</v>
      </c>
      <c r="BC12" s="22"/>
      <c r="BE12" s="21" t="s">
        <v>769</v>
      </c>
      <c r="BF12" s="21">
        <v>325</v>
      </c>
      <c r="BG12" s="21">
        <v>12</v>
      </c>
      <c r="BH12" s="21">
        <f>(BF12+BG12)</f>
        <v>337</v>
      </c>
      <c r="BI12" s="21">
        <f>(BF12/BH12)*100</f>
        <v>96.439169139465875</v>
      </c>
      <c r="BJ12" s="22"/>
      <c r="BL12" s="21" t="s">
        <v>848</v>
      </c>
      <c r="BM12" s="21">
        <v>295</v>
      </c>
      <c r="BN12" s="21">
        <v>13</v>
      </c>
      <c r="BO12" s="21">
        <f>(BM12+BN12)</f>
        <v>308</v>
      </c>
      <c r="BP12" s="21">
        <f>(BM12/BO12)*100</f>
        <v>95.779220779220779</v>
      </c>
      <c r="BQ12" s="22"/>
      <c r="BS12" s="21" t="s">
        <v>849</v>
      </c>
      <c r="BT12" s="21">
        <v>264</v>
      </c>
      <c r="BU12" s="21">
        <v>26</v>
      </c>
      <c r="BV12" s="21">
        <f>(BT12+BU12)</f>
        <v>290</v>
      </c>
      <c r="BW12" s="21">
        <f>(BT12/BV12)*100</f>
        <v>91.034482758620697</v>
      </c>
      <c r="BX12" s="22"/>
    </row>
    <row r="13" spans="1:76" ht="14.25" customHeight="1" x14ac:dyDescent="0.3">
      <c r="B13" s="21">
        <v>52</v>
      </c>
      <c r="C13" s="21">
        <v>53</v>
      </c>
      <c r="H13" s="22" t="s">
        <v>530</v>
      </c>
      <c r="I13" s="22">
        <f>AVERAGE(I10:I12)</f>
        <v>242.66666666666666</v>
      </c>
      <c r="J13" s="22">
        <f>AVERAGE(J10:J12)</f>
        <v>9</v>
      </c>
      <c r="K13" s="22">
        <f>AVERAGE(K10:K12)</f>
        <v>251.66666666666666</v>
      </c>
      <c r="L13" s="22">
        <f>AVERAGE(L10:L12)</f>
        <v>96.329638243584839</v>
      </c>
      <c r="M13" s="22">
        <f>STDEV(L10:L12)/SQRT(3)</f>
        <v>1.0146862732950361</v>
      </c>
      <c r="N13" s="22"/>
      <c r="O13" s="22" t="s">
        <v>561</v>
      </c>
      <c r="P13" s="22">
        <f>AVERAGE(P10:P12)</f>
        <v>253.66666666666666</v>
      </c>
      <c r="Q13" s="22">
        <f>AVERAGE(Q10:Q12)</f>
        <v>11.333333333333334</v>
      </c>
      <c r="R13" s="22">
        <f>AVERAGE(R10:R12)</f>
        <v>265</v>
      </c>
      <c r="S13" s="22">
        <f>AVERAGE(S10:S12)</f>
        <v>95.738437076267289</v>
      </c>
      <c r="T13" s="22">
        <f>STDEV(S10:S12)/SQRT(3)</f>
        <v>0.96300256529385264</v>
      </c>
      <c r="U13" s="22"/>
      <c r="V13" s="22" t="s">
        <v>579</v>
      </c>
      <c r="W13" s="22">
        <f>AVERAGE(W10:W12)</f>
        <v>4</v>
      </c>
      <c r="X13" s="22">
        <f>AVERAGE(X10:X12)</f>
        <v>316.33333333333331</v>
      </c>
      <c r="Y13" s="22">
        <f>AVERAGE(Y10:Y12)</f>
        <v>320.33333333333331</v>
      </c>
      <c r="Z13" s="22">
        <f>AVERAGE(Z10:Z12)</f>
        <v>1.1900831259256848</v>
      </c>
      <c r="AA13" s="22">
        <f>STDEV(Z10:Z12)/SQRT(3)</f>
        <v>0.5876471246269791</v>
      </c>
      <c r="AC13" s="22" t="s">
        <v>641</v>
      </c>
      <c r="AD13" s="22">
        <f>AVERAGE(AD10:AD12)</f>
        <v>1.6666666666666667</v>
      </c>
      <c r="AE13" s="22">
        <f>AVERAGE(AE10:AE12)</f>
        <v>339.33333333333331</v>
      </c>
      <c r="AF13" s="22">
        <f>AVERAGE(AF10:AF12)</f>
        <v>341</v>
      </c>
      <c r="AG13" s="22">
        <f>AVERAGE(AG10:AG12)</f>
        <v>0.47678275290215594</v>
      </c>
      <c r="AH13" s="22">
        <f>STDEV(AG10:AG12)/SQRT(3)</f>
        <v>0.24796030769992838</v>
      </c>
      <c r="AJ13" s="22" t="s">
        <v>692</v>
      </c>
      <c r="AK13" s="22">
        <f>AVERAGE(AK10:AK12)</f>
        <v>257.33333333333331</v>
      </c>
      <c r="AL13" s="22">
        <f>AVERAGE(AL10:AL12)</f>
        <v>25.666666666666668</v>
      </c>
      <c r="AM13" s="22">
        <f>AVERAGE(AM10:AM12)</f>
        <v>283</v>
      </c>
      <c r="AN13" s="22">
        <f>AVERAGE(AN10:AN12)</f>
        <v>90.771157174930167</v>
      </c>
      <c r="AO13" s="22">
        <f>STDEV(AN10:AN12)/SQRT(3)</f>
        <v>1.5373427208441979</v>
      </c>
      <c r="AQ13" s="22" t="s">
        <v>724</v>
      </c>
      <c r="AR13" s="22">
        <f>AVERAGE(AR10:AR12)</f>
        <v>1</v>
      </c>
      <c r="AS13" s="22">
        <f>AVERAGE(AS10:AS12)</f>
        <v>268</v>
      </c>
      <c r="AT13" s="22">
        <f>AVERAGE(AT10:AT12)</f>
        <v>269</v>
      </c>
      <c r="AU13" s="22">
        <f>AVERAGE(AU10:AU12)</f>
        <v>0.46007055123464657</v>
      </c>
      <c r="AV13" s="22">
        <f>STDEV(AU10:AU12)/SQRT(3)</f>
        <v>0.32467376350085941</v>
      </c>
      <c r="AX13" s="22" t="s">
        <v>770</v>
      </c>
      <c r="AY13" s="22">
        <f>AVERAGE(AY10:AY12)</f>
        <v>281.66666666666669</v>
      </c>
      <c r="AZ13" s="22">
        <f>AVERAGE(AZ10:AZ12)</f>
        <v>15.333333333333334</v>
      </c>
      <c r="BA13" s="22">
        <f>AVERAGE(BA10:BA12)</f>
        <v>297</v>
      </c>
      <c r="BB13" s="22">
        <f>AVERAGE(BB10:BB12)</f>
        <v>94.864113203213549</v>
      </c>
      <c r="BC13" s="22">
        <f>STDEV(BB10:BB12)/SQRT(3)</f>
        <v>0.70125326536652866</v>
      </c>
      <c r="BE13" s="22" t="s">
        <v>771</v>
      </c>
      <c r="BF13" s="22">
        <f>AVERAGE(BF10:BF12)</f>
        <v>305</v>
      </c>
      <c r="BG13" s="22">
        <f>AVERAGE(BG10:BG12)</f>
        <v>13.666666666666666</v>
      </c>
      <c r="BH13" s="22">
        <f>AVERAGE(BH10:BH12)</f>
        <v>318.66666666666669</v>
      </c>
      <c r="BI13" s="22">
        <f>AVERAGE(BI10:BI12)</f>
        <v>95.690341738897587</v>
      </c>
      <c r="BJ13" s="22">
        <f>STDEV(BI10:BI12)/SQRT(3)</f>
        <v>0.37489548338918705</v>
      </c>
      <c r="BL13" s="22" t="s">
        <v>850</v>
      </c>
      <c r="BM13" s="22">
        <f>AVERAGE(BM10:BM12)</f>
        <v>290</v>
      </c>
      <c r="BN13" s="22">
        <f>AVERAGE(BN10:BN12)</f>
        <v>14.333333333333334</v>
      </c>
      <c r="BO13" s="22">
        <f>AVERAGE(BO10:BO12)</f>
        <v>304.33333333333331</v>
      </c>
      <c r="BP13" s="22">
        <f>AVERAGE(BP10:BP12)</f>
        <v>95.290203623536954</v>
      </c>
      <c r="BQ13" s="22">
        <f>STDEV(BP10:BP12)/SQRT(3)</f>
        <v>0.28118422169786184</v>
      </c>
      <c r="BS13" s="22" t="s">
        <v>851</v>
      </c>
      <c r="BT13" s="22">
        <f>AVERAGE(BT10:BT12)</f>
        <v>281</v>
      </c>
      <c r="BU13" s="22">
        <f>AVERAGE(BU10:BU12)</f>
        <v>21</v>
      </c>
      <c r="BV13" s="22">
        <f>AVERAGE(BV10:BV12)</f>
        <v>302</v>
      </c>
      <c r="BW13" s="22">
        <f>AVERAGE(BW10:BW12)</f>
        <v>93.006068885062447</v>
      </c>
      <c r="BX13" s="22">
        <f>STDEV(BW10:BW12)/SQRT(3)</f>
        <v>1.0282552096785555</v>
      </c>
    </row>
    <row r="14" spans="1:76" ht="14.25" customHeight="1" x14ac:dyDescent="0.3">
      <c r="H14" s="21" t="s">
        <v>532</v>
      </c>
      <c r="I14" s="21">
        <v>276</v>
      </c>
      <c r="J14" s="21">
        <v>26</v>
      </c>
      <c r="K14" s="21">
        <f>(I14+J14)</f>
        <v>302</v>
      </c>
      <c r="L14" s="21">
        <f>(I14/K14)*100</f>
        <v>91.390728476821195</v>
      </c>
      <c r="M14" s="22"/>
      <c r="N14" s="22"/>
      <c r="O14" s="21" t="s">
        <v>563</v>
      </c>
      <c r="P14" s="21">
        <v>175</v>
      </c>
      <c r="Q14" s="21">
        <v>10</v>
      </c>
      <c r="R14" s="21">
        <f>(P14+Q14)</f>
        <v>185</v>
      </c>
      <c r="S14" s="21">
        <f>(P14/R14)*100</f>
        <v>94.594594594594597</v>
      </c>
      <c r="T14" s="22"/>
      <c r="U14" s="22"/>
      <c r="V14" s="21" t="s">
        <v>581</v>
      </c>
      <c r="W14" s="21">
        <v>4</v>
      </c>
      <c r="X14" s="21">
        <v>218</v>
      </c>
      <c r="Y14" s="21">
        <f>(W14+X14)</f>
        <v>222</v>
      </c>
      <c r="Z14" s="21">
        <f>(W14/Y14)*100</f>
        <v>1.8018018018018018</v>
      </c>
      <c r="AA14" s="22"/>
      <c r="AC14" s="21" t="s">
        <v>643</v>
      </c>
      <c r="AD14" s="21">
        <v>4</v>
      </c>
      <c r="AE14" s="21">
        <v>163</v>
      </c>
      <c r="AF14" s="21">
        <f>(AD14+AE14)</f>
        <v>167</v>
      </c>
      <c r="AG14" s="21">
        <f>(AD14/AF14)*100</f>
        <v>2.3952095808383236</v>
      </c>
      <c r="AH14" s="22"/>
      <c r="AJ14" s="21" t="s">
        <v>694</v>
      </c>
      <c r="AK14" s="21">
        <v>217</v>
      </c>
      <c r="AL14" s="21">
        <v>27</v>
      </c>
      <c r="AM14" s="21">
        <f>(AK14+AL14)</f>
        <v>244</v>
      </c>
      <c r="AN14" s="21">
        <f>(AK14/AM14)*100</f>
        <v>88.934426229508205</v>
      </c>
      <c r="AO14" s="22"/>
      <c r="AQ14" s="21" t="s">
        <v>726</v>
      </c>
      <c r="AR14" s="21">
        <v>0</v>
      </c>
      <c r="AS14" s="21">
        <v>139</v>
      </c>
      <c r="AT14" s="21">
        <f>(AR14+AS14)</f>
        <v>139</v>
      </c>
      <c r="AU14" s="21">
        <f>(AR14/AT14)*100</f>
        <v>0</v>
      </c>
      <c r="AV14" s="22"/>
      <c r="AX14" s="21" t="s">
        <v>772</v>
      </c>
      <c r="AY14" s="21">
        <v>223</v>
      </c>
      <c r="AZ14" s="21">
        <v>27</v>
      </c>
      <c r="BA14" s="21">
        <f>(AY14+AZ14)</f>
        <v>250</v>
      </c>
      <c r="BB14" s="21">
        <f>(AY14/BA14)*100</f>
        <v>89.2</v>
      </c>
      <c r="BC14" s="22"/>
      <c r="BE14" s="21" t="s">
        <v>773</v>
      </c>
      <c r="BF14" s="21">
        <v>294</v>
      </c>
      <c r="BG14" s="21">
        <v>26</v>
      </c>
      <c r="BH14" s="21">
        <f>(BF14+BG14)</f>
        <v>320</v>
      </c>
      <c r="BI14" s="21">
        <f>(BF14/BH14)*100</f>
        <v>91.875</v>
      </c>
      <c r="BJ14" s="22"/>
      <c r="BL14" s="21" t="s">
        <v>852</v>
      </c>
      <c r="BM14" s="21">
        <v>137</v>
      </c>
      <c r="BN14" s="21">
        <v>11</v>
      </c>
      <c r="BO14" s="21">
        <f>BM14+BN14</f>
        <v>148</v>
      </c>
      <c r="BP14" s="21">
        <f>(BM14/BO14)*100</f>
        <v>92.567567567567565</v>
      </c>
      <c r="BQ14" s="22"/>
      <c r="BS14" s="21" t="s">
        <v>853</v>
      </c>
      <c r="BT14" s="21">
        <v>202</v>
      </c>
      <c r="BU14" s="21">
        <v>21</v>
      </c>
      <c r="BV14" s="21">
        <f>BT14+BU14</f>
        <v>223</v>
      </c>
      <c r="BW14" s="21">
        <f>(BT14/BV14)*100</f>
        <v>90.582959641255599</v>
      </c>
      <c r="BX14" s="22"/>
    </row>
    <row r="15" spans="1:76" ht="14.25" customHeight="1" x14ac:dyDescent="0.3">
      <c r="H15" s="21" t="s">
        <v>534</v>
      </c>
      <c r="I15" s="21">
        <v>281</v>
      </c>
      <c r="J15" s="21">
        <v>10</v>
      </c>
      <c r="K15" s="21">
        <f>(I15+J15)</f>
        <v>291</v>
      </c>
      <c r="L15" s="21">
        <f>(I15/K15)*100</f>
        <v>96.56357388316151</v>
      </c>
      <c r="M15" s="22"/>
      <c r="N15" s="22"/>
      <c r="O15" s="21" t="s">
        <v>565</v>
      </c>
      <c r="P15" s="21">
        <v>217</v>
      </c>
      <c r="Q15" s="21">
        <v>12</v>
      </c>
      <c r="R15" s="21">
        <f>(P15+Q15)</f>
        <v>229</v>
      </c>
      <c r="S15" s="21">
        <f>(P15/R15)*100</f>
        <v>94.75982532751091</v>
      </c>
      <c r="T15" s="22"/>
      <c r="U15" s="22"/>
      <c r="V15" s="21" t="s">
        <v>583</v>
      </c>
      <c r="W15" s="21">
        <v>4</v>
      </c>
      <c r="X15" s="21">
        <v>222</v>
      </c>
      <c r="Y15" s="21">
        <f>(W15+X15)</f>
        <v>226</v>
      </c>
      <c r="Z15" s="21">
        <f>(W15/Y15)*100</f>
        <v>1.7699115044247788</v>
      </c>
      <c r="AA15" s="22"/>
      <c r="AC15" s="21" t="s">
        <v>645</v>
      </c>
      <c r="AD15" s="21">
        <v>2</v>
      </c>
      <c r="AE15" s="21">
        <v>232</v>
      </c>
      <c r="AF15" s="21">
        <f>(AD15+AE15)</f>
        <v>234</v>
      </c>
      <c r="AG15" s="21">
        <f>(AD15/AF15)*100</f>
        <v>0.85470085470085477</v>
      </c>
      <c r="AH15" s="22"/>
      <c r="AJ15" s="21" t="s">
        <v>696</v>
      </c>
      <c r="AK15" s="21">
        <v>111</v>
      </c>
      <c r="AL15" s="21">
        <v>11</v>
      </c>
      <c r="AM15" s="21">
        <f>(AK15+AL15)</f>
        <v>122</v>
      </c>
      <c r="AN15" s="21">
        <f>(AK15/AM15)*100</f>
        <v>90.983606557377044</v>
      </c>
      <c r="AO15" s="22"/>
      <c r="AQ15" s="21" t="s">
        <v>728</v>
      </c>
      <c r="AR15" s="21">
        <v>2</v>
      </c>
      <c r="AS15" s="21">
        <v>167</v>
      </c>
      <c r="AT15" s="21">
        <f>(AR15+AS15)</f>
        <v>169</v>
      </c>
      <c r="AU15" s="21">
        <f>(AR15/AT15)*100</f>
        <v>1.1834319526627219</v>
      </c>
      <c r="AV15" s="22"/>
      <c r="AX15" s="21" t="s">
        <v>774</v>
      </c>
      <c r="AY15" s="21">
        <v>273</v>
      </c>
      <c r="AZ15" s="21">
        <v>26</v>
      </c>
      <c r="BA15" s="21">
        <f>(AY15+AZ15)</f>
        <v>299</v>
      </c>
      <c r="BB15" s="21">
        <f>(AY15/BA15)*100</f>
        <v>91.304347826086953</v>
      </c>
      <c r="BC15" s="22"/>
      <c r="BE15" s="21" t="s">
        <v>775</v>
      </c>
      <c r="BF15" s="21">
        <v>291</v>
      </c>
      <c r="BG15" s="21">
        <v>27</v>
      </c>
      <c r="BH15" s="21">
        <f>(BF15+BG15)</f>
        <v>318</v>
      </c>
      <c r="BI15" s="21">
        <f>(BF15/BH15)*100</f>
        <v>91.509433962264154</v>
      </c>
      <c r="BJ15" s="22"/>
      <c r="BL15" s="21" t="s">
        <v>854</v>
      </c>
      <c r="BM15" s="21">
        <v>142</v>
      </c>
      <c r="BN15" s="21">
        <v>17</v>
      </c>
      <c r="BO15" s="21">
        <f>BM15+BN15</f>
        <v>159</v>
      </c>
      <c r="BP15" s="21">
        <f>(BM15/BO15)*100</f>
        <v>89.308176100628927</v>
      </c>
      <c r="BQ15" s="22"/>
      <c r="BS15" s="21" t="s">
        <v>855</v>
      </c>
      <c r="BT15" s="21">
        <v>237</v>
      </c>
      <c r="BU15" s="21">
        <v>21</v>
      </c>
      <c r="BV15" s="21">
        <f>BT15+BU15</f>
        <v>258</v>
      </c>
      <c r="BW15" s="21">
        <f>(BT15/BV15)*100</f>
        <v>91.860465116279073</v>
      </c>
      <c r="BX15" s="22"/>
    </row>
    <row r="16" spans="1:76" ht="14.25" customHeight="1" x14ac:dyDescent="0.3">
      <c r="H16" s="21" t="s">
        <v>536</v>
      </c>
      <c r="I16" s="21">
        <v>131</v>
      </c>
      <c r="J16" s="21">
        <v>20</v>
      </c>
      <c r="K16" s="21">
        <f>(I16+J16)</f>
        <v>151</v>
      </c>
      <c r="L16" s="21">
        <f>(I16/K16)*100</f>
        <v>86.754966887417211</v>
      </c>
      <c r="M16" s="22"/>
      <c r="N16" s="22"/>
      <c r="O16" s="21" t="s">
        <v>567</v>
      </c>
      <c r="P16" s="21">
        <v>86</v>
      </c>
      <c r="Q16" s="21">
        <v>10</v>
      </c>
      <c r="R16" s="21">
        <f>(P16+Q16)</f>
        <v>96</v>
      </c>
      <c r="S16" s="21">
        <f>(P16/R16)*100</f>
        <v>89.583333333333343</v>
      </c>
      <c r="T16" s="22"/>
      <c r="U16" s="22"/>
      <c r="V16" s="21" t="s">
        <v>585</v>
      </c>
      <c r="W16" s="21">
        <v>3</v>
      </c>
      <c r="X16" s="21">
        <v>200</v>
      </c>
      <c r="Y16" s="21">
        <f>(W16+X16)</f>
        <v>203</v>
      </c>
      <c r="Z16" s="21">
        <f>(W16/Y16)*100</f>
        <v>1.4778325123152709</v>
      </c>
      <c r="AA16" s="22"/>
      <c r="AC16" s="21" t="s">
        <v>647</v>
      </c>
      <c r="AD16" s="21">
        <v>12</v>
      </c>
      <c r="AE16" s="21">
        <v>157</v>
      </c>
      <c r="AF16" s="21">
        <f>(AD16+AE16)</f>
        <v>169</v>
      </c>
      <c r="AG16" s="21">
        <f>(AD16/AF16)*100</f>
        <v>7.1005917159763312</v>
      </c>
      <c r="AH16" s="22"/>
      <c r="AJ16" s="21" t="s">
        <v>698</v>
      </c>
      <c r="AK16" s="21">
        <v>145</v>
      </c>
      <c r="AL16" s="21">
        <v>21</v>
      </c>
      <c r="AM16" s="21">
        <f>(AK16+AL16)</f>
        <v>166</v>
      </c>
      <c r="AN16" s="21">
        <f>(AK16/AM16)*100</f>
        <v>87.349397590361448</v>
      </c>
      <c r="AO16" s="22"/>
      <c r="AQ16" s="21" t="s">
        <v>730</v>
      </c>
      <c r="AR16" s="21">
        <v>3</v>
      </c>
      <c r="AS16" s="21">
        <v>199</v>
      </c>
      <c r="AT16" s="21">
        <f>(AR16+AS16)</f>
        <v>202</v>
      </c>
      <c r="AU16" s="21">
        <f>(AR16/AT16)*100</f>
        <v>1.4851485148514851</v>
      </c>
      <c r="AV16" s="22"/>
      <c r="AX16" s="21" t="s">
        <v>776</v>
      </c>
      <c r="AY16" s="21">
        <v>267</v>
      </c>
      <c r="AZ16" s="21">
        <v>30</v>
      </c>
      <c r="BA16" s="21">
        <f>(AY16+AZ16)</f>
        <v>297</v>
      </c>
      <c r="BB16" s="21">
        <f>(AY16/BA16)*100</f>
        <v>89.898989898989896</v>
      </c>
      <c r="BC16" s="22"/>
      <c r="BE16" s="21" t="s">
        <v>777</v>
      </c>
      <c r="BF16" s="21">
        <v>303</v>
      </c>
      <c r="BG16" s="21">
        <v>18</v>
      </c>
      <c r="BH16" s="21">
        <f>(BF16+BG16)</f>
        <v>321</v>
      </c>
      <c r="BI16" s="21">
        <f>(BF16/BH16)*100</f>
        <v>94.392523364485982</v>
      </c>
      <c r="BJ16" s="22"/>
      <c r="BL16" s="21" t="s">
        <v>856</v>
      </c>
      <c r="BM16" s="21">
        <v>170</v>
      </c>
      <c r="BN16" s="21">
        <v>23</v>
      </c>
      <c r="BO16" s="21">
        <f>BM16+BN16</f>
        <v>193</v>
      </c>
      <c r="BP16" s="21">
        <f>(BM16/BO16)*100</f>
        <v>88.082901554404145</v>
      </c>
      <c r="BQ16" s="22"/>
      <c r="BS16" s="21" t="s">
        <v>857</v>
      </c>
      <c r="BT16" s="21">
        <v>215</v>
      </c>
      <c r="BU16" s="21">
        <v>27</v>
      </c>
      <c r="BV16" s="21">
        <f>BT16+BU16</f>
        <v>242</v>
      </c>
      <c r="BW16" s="21">
        <f>(BT16/BV16)*100</f>
        <v>88.84297520661157</v>
      </c>
      <c r="BX16" s="22"/>
    </row>
    <row r="17" spans="8:76" ht="14.25" customHeight="1" x14ac:dyDescent="0.3">
      <c r="H17" s="22" t="s">
        <v>538</v>
      </c>
      <c r="I17" s="22">
        <f>AVERAGE(I14:I16)</f>
        <v>229.33333333333334</v>
      </c>
      <c r="J17" s="22">
        <f>AVERAGE(J14:J16)</f>
        <v>18.666666666666668</v>
      </c>
      <c r="K17" s="22">
        <f>AVERAGE(K14:K16)</f>
        <v>248</v>
      </c>
      <c r="L17" s="22">
        <f>AVERAGE(L14:L16)</f>
        <v>91.569756415799972</v>
      </c>
      <c r="M17" s="22">
        <f>STDEV(L14:L16)/SQRT(3)</f>
        <v>2.8329155212396908</v>
      </c>
      <c r="N17" s="22"/>
      <c r="O17" s="22" t="s">
        <v>569</v>
      </c>
      <c r="P17" s="22">
        <f>AVERAGE(P14:P16)</f>
        <v>159.33333333333334</v>
      </c>
      <c r="Q17" s="22">
        <f>AVERAGE(Q14:Q16)</f>
        <v>10.666666666666666</v>
      </c>
      <c r="R17" s="22">
        <f>AVERAGE(R14:R16)</f>
        <v>170</v>
      </c>
      <c r="S17" s="22">
        <f>AVERAGE(S14:S16)</f>
        <v>92.979251085146288</v>
      </c>
      <c r="T17" s="22">
        <f>STDEV(S14:S16)/SQRT(3)</f>
        <v>1.6986286951129832</v>
      </c>
      <c r="U17" s="22"/>
      <c r="V17" s="22" t="s">
        <v>587</v>
      </c>
      <c r="W17" s="22">
        <f>AVERAGE(W14:W16)</f>
        <v>3.6666666666666665</v>
      </c>
      <c r="X17" s="22">
        <f>AVERAGE(X14:X16)</f>
        <v>213.33333333333334</v>
      </c>
      <c r="Y17" s="22">
        <f>AVERAGE(Y14:Y16)</f>
        <v>217</v>
      </c>
      <c r="Z17" s="22">
        <f>AVERAGE(Z14:Z16)</f>
        <v>1.6831819395139505</v>
      </c>
      <c r="AA17" s="22">
        <f>STDEV(Z14:Z16)/SQRT(3)</f>
        <v>0.10308659499795646</v>
      </c>
      <c r="AC17" s="22" t="s">
        <v>649</v>
      </c>
      <c r="AD17" s="22">
        <f>AVERAGE(AD14:AD16)</f>
        <v>6</v>
      </c>
      <c r="AE17" s="22">
        <f>AVERAGE(AE14:AE16)</f>
        <v>184</v>
      </c>
      <c r="AF17" s="22">
        <f>AVERAGE(AF14:AF16)</f>
        <v>190</v>
      </c>
      <c r="AG17" s="22">
        <f>AVERAGE(AG14:AG16)</f>
        <v>3.4501673838385032</v>
      </c>
      <c r="AH17" s="22">
        <f>STDEV(AG14:AG16)/SQRT(3)</f>
        <v>1.878606765427006</v>
      </c>
      <c r="AJ17" s="22" t="s">
        <v>700</v>
      </c>
      <c r="AK17" s="22">
        <f>AVERAGE(AK14:AK16)</f>
        <v>157.66666666666666</v>
      </c>
      <c r="AL17" s="22">
        <f>AVERAGE(AL14:AL16)</f>
        <v>19.666666666666668</v>
      </c>
      <c r="AM17" s="22">
        <f>AVERAGE(AM14:AM16)</f>
        <v>177.33333333333334</v>
      </c>
      <c r="AN17" s="22">
        <f>AVERAGE(AN14:AN16)</f>
        <v>89.089143459082223</v>
      </c>
      <c r="AO17" s="22">
        <f>STDEV(AN14:AN16)/SQRT(3)</f>
        <v>1.0519540182963383</v>
      </c>
      <c r="AQ17" s="22" t="s">
        <v>732</v>
      </c>
      <c r="AR17" s="22">
        <f>AVERAGE(AR14:AR16)</f>
        <v>1.6666666666666667</v>
      </c>
      <c r="AS17" s="22">
        <f>AVERAGE(AS14:AS16)</f>
        <v>168.33333333333334</v>
      </c>
      <c r="AT17" s="22">
        <f>AVERAGE(AT14:AT16)</f>
        <v>170</v>
      </c>
      <c r="AU17" s="22">
        <f>AVERAGE(AU14:AU16)</f>
        <v>0.8895268225047358</v>
      </c>
      <c r="AV17" s="22">
        <f>STDEV(AU14:AU16)/SQRT(3)</f>
        <v>0.4532113917887472</v>
      </c>
      <c r="AX17" s="22" t="s">
        <v>778</v>
      </c>
      <c r="AY17" s="22">
        <f>AVERAGE(AY14:AY16)</f>
        <v>254.33333333333334</v>
      </c>
      <c r="AZ17" s="22">
        <f>AVERAGE(AZ14:AZ16)</f>
        <v>27.666666666666668</v>
      </c>
      <c r="BA17" s="22">
        <f>AVERAGE(BA14:BA16)</f>
        <v>282</v>
      </c>
      <c r="BB17" s="22">
        <f>AVERAGE(BB14:BB16)</f>
        <v>90.134445908358956</v>
      </c>
      <c r="BC17" s="22">
        <f>STDEV(BB14:BB16)/SQRT(3)</f>
        <v>0.61877556312183157</v>
      </c>
      <c r="BE17" s="22" t="s">
        <v>779</v>
      </c>
      <c r="BF17" s="22">
        <f>AVERAGE(BF14:BF16)</f>
        <v>296</v>
      </c>
      <c r="BG17" s="22">
        <f>AVERAGE(BG14:BG16)</f>
        <v>23.666666666666668</v>
      </c>
      <c r="BH17" s="22">
        <f>AVERAGE(BH14:BH16)</f>
        <v>319.66666666666669</v>
      </c>
      <c r="BI17" s="22">
        <f>AVERAGE(BI14:BI16)</f>
        <v>92.592319108916698</v>
      </c>
      <c r="BJ17" s="22">
        <f>STDEV(BI14:BI16)/SQRT(3)</f>
        <v>0.90626728090443476</v>
      </c>
      <c r="BL17" s="22" t="s">
        <v>858</v>
      </c>
      <c r="BM17" s="22">
        <f>AVERAGE(BM14:BM16)</f>
        <v>149.66666666666666</v>
      </c>
      <c r="BN17" s="22">
        <f>AVERAGE(BN14:BN16)</f>
        <v>17</v>
      </c>
      <c r="BO17" s="22">
        <f>AVERAGE(BO14:BO16)</f>
        <v>166.66666666666666</v>
      </c>
      <c r="BP17" s="22">
        <f>AVERAGE(BP14:BP16)</f>
        <v>89.986215074200217</v>
      </c>
      <c r="BQ17" s="22">
        <f>STDEV(BP14:BP16)/SQRT(3)</f>
        <v>1.3382650397270555</v>
      </c>
      <c r="BS17" s="22" t="s">
        <v>859</v>
      </c>
      <c r="BT17" s="22">
        <f>AVERAGE(BT14:BT16)</f>
        <v>218</v>
      </c>
      <c r="BU17" s="22">
        <f>AVERAGE(BU14:BU16)</f>
        <v>23</v>
      </c>
      <c r="BV17" s="22">
        <f>AVERAGE(BV14:BV16)</f>
        <v>241</v>
      </c>
      <c r="BW17" s="22">
        <f>AVERAGE(BW14:BW16)</f>
        <v>90.428799988048752</v>
      </c>
      <c r="BX17" s="22">
        <f>STDEV(BW14:BW16)/SQRT(3)</f>
        <v>0.87447798480844985</v>
      </c>
    </row>
    <row r="18" spans="8:76" ht="14.25" customHeight="1" x14ac:dyDescent="0.3">
      <c r="H18" s="21" t="s">
        <v>540</v>
      </c>
      <c r="I18" s="21">
        <v>17</v>
      </c>
      <c r="J18" s="21">
        <v>170</v>
      </c>
      <c r="K18" s="21">
        <f>(I18+J18)</f>
        <v>187</v>
      </c>
      <c r="L18" s="21">
        <f>(I18/K18)*100</f>
        <v>9.0909090909090917</v>
      </c>
      <c r="M18" s="22"/>
      <c r="N18" s="22"/>
      <c r="O18" s="21" t="s">
        <v>558</v>
      </c>
      <c r="P18" s="21">
        <v>14</v>
      </c>
      <c r="Q18" s="21">
        <v>141</v>
      </c>
      <c r="R18" s="21">
        <f>(P18+Q18)</f>
        <v>155</v>
      </c>
      <c r="S18" s="21">
        <f>(P18/R18)*100</f>
        <v>9.0322580645161281</v>
      </c>
      <c r="U18" s="22"/>
      <c r="V18" s="21" t="s">
        <v>589</v>
      </c>
      <c r="W18" s="21">
        <v>41</v>
      </c>
      <c r="X18" s="21">
        <v>41</v>
      </c>
      <c r="Y18" s="21">
        <f>(W18+X18)</f>
        <v>82</v>
      </c>
      <c r="Z18" s="21">
        <f>(W18/Y18)*100</f>
        <v>50</v>
      </c>
      <c r="AA18" s="22"/>
      <c r="AC18" s="21" t="s">
        <v>651</v>
      </c>
      <c r="AD18" s="21">
        <v>55</v>
      </c>
      <c r="AE18" s="21">
        <v>47</v>
      </c>
      <c r="AF18" s="21">
        <f>(AD18+AE18)</f>
        <v>102</v>
      </c>
      <c r="AG18" s="21">
        <f>(AD18/AF18)*100</f>
        <v>53.921568627450981</v>
      </c>
      <c r="AH18" s="22"/>
      <c r="AJ18" s="21" t="s">
        <v>668</v>
      </c>
      <c r="AK18" s="21">
        <v>8</v>
      </c>
      <c r="AL18" s="21">
        <v>120</v>
      </c>
      <c r="AM18" s="21">
        <f>(AK18+AL18)</f>
        <v>128</v>
      </c>
      <c r="AN18" s="21">
        <f>(AK18/AM18)*100</f>
        <v>6.25</v>
      </c>
      <c r="AQ18" s="21" t="s">
        <v>734</v>
      </c>
      <c r="AR18" s="21">
        <v>84</v>
      </c>
      <c r="AS18" s="21">
        <v>122</v>
      </c>
      <c r="AT18" s="21">
        <f>(AR18+AS18)</f>
        <v>206</v>
      </c>
      <c r="AU18" s="21">
        <f>(AR18/AT18)*100</f>
        <v>40.776699029126213</v>
      </c>
      <c r="AV18" s="22"/>
      <c r="AX18" s="21" t="s">
        <v>780</v>
      </c>
      <c r="AY18" s="21">
        <v>96</v>
      </c>
      <c r="AZ18" s="21">
        <v>40</v>
      </c>
      <c r="BA18" s="21">
        <f>(AY18+AZ18)</f>
        <v>136</v>
      </c>
      <c r="BB18" s="21">
        <f>(AY18/BA18)*100</f>
        <v>70.588235294117652</v>
      </c>
      <c r="BC18" s="22"/>
      <c r="BE18" s="21" t="s">
        <v>781</v>
      </c>
      <c r="BF18" s="21">
        <v>127</v>
      </c>
      <c r="BG18" s="21">
        <v>51</v>
      </c>
      <c r="BH18" s="21">
        <f>(BF18+BG18)</f>
        <v>178</v>
      </c>
      <c r="BI18" s="21">
        <f>(BF18/BH18)*100</f>
        <v>71.348314606741567</v>
      </c>
      <c r="BJ18" s="22"/>
      <c r="BL18" s="21" t="s">
        <v>860</v>
      </c>
      <c r="BM18" s="21">
        <v>108</v>
      </c>
      <c r="BN18" s="21">
        <v>58</v>
      </c>
      <c r="BO18" s="21">
        <f>(BM18+BN18)</f>
        <v>166</v>
      </c>
      <c r="BP18" s="21">
        <f>(BM18/BO18)*100</f>
        <v>65.060240963855421</v>
      </c>
      <c r="BQ18" s="22"/>
      <c r="BS18" s="21" t="s">
        <v>861</v>
      </c>
      <c r="BT18" s="21">
        <v>156</v>
      </c>
      <c r="BU18" s="21">
        <v>131</v>
      </c>
      <c r="BV18" s="21">
        <f>(BT18+BU18)</f>
        <v>287</v>
      </c>
      <c r="BW18" s="21">
        <f>(BT18/BV18)*100</f>
        <v>54.355400696864109</v>
      </c>
      <c r="BX18" s="22"/>
    </row>
    <row r="19" spans="8:76" ht="14.25" customHeight="1" x14ac:dyDescent="0.3">
      <c r="H19" s="21" t="s">
        <v>542</v>
      </c>
      <c r="I19" s="21">
        <v>7</v>
      </c>
      <c r="J19" s="21">
        <v>125</v>
      </c>
      <c r="K19" s="21">
        <f>(I19+J19)</f>
        <v>132</v>
      </c>
      <c r="L19" s="21">
        <f>(I19/K19)*100</f>
        <v>5.3030303030303028</v>
      </c>
      <c r="M19" s="22"/>
      <c r="N19" s="22"/>
      <c r="O19" s="21" t="s">
        <v>560</v>
      </c>
      <c r="P19" s="21">
        <v>10</v>
      </c>
      <c r="Q19" s="21">
        <v>148</v>
      </c>
      <c r="R19" s="21">
        <f>(P19+Q19)</f>
        <v>158</v>
      </c>
      <c r="S19" s="21">
        <f>(P19/R19)*100</f>
        <v>6.3291139240506329</v>
      </c>
      <c r="U19" s="22"/>
      <c r="V19" s="21" t="s">
        <v>591</v>
      </c>
      <c r="W19" s="21">
        <v>62</v>
      </c>
      <c r="X19" s="21">
        <v>66</v>
      </c>
      <c r="Y19" s="21">
        <f>(W19+X19)</f>
        <v>128</v>
      </c>
      <c r="Z19" s="21">
        <f>(W19/Y19)*100</f>
        <v>48.4375</v>
      </c>
      <c r="AA19" s="22"/>
      <c r="AC19" s="21" t="s">
        <v>653</v>
      </c>
      <c r="AD19" s="21">
        <v>68</v>
      </c>
      <c r="AE19" s="21">
        <v>61</v>
      </c>
      <c r="AF19" s="21">
        <f>(AD19+AE19)</f>
        <v>129</v>
      </c>
      <c r="AG19" s="21">
        <f>(AD19/AF19)*100</f>
        <v>52.713178294573652</v>
      </c>
      <c r="AH19" s="22"/>
      <c r="AJ19" s="21" t="s">
        <v>669</v>
      </c>
      <c r="AK19" s="21">
        <v>8</v>
      </c>
      <c r="AL19" s="21">
        <v>90</v>
      </c>
      <c r="AM19" s="21">
        <f>(AK19+AL19)</f>
        <v>98</v>
      </c>
      <c r="AN19" s="21">
        <f>(AK19/AM19)*100</f>
        <v>8.1632653061224492</v>
      </c>
      <c r="AQ19" s="21" t="s">
        <v>736</v>
      </c>
      <c r="AR19" s="21">
        <v>56</v>
      </c>
      <c r="AS19" s="21">
        <v>53</v>
      </c>
      <c r="AT19" s="21">
        <f>(AR19+AS19)</f>
        <v>109</v>
      </c>
      <c r="AU19" s="21">
        <f>(AR19/AT19)*100</f>
        <v>51.37614678899083</v>
      </c>
      <c r="AV19" s="22"/>
      <c r="AX19" s="21" t="s">
        <v>782</v>
      </c>
      <c r="AY19" s="21">
        <v>94</v>
      </c>
      <c r="AZ19" s="21">
        <v>57</v>
      </c>
      <c r="BA19" s="21">
        <f>(AY19+AZ19)</f>
        <v>151</v>
      </c>
      <c r="BB19" s="21">
        <f>(AY19/BA19)*100</f>
        <v>62.251655629139066</v>
      </c>
      <c r="BC19" s="22"/>
      <c r="BE19" s="21" t="s">
        <v>783</v>
      </c>
      <c r="BF19" s="21">
        <v>123</v>
      </c>
      <c r="BG19" s="21">
        <v>55</v>
      </c>
      <c r="BH19" s="21">
        <f>(BF19+BG19)</f>
        <v>178</v>
      </c>
      <c r="BI19" s="21">
        <f>(BF19/BH19)*100</f>
        <v>69.101123595505626</v>
      </c>
      <c r="BJ19" s="22"/>
      <c r="BL19" s="21" t="s">
        <v>862</v>
      </c>
      <c r="BM19" s="21">
        <v>117</v>
      </c>
      <c r="BN19" s="21">
        <v>81</v>
      </c>
      <c r="BO19" s="21">
        <f>(BM19+BN19)</f>
        <v>198</v>
      </c>
      <c r="BP19" s="21">
        <f>(BM19/BO19)*100</f>
        <v>59.090909090909093</v>
      </c>
      <c r="BQ19" s="22"/>
      <c r="BS19" s="21" t="s">
        <v>863</v>
      </c>
      <c r="BT19" s="21">
        <v>249</v>
      </c>
      <c r="BU19" s="21">
        <v>150</v>
      </c>
      <c r="BV19" s="21">
        <f>(BT19+BU19)</f>
        <v>399</v>
      </c>
      <c r="BW19" s="21">
        <f>(BT19/BV19)*100</f>
        <v>62.406015037593988</v>
      </c>
      <c r="BX19" s="22"/>
    </row>
    <row r="20" spans="8:76" ht="14.25" customHeight="1" x14ac:dyDescent="0.3">
      <c r="H20" s="21" t="s">
        <v>544</v>
      </c>
      <c r="I20" s="21">
        <v>11</v>
      </c>
      <c r="J20" s="21">
        <v>141</v>
      </c>
      <c r="K20" s="21">
        <f>(I20+J20)</f>
        <v>152</v>
      </c>
      <c r="L20" s="21">
        <f>(I20/K20)*100</f>
        <v>7.2368421052631584</v>
      </c>
      <c r="M20" s="22"/>
      <c r="N20" s="22"/>
      <c r="O20" s="21" t="s">
        <v>562</v>
      </c>
      <c r="P20" s="21">
        <v>11</v>
      </c>
      <c r="Q20" s="21">
        <v>152</v>
      </c>
      <c r="R20" s="21">
        <f>(P20+Q20)</f>
        <v>163</v>
      </c>
      <c r="S20" s="21">
        <f>(P20/R20)*100</f>
        <v>6.7484662576687118</v>
      </c>
      <c r="U20" s="22"/>
      <c r="V20" s="21" t="s">
        <v>593</v>
      </c>
      <c r="W20" s="21">
        <v>106</v>
      </c>
      <c r="X20" s="21">
        <v>63</v>
      </c>
      <c r="Y20" s="21">
        <f>(W20+X20)</f>
        <v>169</v>
      </c>
      <c r="Z20" s="21">
        <f>(W20/Y20)*100</f>
        <v>62.721893491124256</v>
      </c>
      <c r="AA20" s="22"/>
      <c r="AC20" s="21" t="s">
        <v>655</v>
      </c>
      <c r="AD20" s="21">
        <v>45</v>
      </c>
      <c r="AE20" s="21">
        <v>49</v>
      </c>
      <c r="AF20" s="21">
        <f>(AD20+AE20)</f>
        <v>94</v>
      </c>
      <c r="AG20" s="21">
        <f>(AD20/AF20)*100</f>
        <v>47.872340425531917</v>
      </c>
      <c r="AH20" s="22"/>
      <c r="AJ20" s="21" t="s">
        <v>671</v>
      </c>
      <c r="AK20" s="21">
        <v>8</v>
      </c>
      <c r="AL20" s="21">
        <v>142</v>
      </c>
      <c r="AM20" s="21">
        <f>(AK20+AL20)</f>
        <v>150</v>
      </c>
      <c r="AN20" s="21">
        <f>(AK20/AM20)*100</f>
        <v>5.3333333333333339</v>
      </c>
      <c r="AQ20" s="21" t="s">
        <v>738</v>
      </c>
      <c r="AR20" s="21">
        <v>81</v>
      </c>
      <c r="AS20" s="21">
        <v>93</v>
      </c>
      <c r="AT20" s="21">
        <f>(AR20+AS20)</f>
        <v>174</v>
      </c>
      <c r="AU20" s="21">
        <f>(AR20/AT20)*100</f>
        <v>46.551724137931032</v>
      </c>
      <c r="AV20" s="22"/>
      <c r="AX20" s="21" t="s">
        <v>784</v>
      </c>
      <c r="AY20" s="21">
        <v>78</v>
      </c>
      <c r="AZ20" s="21">
        <v>36</v>
      </c>
      <c r="BA20" s="21">
        <f>(AY20+AZ20)</f>
        <v>114</v>
      </c>
      <c r="BB20" s="21">
        <f>(AY20/BA20)*100</f>
        <v>68.421052631578945</v>
      </c>
      <c r="BC20" s="22"/>
      <c r="BE20" s="21" t="s">
        <v>785</v>
      </c>
      <c r="BF20" s="21">
        <v>116</v>
      </c>
      <c r="BG20" s="21">
        <v>62</v>
      </c>
      <c r="BH20" s="21">
        <f>(BF20+BG20)</f>
        <v>178</v>
      </c>
      <c r="BI20" s="21">
        <f>(BF20/BH20)*100</f>
        <v>65.168539325842701</v>
      </c>
      <c r="BJ20" s="22"/>
      <c r="BL20" s="21" t="s">
        <v>864</v>
      </c>
      <c r="BM20" s="21">
        <v>97</v>
      </c>
      <c r="BN20" s="21">
        <v>77</v>
      </c>
      <c r="BO20" s="21">
        <f>(BM20+BN20)</f>
        <v>174</v>
      </c>
      <c r="BP20" s="21">
        <f>(BM20/BO20)*100</f>
        <v>55.747126436781613</v>
      </c>
      <c r="BQ20" s="22"/>
      <c r="BS20" s="21" t="s">
        <v>865</v>
      </c>
      <c r="BT20" s="21">
        <v>194</v>
      </c>
      <c r="BU20" s="21">
        <v>139</v>
      </c>
      <c r="BV20" s="21">
        <f>(BT20+BU20)</f>
        <v>333</v>
      </c>
      <c r="BW20" s="21">
        <f>(BT20/BV20)*100</f>
        <v>58.258258258258252</v>
      </c>
      <c r="BX20" s="22"/>
    </row>
    <row r="21" spans="8:76" ht="14.25" customHeight="1" x14ac:dyDescent="0.3">
      <c r="H21" s="22" t="s">
        <v>546</v>
      </c>
      <c r="I21" s="22">
        <f>AVERAGE(I18:I20)</f>
        <v>11.666666666666666</v>
      </c>
      <c r="J21" s="22">
        <f>AVERAGE(J18:J20)</f>
        <v>145.33333333333334</v>
      </c>
      <c r="K21" s="22">
        <f>AVERAGE(K18:K20)</f>
        <v>157</v>
      </c>
      <c r="L21" s="22">
        <f>AVERAGE(L18:L20)</f>
        <v>7.2102604997341837</v>
      </c>
      <c r="M21" s="22">
        <f>STDEV(L18:L20)/SQRT(3)</f>
        <v>1.0935471890793291</v>
      </c>
      <c r="N21" s="22"/>
      <c r="O21" s="22" t="s">
        <v>564</v>
      </c>
      <c r="P21" s="22">
        <f>AVERAGE(P18:P20)</f>
        <v>11.666666666666666</v>
      </c>
      <c r="Q21" s="22">
        <f>AVERAGE(Q18:Q20)</f>
        <v>147</v>
      </c>
      <c r="R21" s="22">
        <f>AVERAGE(R18:R20)</f>
        <v>158.66666666666666</v>
      </c>
      <c r="S21" s="22">
        <f>AVERAGE(S18:S20)</f>
        <v>7.3699460820784912</v>
      </c>
      <c r="T21" s="22">
        <f>STDEV(S18:S20)/SQRT(3)</f>
        <v>0.83992558006539186</v>
      </c>
      <c r="U21" s="22"/>
      <c r="V21" s="22" t="s">
        <v>595</v>
      </c>
      <c r="W21" s="22">
        <f>AVERAGE(W18:W20)</f>
        <v>69.666666666666671</v>
      </c>
      <c r="X21" s="22">
        <f>AVERAGE(X18:X20)</f>
        <v>56.666666666666664</v>
      </c>
      <c r="Y21" s="22">
        <f>AVERAGE(Y18:Y20)</f>
        <v>126.33333333333333</v>
      </c>
      <c r="Z21" s="22">
        <f>AVERAGE(Z18:Z20)</f>
        <v>53.719797830374752</v>
      </c>
      <c r="AA21" s="22">
        <f>STDEV(Z18:Z20)/SQRT(3)</f>
        <v>4.5235917247420065</v>
      </c>
      <c r="AC21" s="22" t="s">
        <v>657</v>
      </c>
      <c r="AD21" s="22">
        <f>AVERAGE(AD18:AD20)</f>
        <v>56</v>
      </c>
      <c r="AE21" s="22">
        <f>AVERAGE(AE18:AE20)</f>
        <v>52.333333333333336</v>
      </c>
      <c r="AF21" s="22">
        <f>AVERAGE(AF18:AF20)</f>
        <v>108.33333333333333</v>
      </c>
      <c r="AG21" s="22">
        <f>AVERAGE(AG18:AG20)</f>
        <v>51.502362449185512</v>
      </c>
      <c r="AH21" s="22">
        <f>STDEV(AG18:AG20)/SQRT(3)</f>
        <v>1.8482285859984489</v>
      </c>
      <c r="AJ21" s="22" t="s">
        <v>673</v>
      </c>
      <c r="AK21" s="22">
        <f>AVERAGE(AK18:AK20)</f>
        <v>8</v>
      </c>
      <c r="AL21" s="22">
        <f>AVERAGE(AL18:AL20)</f>
        <v>117.33333333333333</v>
      </c>
      <c r="AM21" s="22">
        <f>AVERAGE(AM18:AM20)</f>
        <v>125.33333333333333</v>
      </c>
      <c r="AN21" s="22">
        <f>AVERAGE(AN18:AN20)</f>
        <v>6.5821995464852607</v>
      </c>
      <c r="AO21" s="22">
        <f>STDEV(AN18:AN20)/SQRT(3)</f>
        <v>0.83364583740484788</v>
      </c>
      <c r="AQ21" s="22" t="s">
        <v>740</v>
      </c>
      <c r="AR21" s="22">
        <f>AVERAGE(AR18:AR20)</f>
        <v>73.666666666666671</v>
      </c>
      <c r="AS21" s="22">
        <f>AVERAGE(AS18:AS20)</f>
        <v>89.333333333333329</v>
      </c>
      <c r="AT21" s="22">
        <f>AVERAGE(AT18:AT20)</f>
        <v>163</v>
      </c>
      <c r="AU21" s="22">
        <f>AVERAGE(AU18:AU20)</f>
        <v>46.234856652016028</v>
      </c>
      <c r="AV21" s="22">
        <f>STDEV(AU18:AU20)/SQRT(3)</f>
        <v>3.0638960467704801</v>
      </c>
      <c r="AX21" s="22" t="s">
        <v>786</v>
      </c>
      <c r="AY21" s="22">
        <f>AVERAGE(AY18:AY20)</f>
        <v>89.333333333333329</v>
      </c>
      <c r="AZ21" s="22">
        <f>AVERAGE(AZ18:AZ20)</f>
        <v>44.333333333333336</v>
      </c>
      <c r="BA21" s="22">
        <f>AVERAGE(BA18:BA20)</f>
        <v>133.66666666666666</v>
      </c>
      <c r="BB21" s="22">
        <f>AVERAGE(BB18:BB20)</f>
        <v>67.086981184945216</v>
      </c>
      <c r="BC21" s="22">
        <f>STDEV(BB18:BB20)/SQRT(3)</f>
        <v>2.4972952099005146</v>
      </c>
      <c r="BE21" s="22" t="s">
        <v>787</v>
      </c>
      <c r="BF21" s="22">
        <f>AVERAGE(BF18:BF20)</f>
        <v>122</v>
      </c>
      <c r="BG21" s="22">
        <f>AVERAGE(BG18:BG20)</f>
        <v>56</v>
      </c>
      <c r="BH21" s="22">
        <f>AVERAGE(BH18:BH20)</f>
        <v>178</v>
      </c>
      <c r="BI21" s="22">
        <f>AVERAGE(BI18:BI20)</f>
        <v>68.539325842696641</v>
      </c>
      <c r="BJ21" s="22">
        <f>STDEV(BI18:BI20)/SQRT(3)</f>
        <v>1.8059271088001765</v>
      </c>
      <c r="BL21" s="22" t="s">
        <v>866</v>
      </c>
      <c r="BM21" s="22">
        <f>AVERAGE(BM18:BM20)</f>
        <v>107.33333333333333</v>
      </c>
      <c r="BN21" s="22">
        <f>AVERAGE(BN18:BN20)</f>
        <v>72</v>
      </c>
      <c r="BO21" s="22">
        <f>AVERAGE(BO18:BO20)</f>
        <v>179.33333333333334</v>
      </c>
      <c r="BP21" s="22">
        <f>AVERAGE(BP18:BP20)</f>
        <v>59.966092163848714</v>
      </c>
      <c r="BQ21" s="22">
        <f>STDEV(BP18:BP20)/SQRT(3)</f>
        <v>2.723844379240997</v>
      </c>
      <c r="BS21" s="22" t="s">
        <v>867</v>
      </c>
      <c r="BT21" s="22">
        <f>AVERAGE(BT18:BT20)</f>
        <v>199.66666666666666</v>
      </c>
      <c r="BU21" s="22">
        <f>AVERAGE(BU18:BU20)</f>
        <v>140</v>
      </c>
      <c r="BV21" s="22">
        <f>AVERAGE(BV18:BV20)</f>
        <v>339.66666666666669</v>
      </c>
      <c r="BW21" s="22">
        <f>AVERAGE(BW18:BW20)</f>
        <v>58.339891330905452</v>
      </c>
      <c r="BX21" s="22">
        <f>STDEV(BW18:BW20)/SQRT(3)</f>
        <v>2.3243705803725137</v>
      </c>
    </row>
    <row r="22" spans="8:76" ht="14.25" customHeight="1" x14ac:dyDescent="0.3">
      <c r="H22" s="21" t="s">
        <v>548</v>
      </c>
      <c r="I22" s="21">
        <v>70</v>
      </c>
      <c r="J22" s="21">
        <v>13</v>
      </c>
      <c r="K22" s="21">
        <f>(I22+J22)</f>
        <v>83</v>
      </c>
      <c r="L22" s="21">
        <f>(I22/K22)*100</f>
        <v>84.337349397590373</v>
      </c>
      <c r="M22" s="22"/>
      <c r="N22" s="22"/>
      <c r="O22" s="21" t="s">
        <v>566</v>
      </c>
      <c r="P22" s="21">
        <v>138</v>
      </c>
      <c r="Q22" s="21">
        <v>28</v>
      </c>
      <c r="R22" s="21">
        <f>(P22+Q22)</f>
        <v>166</v>
      </c>
      <c r="S22" s="21">
        <f>(P22/R22)*100</f>
        <v>83.132530120481931</v>
      </c>
      <c r="T22" s="22"/>
      <c r="U22" s="22"/>
      <c r="V22" s="21" t="s">
        <v>597</v>
      </c>
      <c r="W22" s="21">
        <v>1</v>
      </c>
      <c r="X22" s="21">
        <v>127</v>
      </c>
      <c r="Y22" s="21">
        <f>(W22+X22)</f>
        <v>128</v>
      </c>
      <c r="Z22" s="21">
        <f>(W22/Y22)*100</f>
        <v>0.78125</v>
      </c>
      <c r="AA22" s="22"/>
      <c r="AC22" s="21" t="s">
        <v>659</v>
      </c>
      <c r="AD22" s="21">
        <v>12</v>
      </c>
      <c r="AE22" s="21">
        <v>110</v>
      </c>
      <c r="AF22" s="21">
        <f>(AD22+AE22)</f>
        <v>122</v>
      </c>
      <c r="AG22" s="21">
        <f>(AD22/AF22)*100</f>
        <v>9.8360655737704921</v>
      </c>
      <c r="AH22" s="22"/>
      <c r="AJ22" s="21" t="s">
        <v>675</v>
      </c>
      <c r="AK22" s="21">
        <v>88</v>
      </c>
      <c r="AL22" s="21">
        <v>15</v>
      </c>
      <c r="AM22" s="21">
        <f>(AK22+AL22)</f>
        <v>103</v>
      </c>
      <c r="AN22" s="21">
        <f>(AK22/AM22)*100</f>
        <v>85.436893203883486</v>
      </c>
      <c r="AO22" s="22"/>
      <c r="AQ22" s="21" t="s">
        <v>742</v>
      </c>
      <c r="AR22" s="21">
        <v>8</v>
      </c>
      <c r="AS22" s="21">
        <v>144</v>
      </c>
      <c r="AT22" s="21">
        <f>(AR22+AS22)</f>
        <v>152</v>
      </c>
      <c r="AU22" s="21">
        <f>(AR22/AT22)*100</f>
        <v>5.2631578947368416</v>
      </c>
      <c r="AV22" s="22"/>
      <c r="AX22" s="21" t="s">
        <v>788</v>
      </c>
      <c r="AY22" s="21">
        <v>84</v>
      </c>
      <c r="AZ22" s="21">
        <v>9</v>
      </c>
      <c r="BA22" s="21">
        <f>(AY22+AZ22)</f>
        <v>93</v>
      </c>
      <c r="BB22" s="21">
        <f>(AY22/BA22)*100</f>
        <v>90.322580645161281</v>
      </c>
      <c r="BC22" s="22"/>
      <c r="BE22" s="21" t="s">
        <v>789</v>
      </c>
      <c r="BF22" s="21">
        <v>194</v>
      </c>
      <c r="BG22" s="21">
        <v>23</v>
      </c>
      <c r="BH22" s="21">
        <f>BF22+BG22</f>
        <v>217</v>
      </c>
      <c r="BI22" s="21">
        <f>(BF22/BH22)*100</f>
        <v>89.400921658986178</v>
      </c>
      <c r="BJ22" s="22"/>
      <c r="BL22" s="21" t="s">
        <v>868</v>
      </c>
      <c r="BM22" s="21">
        <v>98</v>
      </c>
      <c r="BN22" s="21">
        <v>11</v>
      </c>
      <c r="BO22" s="21">
        <f>(BM22+BN22)</f>
        <v>109</v>
      </c>
      <c r="BP22" s="21">
        <f>(BM22/BO22)*100</f>
        <v>89.908256880733944</v>
      </c>
      <c r="BQ22" s="22"/>
      <c r="BS22" s="21" t="s">
        <v>869</v>
      </c>
      <c r="BT22" s="21">
        <v>199</v>
      </c>
      <c r="BU22" s="21">
        <v>33</v>
      </c>
      <c r="BV22" s="21">
        <f>(BT22+BU22)</f>
        <v>232</v>
      </c>
      <c r="BW22" s="21">
        <f>(BT22/BV22)*100</f>
        <v>85.775862068965509</v>
      </c>
      <c r="BX22" s="22"/>
    </row>
    <row r="23" spans="8:76" ht="14.25" customHeight="1" x14ac:dyDescent="0.3">
      <c r="H23" s="21" t="s">
        <v>550</v>
      </c>
      <c r="I23" s="21">
        <v>98</v>
      </c>
      <c r="J23" s="21">
        <v>20</v>
      </c>
      <c r="K23" s="21">
        <f>(I23+J23)</f>
        <v>118</v>
      </c>
      <c r="L23" s="21">
        <f>(I23/K23)*100</f>
        <v>83.050847457627114</v>
      </c>
      <c r="M23" s="22"/>
      <c r="N23" s="22"/>
      <c r="O23" s="21" t="s">
        <v>568</v>
      </c>
      <c r="P23" s="21">
        <v>124</v>
      </c>
      <c r="Q23" s="21">
        <v>25</v>
      </c>
      <c r="R23" s="21">
        <f>(P23+Q23)</f>
        <v>149</v>
      </c>
      <c r="S23" s="21">
        <f>(P23/R23)*100</f>
        <v>83.22147651006712</v>
      </c>
      <c r="T23" s="22"/>
      <c r="U23" s="22"/>
      <c r="V23" s="21" t="s">
        <v>599</v>
      </c>
      <c r="W23" s="21">
        <v>4</v>
      </c>
      <c r="X23" s="21">
        <v>136</v>
      </c>
      <c r="Y23" s="21">
        <f>(W23+X23)</f>
        <v>140</v>
      </c>
      <c r="Z23" s="21">
        <f>(W23/Y23)*100</f>
        <v>2.8571428571428572</v>
      </c>
      <c r="AA23" s="22"/>
      <c r="AC23" s="21" t="s">
        <v>661</v>
      </c>
      <c r="AD23" s="21">
        <v>2</v>
      </c>
      <c r="AE23" s="21">
        <v>191</v>
      </c>
      <c r="AF23" s="21">
        <f>(AD23+AE23)</f>
        <v>193</v>
      </c>
      <c r="AG23" s="21">
        <f>(AD23/AF23)*100</f>
        <v>1.0362694300518136</v>
      </c>
      <c r="AH23" s="22"/>
      <c r="AJ23" s="21" t="s">
        <v>677</v>
      </c>
      <c r="AK23" s="21">
        <v>140</v>
      </c>
      <c r="AL23" s="21">
        <v>25</v>
      </c>
      <c r="AM23" s="21">
        <f>(AK23+AL23)</f>
        <v>165</v>
      </c>
      <c r="AN23" s="21">
        <f>(AK23/AM23)*100</f>
        <v>84.848484848484844</v>
      </c>
      <c r="AO23" s="22"/>
      <c r="AQ23" s="21" t="s">
        <v>744</v>
      </c>
      <c r="AR23" s="21">
        <v>4</v>
      </c>
      <c r="AS23" s="21">
        <v>168</v>
      </c>
      <c r="AT23" s="21">
        <f>(AR23+AS23)</f>
        <v>172</v>
      </c>
      <c r="AU23" s="21">
        <f>(AR23/AT23)*100</f>
        <v>2.3255813953488373</v>
      </c>
      <c r="AV23" s="22"/>
      <c r="AX23" s="21" t="s">
        <v>790</v>
      </c>
      <c r="AY23" s="21">
        <v>178</v>
      </c>
      <c r="AZ23" s="21">
        <v>20</v>
      </c>
      <c r="BA23" s="21">
        <f>(AY23+AZ23)</f>
        <v>198</v>
      </c>
      <c r="BB23" s="21">
        <f>(AY23/BA23)*100</f>
        <v>89.898989898989896</v>
      </c>
      <c r="BC23" s="22"/>
      <c r="BE23" s="21" t="s">
        <v>791</v>
      </c>
      <c r="BF23" s="21">
        <v>222</v>
      </c>
      <c r="BG23" s="21">
        <v>21</v>
      </c>
      <c r="BH23" s="21">
        <f>BF23+BG23</f>
        <v>243</v>
      </c>
      <c r="BI23" s="21">
        <f>(BF23/BH23)*100</f>
        <v>91.358024691358025</v>
      </c>
      <c r="BJ23" s="22"/>
      <c r="BL23" s="21" t="s">
        <v>870</v>
      </c>
      <c r="BM23" s="21">
        <v>164</v>
      </c>
      <c r="BN23" s="21">
        <v>25</v>
      </c>
      <c r="BO23" s="21">
        <f>(BM23+BN23)</f>
        <v>189</v>
      </c>
      <c r="BP23" s="21">
        <f>(BM23/BO23)*100</f>
        <v>86.772486772486772</v>
      </c>
      <c r="BQ23" s="22"/>
      <c r="BS23" s="21" t="s">
        <v>871</v>
      </c>
      <c r="BT23" s="21">
        <v>181</v>
      </c>
      <c r="BU23" s="21">
        <v>33</v>
      </c>
      <c r="BV23" s="21">
        <f>(BT23+BU23)</f>
        <v>214</v>
      </c>
      <c r="BW23" s="21">
        <f>(BT23/BV23)*100</f>
        <v>84.579439252336456</v>
      </c>
      <c r="BX23" s="22"/>
    </row>
    <row r="24" spans="8:76" ht="14.25" customHeight="1" x14ac:dyDescent="0.3">
      <c r="H24" s="21" t="s">
        <v>552</v>
      </c>
      <c r="I24" s="21">
        <v>136</v>
      </c>
      <c r="J24" s="21">
        <v>22</v>
      </c>
      <c r="K24" s="21">
        <f>(I24+J24)</f>
        <v>158</v>
      </c>
      <c r="L24" s="21">
        <f>(I24/K24)*100</f>
        <v>86.075949367088612</v>
      </c>
      <c r="M24" s="22"/>
      <c r="N24" s="22"/>
      <c r="O24" s="21" t="s">
        <v>570</v>
      </c>
      <c r="P24" s="21">
        <v>123</v>
      </c>
      <c r="Q24" s="21">
        <v>16</v>
      </c>
      <c r="R24" s="21">
        <f>(P24+Q24)</f>
        <v>139</v>
      </c>
      <c r="S24" s="21">
        <f>(P24/R24)*100</f>
        <v>88.489208633093526</v>
      </c>
      <c r="T24" s="22"/>
      <c r="U24" s="22"/>
      <c r="V24" s="21" t="s">
        <v>601</v>
      </c>
      <c r="W24" s="21">
        <v>6</v>
      </c>
      <c r="X24" s="21">
        <v>175</v>
      </c>
      <c r="Y24" s="21">
        <f>(W24+X24)</f>
        <v>181</v>
      </c>
      <c r="Z24" s="21">
        <f>(W24/Y24)*100</f>
        <v>3.3149171270718232</v>
      </c>
      <c r="AA24" s="22"/>
      <c r="AC24" s="21" t="s">
        <v>663</v>
      </c>
      <c r="AD24" s="21">
        <v>10</v>
      </c>
      <c r="AE24" s="21">
        <v>148</v>
      </c>
      <c r="AF24" s="21">
        <f>(AD24+AE24)</f>
        <v>158</v>
      </c>
      <c r="AG24" s="21">
        <f>(AD24/AF24)*100</f>
        <v>6.3291139240506329</v>
      </c>
      <c r="AH24" s="22"/>
      <c r="AJ24" s="21" t="s">
        <v>679</v>
      </c>
      <c r="AK24" s="21">
        <v>123</v>
      </c>
      <c r="AL24" s="21">
        <v>24</v>
      </c>
      <c r="AM24" s="21">
        <f>(AK24+AL24)</f>
        <v>147</v>
      </c>
      <c r="AN24" s="21">
        <f>(AK24/AM24)*100</f>
        <v>83.673469387755105</v>
      </c>
      <c r="AO24" s="22"/>
      <c r="AQ24" s="21" t="s">
        <v>746</v>
      </c>
      <c r="AR24" s="21">
        <v>8</v>
      </c>
      <c r="AS24" s="21">
        <v>130</v>
      </c>
      <c r="AT24" s="21">
        <f>(AR24+AS24)</f>
        <v>138</v>
      </c>
      <c r="AU24" s="21">
        <f>(AR24/AT24)*100</f>
        <v>5.7971014492753623</v>
      </c>
      <c r="AV24" s="22"/>
      <c r="AX24" s="21" t="s">
        <v>792</v>
      </c>
      <c r="AY24" s="21">
        <v>166</v>
      </c>
      <c r="AZ24" s="21">
        <v>25</v>
      </c>
      <c r="BA24" s="21">
        <f>(AY24+AZ24)</f>
        <v>191</v>
      </c>
      <c r="BB24" s="21">
        <f>(AY24/BA24)*100</f>
        <v>86.910994764397913</v>
      </c>
      <c r="BC24" s="22"/>
      <c r="BE24" s="21" t="s">
        <v>793</v>
      </c>
      <c r="BF24" s="21">
        <v>193</v>
      </c>
      <c r="BG24" s="21">
        <v>17</v>
      </c>
      <c r="BH24" s="21">
        <f>BF24+BG24</f>
        <v>210</v>
      </c>
      <c r="BI24" s="21">
        <f>(BF24/BH24)*100</f>
        <v>91.904761904761898</v>
      </c>
      <c r="BJ24" s="22"/>
      <c r="BL24" s="21" t="s">
        <v>872</v>
      </c>
      <c r="BM24" s="21">
        <v>158</v>
      </c>
      <c r="BN24" s="21">
        <v>17</v>
      </c>
      <c r="BO24" s="21">
        <f>(BM24+BN24)</f>
        <v>175</v>
      </c>
      <c r="BP24" s="21">
        <f>(BM24/BO24)*100</f>
        <v>90.285714285714278</v>
      </c>
      <c r="BQ24" s="22"/>
      <c r="BS24" s="21" t="s">
        <v>873</v>
      </c>
      <c r="BT24" s="21">
        <v>155</v>
      </c>
      <c r="BU24" s="21">
        <v>39</v>
      </c>
      <c r="BV24" s="21">
        <f>(BT24+BU24)</f>
        <v>194</v>
      </c>
      <c r="BW24" s="21">
        <f>(BT24/BV24)*100</f>
        <v>79.896907216494853</v>
      </c>
      <c r="BX24" s="22"/>
    </row>
    <row r="25" spans="8:76" ht="14.25" customHeight="1" x14ac:dyDescent="0.3">
      <c r="H25" s="22" t="s">
        <v>554</v>
      </c>
      <c r="I25" s="22">
        <f>AVERAGE(I22:I24)</f>
        <v>101.33333333333333</v>
      </c>
      <c r="J25" s="22">
        <f>AVERAGE(J22:J24)</f>
        <v>18.333333333333332</v>
      </c>
      <c r="K25" s="22">
        <f>AVERAGE(K22:K24)</f>
        <v>119.66666666666667</v>
      </c>
      <c r="L25" s="22">
        <f>AVERAGE(L22:L24)</f>
        <v>84.48804874076869</v>
      </c>
      <c r="M25" s="22">
        <f>STDEV(L22:L24)/SQRT(3)</f>
        <v>0.87651642115872241</v>
      </c>
      <c r="N25" s="22"/>
      <c r="O25" s="22" t="s">
        <v>571</v>
      </c>
      <c r="P25" s="22">
        <f>AVERAGE(P22:P24)</f>
        <v>128.33333333333334</v>
      </c>
      <c r="Q25" s="22">
        <f>AVERAGE(Q22:Q24)</f>
        <v>23</v>
      </c>
      <c r="R25" s="22">
        <f>AVERAGE(R22:R24)</f>
        <v>151.33333333333334</v>
      </c>
      <c r="S25" s="22">
        <f>AVERAGE(S22:S24)</f>
        <v>84.947738421214197</v>
      </c>
      <c r="T25" s="22">
        <f>STDEV(S22:S24)/SQRT(3)</f>
        <v>1.7709212584863421</v>
      </c>
      <c r="U25" s="22"/>
      <c r="V25" s="22" t="s">
        <v>603</v>
      </c>
      <c r="W25" s="22">
        <f>AVERAGE(W22:W24)</f>
        <v>3.6666666666666665</v>
      </c>
      <c r="X25" s="22">
        <f>AVERAGE(X22:X24)</f>
        <v>146</v>
      </c>
      <c r="Y25" s="22">
        <f>AVERAGE(Y22:Y24)</f>
        <v>149.66666666666666</v>
      </c>
      <c r="Z25" s="22">
        <f>AVERAGE(Z22:Z24)</f>
        <v>2.3177699947382266</v>
      </c>
      <c r="AA25" s="22">
        <f>STDEV(Z22:Z24)/SQRT(3)</f>
        <v>0.77954251353491943</v>
      </c>
      <c r="AC25" s="22" t="s">
        <v>665</v>
      </c>
      <c r="AD25" s="22">
        <f>AVERAGE(AD22:AD24)</f>
        <v>8</v>
      </c>
      <c r="AE25" s="22">
        <f>AVERAGE(AE22:AE24)</f>
        <v>149.66666666666666</v>
      </c>
      <c r="AF25" s="22">
        <f>AVERAGE(AF22:AF24)</f>
        <v>157.66666666666666</v>
      </c>
      <c r="AG25" s="22">
        <f>AVERAGE(AG22:AG24)</f>
        <v>5.7338163092909795</v>
      </c>
      <c r="AH25" s="22">
        <f>STDEV(AG22:AG24)/SQRT(3)</f>
        <v>2.557660876683709</v>
      </c>
      <c r="AJ25" s="22" t="s">
        <v>681</v>
      </c>
      <c r="AK25" s="22">
        <f>AVERAGE(AK22:AK24)</f>
        <v>117</v>
      </c>
      <c r="AL25" s="22">
        <f>AVERAGE(AL22:AL24)</f>
        <v>21.333333333333332</v>
      </c>
      <c r="AM25" s="22">
        <f>AVERAGE(AM22:AM24)</f>
        <v>138.33333333333334</v>
      </c>
      <c r="AN25" s="22">
        <f>AVERAGE(AN22:AN24)</f>
        <v>84.652949146707826</v>
      </c>
      <c r="AO25" s="22">
        <f>STDEV(AN22:AN24)/SQRT(3)</f>
        <v>0.51836008939226552</v>
      </c>
      <c r="AQ25" s="22" t="s">
        <v>747</v>
      </c>
      <c r="AR25" s="22">
        <f>AVERAGE(AR22:AR24)</f>
        <v>6.666666666666667</v>
      </c>
      <c r="AS25" s="22">
        <f>AVERAGE(AS22:AS24)</f>
        <v>147.33333333333334</v>
      </c>
      <c r="AT25" s="22">
        <f>AVERAGE(AT22:AT24)</f>
        <v>154</v>
      </c>
      <c r="AU25" s="22">
        <f>AVERAGE(AU22:AU24)</f>
        <v>4.4619469131203466</v>
      </c>
      <c r="AV25" s="22">
        <f>STDEV(AU22:AU24)/SQRT(3)</f>
        <v>1.0792462105563403</v>
      </c>
      <c r="AX25" s="22" t="s">
        <v>794</v>
      </c>
      <c r="AY25" s="22">
        <f>AVERAGE(AY22:AY24)</f>
        <v>142.66666666666666</v>
      </c>
      <c r="AZ25" s="22">
        <f>AVERAGE(AZ22:AZ24)</f>
        <v>18</v>
      </c>
      <c r="BA25" s="22">
        <f>AVERAGE(BA22:BA24)</f>
        <v>160.66666666666666</v>
      </c>
      <c r="BB25" s="22">
        <f>AVERAGE(BB22:BB24)</f>
        <v>89.044188436183035</v>
      </c>
      <c r="BC25" s="22">
        <f>STDEV(BB22:BB24)/SQRT(3)</f>
        <v>1.0735833628660858</v>
      </c>
      <c r="BE25" s="22" t="s">
        <v>795</v>
      </c>
      <c r="BF25" s="22">
        <f>AVERAGE(BF22:BF24)</f>
        <v>203</v>
      </c>
      <c r="BG25" s="22">
        <f>AVERAGE(BG22:BG24)</f>
        <v>20.333333333333332</v>
      </c>
      <c r="BH25" s="22">
        <f>AVERAGE(BH22:BH24)</f>
        <v>223.33333333333334</v>
      </c>
      <c r="BI25" s="22">
        <f>AVERAGE(BI22:BI24)</f>
        <v>90.887902751702043</v>
      </c>
      <c r="BJ25" s="22">
        <f>STDEV(BI22:BI24)/SQRT(3)</f>
        <v>0.760058105827221</v>
      </c>
      <c r="BL25" s="22" t="s">
        <v>874</v>
      </c>
      <c r="BM25" s="22">
        <f>AVERAGE(BM22:BM24)</f>
        <v>140</v>
      </c>
      <c r="BN25" s="22">
        <f>AVERAGE(BN22:BN24)</f>
        <v>17.666666666666668</v>
      </c>
      <c r="BO25" s="22">
        <f>AVERAGE(BO22:BO24)</f>
        <v>157.66666666666666</v>
      </c>
      <c r="BP25" s="22">
        <f>AVERAGE(BP22:BP24)</f>
        <v>88.988819312978322</v>
      </c>
      <c r="BQ25" s="22">
        <f>STDEV(BP22:BP24)/SQRT(3)</f>
        <v>1.1135103607772656</v>
      </c>
      <c r="BS25" s="22" t="s">
        <v>875</v>
      </c>
      <c r="BT25" s="22">
        <f>AVERAGE(BT22:BT24)</f>
        <v>178.33333333333334</v>
      </c>
      <c r="BU25" s="22">
        <f>AVERAGE(BU22:BU24)</f>
        <v>35</v>
      </c>
      <c r="BV25" s="22">
        <f>AVERAGE(BV22:BV24)</f>
        <v>213.33333333333334</v>
      </c>
      <c r="BW25" s="22">
        <f>AVERAGE(BW22:BW24)</f>
        <v>83.417402845932273</v>
      </c>
      <c r="BX25" s="22">
        <f>STDEV(BW22:BW24)/SQRT(3)</f>
        <v>1.7938110265301668</v>
      </c>
    </row>
    <row r="26" spans="8:76" ht="14.25" customHeight="1" x14ac:dyDescent="0.3">
      <c r="H26" s="21" t="s">
        <v>509</v>
      </c>
      <c r="I26" s="21">
        <v>125</v>
      </c>
      <c r="J26" s="21">
        <v>3</v>
      </c>
      <c r="K26" s="21">
        <f>(I26+J26)</f>
        <v>128</v>
      </c>
      <c r="L26" s="21">
        <f>(I26/K26)*100</f>
        <v>97.65625</v>
      </c>
      <c r="O26" s="21" t="s">
        <v>572</v>
      </c>
      <c r="P26" s="21">
        <v>124</v>
      </c>
      <c r="Q26" s="21">
        <v>10</v>
      </c>
      <c r="R26" s="21">
        <f>(P26+Q26)</f>
        <v>134</v>
      </c>
      <c r="S26" s="21">
        <f>(P26/R26)*100</f>
        <v>92.537313432835816</v>
      </c>
      <c r="T26" s="22"/>
      <c r="V26" s="21" t="s">
        <v>605</v>
      </c>
      <c r="W26" s="21">
        <v>245</v>
      </c>
      <c r="X26" s="21">
        <v>14</v>
      </c>
      <c r="Y26" s="21">
        <f>(W26+X26)</f>
        <v>259</v>
      </c>
      <c r="Z26" s="21">
        <f>(W26/Y26)*100</f>
        <v>94.594594594594597</v>
      </c>
      <c r="AA26" s="22"/>
      <c r="AC26" s="21" t="s">
        <v>638</v>
      </c>
      <c r="AD26" s="21">
        <v>174</v>
      </c>
      <c r="AE26" s="21">
        <v>7</v>
      </c>
      <c r="AF26" s="21">
        <f>(AD26+AE26)</f>
        <v>181</v>
      </c>
      <c r="AG26" s="21">
        <f>(AD26/AF26)*100</f>
        <v>96.132596685082873</v>
      </c>
      <c r="AJ26" s="21" t="s">
        <v>683</v>
      </c>
      <c r="AK26" s="21">
        <v>236</v>
      </c>
      <c r="AL26" s="21">
        <v>19</v>
      </c>
      <c r="AM26" s="21">
        <f>(AK26+AL26)</f>
        <v>255</v>
      </c>
      <c r="AN26" s="21">
        <f>(AK26/AM26)*100</f>
        <v>92.549019607843135</v>
      </c>
      <c r="AO26" s="22"/>
      <c r="AQ26" s="21" t="s">
        <v>715</v>
      </c>
      <c r="AR26" s="21">
        <v>268</v>
      </c>
      <c r="AS26" s="21">
        <v>20</v>
      </c>
      <c r="AT26" s="21">
        <f>(AR26+AS26)</f>
        <v>288</v>
      </c>
      <c r="AU26" s="21">
        <f>(AR26/AT26)*100</f>
        <v>93.055555555555557</v>
      </c>
      <c r="AV26" s="22"/>
      <c r="AX26" s="21" t="s">
        <v>796</v>
      </c>
      <c r="AY26" s="21">
        <v>6</v>
      </c>
      <c r="AZ26" s="21">
        <v>243</v>
      </c>
      <c r="BA26" s="21">
        <f>(AY26+AZ26)</f>
        <v>249</v>
      </c>
      <c r="BB26" s="21">
        <f>(AY26/BA26)*100</f>
        <v>2.4096385542168677</v>
      </c>
      <c r="BC26" s="22"/>
      <c r="BE26" s="21" t="s">
        <v>797</v>
      </c>
      <c r="BF26" s="21">
        <v>297</v>
      </c>
      <c r="BG26" s="21">
        <v>14</v>
      </c>
      <c r="BH26" s="21">
        <f>(BF26+BG26)</f>
        <v>311</v>
      </c>
      <c r="BI26" s="21">
        <f>(BF26/BH26)*100</f>
        <v>95.498392282958207</v>
      </c>
      <c r="BJ26" s="22"/>
      <c r="BL26" s="21" t="s">
        <v>876</v>
      </c>
      <c r="BM26" s="21">
        <v>264</v>
      </c>
      <c r="BN26" s="21">
        <v>15</v>
      </c>
      <c r="BO26" s="21">
        <f>BM26+BN26</f>
        <v>279</v>
      </c>
      <c r="BP26" s="21">
        <f>(BM26/BO26)*100</f>
        <v>94.623655913978496</v>
      </c>
      <c r="BQ26" s="22"/>
      <c r="BS26" s="21" t="s">
        <v>877</v>
      </c>
      <c r="BT26" s="21">
        <v>451</v>
      </c>
      <c r="BU26" s="21">
        <v>14</v>
      </c>
      <c r="BV26" s="21">
        <f>BT26+BU26</f>
        <v>465</v>
      </c>
      <c r="BW26" s="21">
        <f>(BT26/BV26)*100</f>
        <v>96.989247311827953</v>
      </c>
      <c r="BX26" s="22"/>
    </row>
    <row r="27" spans="8:76" ht="14.25" customHeight="1" x14ac:dyDescent="0.3">
      <c r="H27" s="21" t="s">
        <v>511</v>
      </c>
      <c r="I27" s="21">
        <v>123</v>
      </c>
      <c r="J27" s="21">
        <v>6</v>
      </c>
      <c r="K27" s="21">
        <f>(I27+J27)</f>
        <v>129</v>
      </c>
      <c r="L27" s="21">
        <f>(I27/K27)*100</f>
        <v>95.348837209302332</v>
      </c>
      <c r="O27" s="21" t="s">
        <v>574</v>
      </c>
      <c r="P27" s="21">
        <v>156</v>
      </c>
      <c r="Q27" s="21">
        <v>6</v>
      </c>
      <c r="R27" s="21">
        <f>(P27+Q27)</f>
        <v>162</v>
      </c>
      <c r="S27" s="21">
        <f>(P27/R27)*100</f>
        <v>96.296296296296291</v>
      </c>
      <c r="T27" s="22"/>
      <c r="V27" s="21" t="s">
        <v>607</v>
      </c>
      <c r="W27" s="21">
        <v>200</v>
      </c>
      <c r="X27" s="21">
        <v>15</v>
      </c>
      <c r="Y27" s="21">
        <f>(W27+X27)</f>
        <v>215</v>
      </c>
      <c r="Z27" s="21">
        <f>(W27/Y27)*100</f>
        <v>93.023255813953483</v>
      </c>
      <c r="AA27" s="22"/>
      <c r="AC27" s="21" t="s">
        <v>640</v>
      </c>
      <c r="AD27" s="21">
        <v>243</v>
      </c>
      <c r="AE27" s="21">
        <v>16</v>
      </c>
      <c r="AF27" s="21">
        <f>(AD27+AE27)</f>
        <v>259</v>
      </c>
      <c r="AG27" s="21">
        <f>(AD27/AF27)*100</f>
        <v>93.822393822393821</v>
      </c>
      <c r="AJ27" s="21" t="s">
        <v>685</v>
      </c>
      <c r="AK27" s="21">
        <v>192</v>
      </c>
      <c r="AL27" s="21">
        <v>12</v>
      </c>
      <c r="AM27" s="21">
        <f>(AK27+AL27)</f>
        <v>204</v>
      </c>
      <c r="AN27" s="21">
        <f>(AK27/AM27)*100</f>
        <v>94.117647058823522</v>
      </c>
      <c r="AO27" s="22"/>
      <c r="AQ27" s="21" t="s">
        <v>717</v>
      </c>
      <c r="AR27" s="21">
        <v>226</v>
      </c>
      <c r="AS27" s="21">
        <v>14</v>
      </c>
      <c r="AT27" s="21">
        <f>(AR27+AS27)</f>
        <v>240</v>
      </c>
      <c r="AU27" s="21">
        <f>(AR27/AT27)*100</f>
        <v>94.166666666666671</v>
      </c>
      <c r="AV27" s="22"/>
      <c r="AX27" s="21" t="s">
        <v>798</v>
      </c>
      <c r="AY27" s="21">
        <v>7</v>
      </c>
      <c r="AZ27" s="21">
        <v>260</v>
      </c>
      <c r="BA27" s="21">
        <f>(AY27+AZ27)</f>
        <v>267</v>
      </c>
      <c r="BB27" s="21">
        <f>(AY27/BA27)*100</f>
        <v>2.6217228464419478</v>
      </c>
      <c r="BC27" s="22"/>
      <c r="BE27" s="21" t="s">
        <v>799</v>
      </c>
      <c r="BF27" s="21">
        <v>302</v>
      </c>
      <c r="BG27" s="21">
        <v>11</v>
      </c>
      <c r="BH27" s="21">
        <f>(BF27+BG27)</f>
        <v>313</v>
      </c>
      <c r="BI27" s="21">
        <f>(BF27/BH27)*100</f>
        <v>96.485623003194888</v>
      </c>
      <c r="BJ27" s="22"/>
      <c r="BL27" s="21" t="s">
        <v>878</v>
      </c>
      <c r="BM27" s="21">
        <v>368</v>
      </c>
      <c r="BN27" s="21">
        <v>25</v>
      </c>
      <c r="BO27" s="21">
        <f>BM27+BN27</f>
        <v>393</v>
      </c>
      <c r="BP27" s="21">
        <f>(BM27/BO27)*100</f>
        <v>93.638676844783717</v>
      </c>
      <c r="BQ27" s="22"/>
      <c r="BS27" s="21" t="s">
        <v>879</v>
      </c>
      <c r="BT27" s="21">
        <v>358</v>
      </c>
      <c r="BU27" s="21">
        <v>23</v>
      </c>
      <c r="BV27" s="21">
        <f>BT27+BU27</f>
        <v>381</v>
      </c>
      <c r="BW27" s="21">
        <f>(BT27/BV27)*100</f>
        <v>93.963254593175847</v>
      </c>
      <c r="BX27" s="22"/>
    </row>
    <row r="28" spans="8:76" ht="14.25" customHeight="1" x14ac:dyDescent="0.3">
      <c r="H28" s="21" t="s">
        <v>513</v>
      </c>
      <c r="I28" s="21">
        <v>138</v>
      </c>
      <c r="J28" s="21">
        <v>11</v>
      </c>
      <c r="K28" s="21">
        <f>(I28+J28)</f>
        <v>149</v>
      </c>
      <c r="L28" s="21">
        <f>(I28/K28)*100</f>
        <v>92.617449664429529</v>
      </c>
      <c r="O28" s="21" t="s">
        <v>576</v>
      </c>
      <c r="P28" s="21">
        <v>138</v>
      </c>
      <c r="Q28" s="21">
        <v>7</v>
      </c>
      <c r="R28" s="21">
        <f>(P28+Q28)</f>
        <v>145</v>
      </c>
      <c r="S28" s="21">
        <f>(P28/R28)*100</f>
        <v>95.172413793103445</v>
      </c>
      <c r="T28" s="22"/>
      <c r="V28" s="21" t="s">
        <v>609</v>
      </c>
      <c r="W28" s="21">
        <v>270</v>
      </c>
      <c r="X28" s="21">
        <v>12</v>
      </c>
      <c r="Y28" s="21">
        <f>(W28+X28)</f>
        <v>282</v>
      </c>
      <c r="Z28" s="21">
        <f>(W28/Y28)*100</f>
        <v>95.744680851063833</v>
      </c>
      <c r="AA28" s="22"/>
      <c r="AC28" s="21" t="s">
        <v>642</v>
      </c>
      <c r="AD28" s="21">
        <v>215</v>
      </c>
      <c r="AE28" s="21">
        <v>9</v>
      </c>
      <c r="AF28" s="21">
        <f>(AD28+AE28)</f>
        <v>224</v>
      </c>
      <c r="AG28" s="21">
        <f>(AD28/AF28)*100</f>
        <v>95.982142857142861</v>
      </c>
      <c r="AJ28" s="21" t="s">
        <v>687</v>
      </c>
      <c r="AK28" s="21">
        <v>261</v>
      </c>
      <c r="AL28" s="21">
        <v>18</v>
      </c>
      <c r="AM28" s="21">
        <f>(AK28+AL28)</f>
        <v>279</v>
      </c>
      <c r="AN28" s="21">
        <f>(AK28/AM28)*100</f>
        <v>93.548387096774192</v>
      </c>
      <c r="AO28" s="22"/>
      <c r="AQ28" s="21" t="s">
        <v>719</v>
      </c>
      <c r="AR28" s="21">
        <v>191</v>
      </c>
      <c r="AS28" s="21">
        <v>26</v>
      </c>
      <c r="AT28" s="21">
        <f>(AR28+AS28)</f>
        <v>217</v>
      </c>
      <c r="AU28" s="21">
        <f>(AR28/AT28)*100</f>
        <v>88.018433179723502</v>
      </c>
      <c r="AV28" s="22"/>
      <c r="AX28" s="21" t="s">
        <v>800</v>
      </c>
      <c r="AY28" s="21">
        <v>8</v>
      </c>
      <c r="AZ28" s="21">
        <v>247</v>
      </c>
      <c r="BA28" s="21">
        <f>(AY28+AZ28)</f>
        <v>255</v>
      </c>
      <c r="BB28" s="21">
        <f>(AY28/BA28)*100</f>
        <v>3.1372549019607843</v>
      </c>
      <c r="BC28" s="22"/>
      <c r="BE28" s="21" t="s">
        <v>801</v>
      </c>
      <c r="BF28" s="21">
        <v>294</v>
      </c>
      <c r="BG28" s="21">
        <v>13</v>
      </c>
      <c r="BH28" s="21">
        <f>(BF28+BG28)</f>
        <v>307</v>
      </c>
      <c r="BI28" s="21">
        <f>(BF28/BH28)*100</f>
        <v>95.765472312703579</v>
      </c>
      <c r="BJ28" s="22"/>
      <c r="BL28" s="21" t="s">
        <v>880</v>
      </c>
      <c r="BM28" s="21">
        <v>383</v>
      </c>
      <c r="BN28" s="21">
        <v>34</v>
      </c>
      <c r="BO28" s="21">
        <f>BM28+BN28</f>
        <v>417</v>
      </c>
      <c r="BP28" s="21">
        <f>(BM28/BO28)*100</f>
        <v>91.846522781774581</v>
      </c>
      <c r="BQ28" s="22"/>
      <c r="BS28" s="21" t="s">
        <v>881</v>
      </c>
      <c r="BT28" s="21">
        <v>405</v>
      </c>
      <c r="BU28" s="21">
        <v>22</v>
      </c>
      <c r="BV28" s="21">
        <f>BT28+BU28</f>
        <v>427</v>
      </c>
      <c r="BW28" s="21">
        <f>(BT28/BV28)*100</f>
        <v>94.847775175644031</v>
      </c>
      <c r="BX28" s="22"/>
    </row>
    <row r="29" spans="8:76" ht="14.25" customHeight="1" x14ac:dyDescent="0.3">
      <c r="H29" s="22" t="s">
        <v>515</v>
      </c>
      <c r="I29" s="22">
        <f>AVERAGE(I26:I28)</f>
        <v>128.66666666666666</v>
      </c>
      <c r="J29" s="22">
        <f>AVERAGE(J26:J28)</f>
        <v>6.666666666666667</v>
      </c>
      <c r="K29" s="22">
        <f>AVERAGE(K26:K28)</f>
        <v>135.33333333333334</v>
      </c>
      <c r="L29" s="22">
        <f>AVERAGE(L26:L28)</f>
        <v>95.207512291243958</v>
      </c>
      <c r="M29" s="22">
        <f>STDEV(L26:L28)/SQRT(3)</f>
        <v>1.4562917238411208</v>
      </c>
      <c r="N29" s="22"/>
      <c r="O29" s="22" t="s">
        <v>578</v>
      </c>
      <c r="P29" s="22">
        <f>AVERAGE(P26:P28)</f>
        <v>139.33333333333334</v>
      </c>
      <c r="Q29" s="22">
        <f>AVERAGE(Q26:Q28)</f>
        <v>7.666666666666667</v>
      </c>
      <c r="R29" s="22">
        <f>AVERAGE(R26:R28)</f>
        <v>147</v>
      </c>
      <c r="S29" s="22">
        <f>AVERAGE(S26:S28)</f>
        <v>94.668674507411836</v>
      </c>
      <c r="T29" s="22">
        <f>STDEV(S26:S28)/SQRT(3)</f>
        <v>1.1139723205581584</v>
      </c>
      <c r="U29" s="22"/>
      <c r="V29" s="22" t="s">
        <v>611</v>
      </c>
      <c r="W29" s="22">
        <f>AVERAGE(W26:W28)</f>
        <v>238.33333333333334</v>
      </c>
      <c r="X29" s="22">
        <f>AVERAGE(X26:X28)</f>
        <v>13.666666666666666</v>
      </c>
      <c r="Y29" s="22">
        <f>AVERAGE(Y26:Y28)</f>
        <v>252</v>
      </c>
      <c r="Z29" s="22">
        <f>AVERAGE(Z26:Z28)</f>
        <v>94.4541770865373</v>
      </c>
      <c r="AA29" s="22">
        <f>STDEV(Z26:Z28)/SQRT(3)</f>
        <v>0.78873873274140083</v>
      </c>
      <c r="AC29" s="22" t="s">
        <v>644</v>
      </c>
      <c r="AD29" s="22">
        <f>AVERAGE(AD26:AD28)</f>
        <v>210.66666666666666</v>
      </c>
      <c r="AE29" s="22">
        <f>AVERAGE(AE26:AE28)</f>
        <v>10.666666666666666</v>
      </c>
      <c r="AF29" s="22">
        <f>AVERAGE(AF26:AF28)</f>
        <v>221.33333333333334</v>
      </c>
      <c r="AG29" s="22">
        <f>AVERAGE(AG26:AG28)</f>
        <v>95.312377788206504</v>
      </c>
      <c r="AH29" s="22">
        <f>STDEV(AG26:AG28)/SQRT(3)</f>
        <v>0.74625693796208736</v>
      </c>
      <c r="AJ29" s="22" t="s">
        <v>689</v>
      </c>
      <c r="AK29" s="22">
        <f>AVERAGE(AK26:AK28)</f>
        <v>229.66666666666666</v>
      </c>
      <c r="AL29" s="22">
        <f>AVERAGE(AL26:AL28)</f>
        <v>16.333333333333332</v>
      </c>
      <c r="AM29" s="22">
        <f>AVERAGE(AM26:AM28)</f>
        <v>246</v>
      </c>
      <c r="AN29" s="22">
        <f>AVERAGE(AN26:AN28)</f>
        <v>93.40501792114695</v>
      </c>
      <c r="AO29" s="22">
        <f>STDEV(AN26:AN28)/SQRT(3)</f>
        <v>0.45846267037507454</v>
      </c>
      <c r="AQ29" s="22" t="s">
        <v>721</v>
      </c>
      <c r="AR29" s="22">
        <f>AVERAGE(AR26:AR28)</f>
        <v>228.33333333333334</v>
      </c>
      <c r="AS29" s="22">
        <f>AVERAGE(AS26:AS28)</f>
        <v>20</v>
      </c>
      <c r="AT29" s="22">
        <f>AVERAGE(AT26:AT28)</f>
        <v>248.33333333333334</v>
      </c>
      <c r="AU29" s="22">
        <f>AVERAGE(AU26:AU28)</f>
        <v>91.746885133981905</v>
      </c>
      <c r="AV29" s="22">
        <f>STDEV(AU26:AU28)/SQRT(3)</f>
        <v>1.8916181306594497</v>
      </c>
      <c r="AX29" s="22" t="s">
        <v>802</v>
      </c>
      <c r="AY29" s="22">
        <f>AVERAGE(AY26:AY28)</f>
        <v>7</v>
      </c>
      <c r="AZ29" s="22">
        <f>AVERAGE(AZ26:AZ28)</f>
        <v>250</v>
      </c>
      <c r="BA29" s="22">
        <f>AVERAGE(BA26:BA28)</f>
        <v>257</v>
      </c>
      <c r="BB29" s="22">
        <f>AVERAGE(BB26:BB28)</f>
        <v>2.7228721008731998</v>
      </c>
      <c r="BC29" s="22">
        <f>STDEV(BB26:BB28)/SQRT(3)</f>
        <v>0.21604765379428853</v>
      </c>
      <c r="BE29" s="22" t="s">
        <v>803</v>
      </c>
      <c r="BF29" s="22">
        <f>AVERAGE(BF26:BF28)</f>
        <v>297.66666666666669</v>
      </c>
      <c r="BG29" s="22">
        <f>AVERAGE(BG26:BG28)</f>
        <v>12.666666666666666</v>
      </c>
      <c r="BH29" s="22">
        <f>AVERAGE(BH26:BH28)</f>
        <v>310.33333333333331</v>
      </c>
      <c r="BI29" s="22">
        <f>AVERAGE(BI26:BI28)</f>
        <v>95.916495866285558</v>
      </c>
      <c r="BJ29" s="22">
        <f>STDEV(BI26:BI28)/SQRT(3)</f>
        <v>0.29482322898484764</v>
      </c>
      <c r="BL29" s="22" t="s">
        <v>882</v>
      </c>
      <c r="BM29" s="22">
        <f>AVERAGE(BM26:BM28)</f>
        <v>338.33333333333331</v>
      </c>
      <c r="BN29" s="22">
        <f>AVERAGE(BN26:BN28)</f>
        <v>24.666666666666668</v>
      </c>
      <c r="BO29" s="22">
        <f>AVERAGE(BO26:BO28)</f>
        <v>363</v>
      </c>
      <c r="BP29" s="22">
        <f>AVERAGE(BP26:BP28)</f>
        <v>93.369618513512265</v>
      </c>
      <c r="BQ29" s="22">
        <f>STDEV(BP26:BP28)/SQRT(3)</f>
        <v>0.81289839416664189</v>
      </c>
      <c r="BS29" s="22" t="s">
        <v>883</v>
      </c>
      <c r="BT29" s="22">
        <f>AVERAGE(BT26:BT28)</f>
        <v>404.66666666666669</v>
      </c>
      <c r="BU29" s="22">
        <f>AVERAGE(BU26:BU28)</f>
        <v>19.666666666666668</v>
      </c>
      <c r="BV29" s="22">
        <f>AVERAGE(BV26:BV28)</f>
        <v>424.33333333333331</v>
      </c>
      <c r="BW29" s="22">
        <f>AVERAGE(BW26:BW28)</f>
        <v>95.26675902688261</v>
      </c>
      <c r="BX29" s="22">
        <f>STDEV(BW26:BW28)/SQRT(3)</f>
        <v>0.89829812869168024</v>
      </c>
    </row>
    <row r="30" spans="8:76" ht="14.25" customHeight="1" x14ac:dyDescent="0.3">
      <c r="H30" s="21" t="s">
        <v>517</v>
      </c>
      <c r="I30" s="21">
        <v>112</v>
      </c>
      <c r="J30" s="21">
        <v>9</v>
      </c>
      <c r="K30" s="21">
        <f>(I30+J30)</f>
        <v>121</v>
      </c>
      <c r="L30" s="21">
        <f>(I30/K30)*100</f>
        <v>92.561983471074385</v>
      </c>
      <c r="M30" s="22"/>
      <c r="N30" s="22"/>
      <c r="O30" s="21" t="s">
        <v>580</v>
      </c>
      <c r="P30" s="21">
        <v>160</v>
      </c>
      <c r="Q30" s="21">
        <v>17</v>
      </c>
      <c r="R30" s="21">
        <f>(P30+Q30)</f>
        <v>177</v>
      </c>
      <c r="S30" s="21">
        <f>(P30/R30)*100</f>
        <v>90.395480225988706</v>
      </c>
      <c r="T30" s="22"/>
      <c r="U30" s="22"/>
      <c r="V30" s="21" t="s">
        <v>613</v>
      </c>
      <c r="W30" s="21">
        <v>200</v>
      </c>
      <c r="X30" s="21">
        <v>22</v>
      </c>
      <c r="Y30" s="21">
        <f>(W30+X30)</f>
        <v>222</v>
      </c>
      <c r="Z30" s="21">
        <f>(W30/Y30)*100</f>
        <v>90.090090090090087</v>
      </c>
      <c r="AA30" s="22"/>
      <c r="AC30" s="21" t="s">
        <v>646</v>
      </c>
      <c r="AD30" s="21">
        <v>202</v>
      </c>
      <c r="AE30" s="21">
        <v>24</v>
      </c>
      <c r="AF30" s="21">
        <f>(AD30+AE30)</f>
        <v>226</v>
      </c>
      <c r="AG30" s="21">
        <f>(AD30/AF30)*100</f>
        <v>89.380530973451329</v>
      </c>
      <c r="AH30" s="22"/>
      <c r="AJ30" s="21" t="s">
        <v>691</v>
      </c>
      <c r="AK30" s="21">
        <v>211</v>
      </c>
      <c r="AL30" s="21">
        <v>20</v>
      </c>
      <c r="AM30" s="21">
        <f>(AK30+AL30)</f>
        <v>231</v>
      </c>
      <c r="AN30" s="21">
        <f>(AK30/AM30)*100</f>
        <v>91.341991341991346</v>
      </c>
      <c r="AO30" s="22"/>
      <c r="AQ30" s="21" t="s">
        <v>723</v>
      </c>
      <c r="AR30" s="21">
        <v>252</v>
      </c>
      <c r="AS30" s="21">
        <v>16</v>
      </c>
      <c r="AT30" s="21">
        <f>(AR30+AS30)</f>
        <v>268</v>
      </c>
      <c r="AU30" s="21">
        <f>(AR30/AT30)*100</f>
        <v>94.029850746268664</v>
      </c>
      <c r="AV30" s="22"/>
      <c r="AX30" s="21" t="s">
        <v>804</v>
      </c>
      <c r="AY30" s="21">
        <v>177</v>
      </c>
      <c r="AZ30" s="21">
        <v>14</v>
      </c>
      <c r="BA30" s="21">
        <f>AY30+AZ30</f>
        <v>191</v>
      </c>
      <c r="BB30" s="21">
        <f>(AY30/BA30)*100</f>
        <v>92.670157068062835</v>
      </c>
      <c r="BC30" s="22"/>
      <c r="BE30" s="21" t="s">
        <v>805</v>
      </c>
      <c r="BF30" s="21">
        <v>16</v>
      </c>
      <c r="BG30" s="21">
        <v>235</v>
      </c>
      <c r="BH30" s="21">
        <f>(BF30+BG30)</f>
        <v>251</v>
      </c>
      <c r="BI30" s="21">
        <f>(BF30/BH30)*100</f>
        <v>6.3745019920318722</v>
      </c>
      <c r="BJ30" s="22"/>
      <c r="BL30" s="21" t="s">
        <v>884</v>
      </c>
      <c r="BM30" s="21">
        <v>401</v>
      </c>
      <c r="BN30" s="21">
        <v>21</v>
      </c>
      <c r="BO30" s="21">
        <f>(BM30+BN30)</f>
        <v>422</v>
      </c>
      <c r="BP30" s="21">
        <f>(BM30/BO30)*100</f>
        <v>95.023696682464447</v>
      </c>
      <c r="BQ30" s="22"/>
      <c r="BS30" s="21" t="s">
        <v>885</v>
      </c>
      <c r="BT30" s="21">
        <v>9</v>
      </c>
      <c r="BU30" s="21">
        <v>520</v>
      </c>
      <c r="BV30" s="21">
        <f>(BT30+BU30)</f>
        <v>529</v>
      </c>
      <c r="BW30" s="21">
        <f>(BT30/BV30)*100</f>
        <v>1.7013232514177694</v>
      </c>
      <c r="BX30" s="22"/>
    </row>
    <row r="31" spans="8:76" ht="14.25" customHeight="1" x14ac:dyDescent="0.3">
      <c r="H31" s="21" t="s">
        <v>519</v>
      </c>
      <c r="I31" s="21">
        <v>180</v>
      </c>
      <c r="J31" s="21">
        <v>16</v>
      </c>
      <c r="K31" s="21">
        <f>(I31+J31)</f>
        <v>196</v>
      </c>
      <c r="L31" s="21">
        <f>(I31/K31)*100</f>
        <v>91.83673469387756</v>
      </c>
      <c r="M31" s="22"/>
      <c r="N31" s="22"/>
      <c r="O31" s="21" t="s">
        <v>582</v>
      </c>
      <c r="P31" s="21">
        <v>161</v>
      </c>
      <c r="Q31" s="21">
        <v>9</v>
      </c>
      <c r="R31" s="21">
        <f>(P31+Q31)</f>
        <v>170</v>
      </c>
      <c r="S31" s="21">
        <f>(P31/R31)*100</f>
        <v>94.705882352941174</v>
      </c>
      <c r="T31" s="22"/>
      <c r="U31" s="22"/>
      <c r="V31" s="21" t="s">
        <v>615</v>
      </c>
      <c r="W31" s="21">
        <v>236</v>
      </c>
      <c r="X31" s="21">
        <v>29</v>
      </c>
      <c r="Y31" s="21">
        <f>(W31+X31)</f>
        <v>265</v>
      </c>
      <c r="Z31" s="21">
        <f>(W31/Y31)*100</f>
        <v>89.056603773584911</v>
      </c>
      <c r="AA31" s="22"/>
      <c r="AC31" s="21" t="s">
        <v>648</v>
      </c>
      <c r="AD31" s="21">
        <v>276</v>
      </c>
      <c r="AE31" s="21">
        <v>15</v>
      </c>
      <c r="AF31" s="21">
        <f>(AD31+AE31)</f>
        <v>291</v>
      </c>
      <c r="AG31" s="21">
        <f>(AD31/AF31)*100</f>
        <v>94.845360824742258</v>
      </c>
      <c r="AH31" s="22"/>
      <c r="AJ31" s="21" t="s">
        <v>693</v>
      </c>
      <c r="AK31" s="21">
        <v>205</v>
      </c>
      <c r="AL31" s="21">
        <v>22</v>
      </c>
      <c r="AM31" s="21">
        <f>(AK31+AL31)</f>
        <v>227</v>
      </c>
      <c r="AN31" s="21">
        <f>(AK31/AM31)*100</f>
        <v>90.308370044052865</v>
      </c>
      <c r="AO31" s="22"/>
      <c r="AQ31" s="21" t="s">
        <v>725</v>
      </c>
      <c r="AR31" s="21">
        <v>168</v>
      </c>
      <c r="AS31" s="21">
        <v>34</v>
      </c>
      <c r="AT31" s="21">
        <f>(AR31+AS31)</f>
        <v>202</v>
      </c>
      <c r="AU31" s="21">
        <f>(AR31/AT31)*100</f>
        <v>83.168316831683171</v>
      </c>
      <c r="AV31" s="22"/>
      <c r="AX31" s="21" t="s">
        <v>806</v>
      </c>
      <c r="AY31" s="21">
        <v>216</v>
      </c>
      <c r="AZ31" s="21">
        <v>21</v>
      </c>
      <c r="BA31" s="21">
        <f>AY31+AZ31</f>
        <v>237</v>
      </c>
      <c r="BB31" s="21">
        <f>(AY31/BA31)*100</f>
        <v>91.139240506329116</v>
      </c>
      <c r="BC31" s="22"/>
      <c r="BE31" s="21" t="s">
        <v>807</v>
      </c>
      <c r="BF31" s="21">
        <v>15</v>
      </c>
      <c r="BG31" s="21">
        <v>246</v>
      </c>
      <c r="BH31" s="21">
        <f>(BF31+BG31)</f>
        <v>261</v>
      </c>
      <c r="BI31" s="21">
        <f>(BF31/BH31)*100</f>
        <v>5.7471264367816088</v>
      </c>
      <c r="BJ31" s="22"/>
      <c r="BL31" s="21" t="s">
        <v>886</v>
      </c>
      <c r="BM31" s="21">
        <v>432</v>
      </c>
      <c r="BN31" s="21">
        <v>19</v>
      </c>
      <c r="BO31" s="21">
        <f>(BM31+BN31)</f>
        <v>451</v>
      </c>
      <c r="BP31" s="21">
        <f>(BM31/BO31)*100</f>
        <v>95.787139689578709</v>
      </c>
      <c r="BQ31" s="22"/>
      <c r="BS31" s="21" t="s">
        <v>887</v>
      </c>
      <c r="BT31" s="21">
        <v>9</v>
      </c>
      <c r="BU31" s="21">
        <v>435</v>
      </c>
      <c r="BV31" s="21">
        <f>(BT31+BU31)</f>
        <v>444</v>
      </c>
      <c r="BW31" s="21">
        <f>(BT31/BV31)*100</f>
        <v>2.0270270270270272</v>
      </c>
      <c r="BX31" s="22"/>
    </row>
    <row r="32" spans="8:76" ht="14.25" customHeight="1" x14ac:dyDescent="0.3">
      <c r="H32" s="21" t="s">
        <v>521</v>
      </c>
      <c r="I32" s="21">
        <v>140</v>
      </c>
      <c r="J32" s="21">
        <v>4</v>
      </c>
      <c r="K32" s="21">
        <f>(I32+J32)</f>
        <v>144</v>
      </c>
      <c r="L32" s="21">
        <f>(I32/K32)*100</f>
        <v>97.222222222222214</v>
      </c>
      <c r="M32" s="22"/>
      <c r="N32" s="22"/>
      <c r="O32" s="21" t="s">
        <v>584</v>
      </c>
      <c r="P32" s="21">
        <v>118</v>
      </c>
      <c r="Q32" s="21">
        <v>4</v>
      </c>
      <c r="R32" s="21">
        <f>(P32+Q32)</f>
        <v>122</v>
      </c>
      <c r="S32" s="21">
        <f>(P32/R32)*100</f>
        <v>96.721311475409834</v>
      </c>
      <c r="T32" s="22"/>
      <c r="U32" s="22"/>
      <c r="V32" s="21" t="s">
        <v>617</v>
      </c>
      <c r="W32" s="21">
        <v>201</v>
      </c>
      <c r="X32" s="21">
        <v>21</v>
      </c>
      <c r="Y32" s="21">
        <f>(W32+X32)</f>
        <v>222</v>
      </c>
      <c r="Z32" s="21">
        <f>(W32/Y32)*100</f>
        <v>90.540540540540533</v>
      </c>
      <c r="AA32" s="22"/>
      <c r="AC32" s="21" t="s">
        <v>650</v>
      </c>
      <c r="AD32" s="21">
        <v>272</v>
      </c>
      <c r="AE32" s="21">
        <v>20</v>
      </c>
      <c r="AF32" s="21">
        <f>(AD32+AE32)</f>
        <v>292</v>
      </c>
      <c r="AG32" s="21">
        <f>(AD32/AF32)*100</f>
        <v>93.150684931506845</v>
      </c>
      <c r="AH32" s="22"/>
      <c r="AJ32" s="21" t="s">
        <v>695</v>
      </c>
      <c r="AK32" s="21">
        <v>213</v>
      </c>
      <c r="AL32" s="21">
        <v>28</v>
      </c>
      <c r="AM32" s="21">
        <f>(AK32+AL32)</f>
        <v>241</v>
      </c>
      <c r="AN32" s="21">
        <f>(AK32/AM32)*100</f>
        <v>88.38174273858921</v>
      </c>
      <c r="AO32" s="22"/>
      <c r="AQ32" s="21" t="s">
        <v>727</v>
      </c>
      <c r="AR32" s="21">
        <v>194</v>
      </c>
      <c r="AS32" s="21">
        <v>31</v>
      </c>
      <c r="AT32" s="21">
        <f>(AR32+AS32)</f>
        <v>225</v>
      </c>
      <c r="AU32" s="21">
        <f>(AR32/AT32)*100</f>
        <v>86.222222222222229</v>
      </c>
      <c r="AV32" s="22"/>
      <c r="AX32" s="21" t="s">
        <v>808</v>
      </c>
      <c r="AY32" s="21">
        <v>264</v>
      </c>
      <c r="AZ32" s="21">
        <v>24</v>
      </c>
      <c r="BA32" s="21">
        <f>AY32+AZ32</f>
        <v>288</v>
      </c>
      <c r="BB32" s="21">
        <f>(AY32/BA32)*100</f>
        <v>91.666666666666657</v>
      </c>
      <c r="BC32" s="22"/>
      <c r="BE32" s="21" t="s">
        <v>809</v>
      </c>
      <c r="BF32" s="21">
        <v>18</v>
      </c>
      <c r="BG32" s="21">
        <v>234</v>
      </c>
      <c r="BH32" s="21">
        <f>(BF32+BG32)</f>
        <v>252</v>
      </c>
      <c r="BI32" s="21">
        <f>(BF32/BH32)*100</f>
        <v>7.1428571428571423</v>
      </c>
      <c r="BJ32" s="22"/>
      <c r="BL32" s="21" t="s">
        <v>888</v>
      </c>
      <c r="BM32" s="21">
        <v>437</v>
      </c>
      <c r="BN32" s="21">
        <v>24</v>
      </c>
      <c r="BO32" s="21">
        <f>(BM32+BN32)</f>
        <v>461</v>
      </c>
      <c r="BP32" s="21">
        <f>(BM32/BO32)*100</f>
        <v>94.79392624728851</v>
      </c>
      <c r="BQ32" s="22"/>
      <c r="BS32" s="21" t="s">
        <v>889</v>
      </c>
      <c r="BT32" s="21">
        <v>8</v>
      </c>
      <c r="BU32" s="21">
        <v>368</v>
      </c>
      <c r="BV32" s="21">
        <f>(BT32+BU32)</f>
        <v>376</v>
      </c>
      <c r="BW32" s="21">
        <f>(BT32/BV32)*100</f>
        <v>2.1276595744680851</v>
      </c>
      <c r="BX32" s="22"/>
    </row>
    <row r="33" spans="8:76" ht="14.25" customHeight="1" x14ac:dyDescent="0.3">
      <c r="H33" s="22" t="s">
        <v>523</v>
      </c>
      <c r="I33" s="22">
        <f>AVERAGE(I30:I32)</f>
        <v>144</v>
      </c>
      <c r="J33" s="22">
        <f>AVERAGE(J30:J32)</f>
        <v>9.6666666666666661</v>
      </c>
      <c r="K33" s="22">
        <f>AVERAGE(K30:K32)</f>
        <v>153.66666666666666</v>
      </c>
      <c r="L33" s="22">
        <f>AVERAGE(L30:L32)</f>
        <v>93.873646795724724</v>
      </c>
      <c r="M33" s="22">
        <f>STDEV(L30:L32)/SQRT(3)</f>
        <v>1.6873267306021411</v>
      </c>
      <c r="N33" s="22"/>
      <c r="O33" s="22" t="s">
        <v>586</v>
      </c>
      <c r="P33" s="22">
        <f>AVERAGE(P30:P32)</f>
        <v>146.33333333333334</v>
      </c>
      <c r="Q33" s="22">
        <f>AVERAGE(Q30:Q32)</f>
        <v>10</v>
      </c>
      <c r="R33" s="22">
        <f>AVERAGE(R30:R32)</f>
        <v>156.33333333333334</v>
      </c>
      <c r="S33" s="22">
        <f>AVERAGE(S30:S32)</f>
        <v>93.940891351446567</v>
      </c>
      <c r="T33" s="22">
        <f>STDEV(S30:S32)/SQRT(3)</f>
        <v>1.8657387878366045</v>
      </c>
      <c r="U33" s="22"/>
      <c r="V33" s="22" t="s">
        <v>619</v>
      </c>
      <c r="W33" s="22">
        <f>AVERAGE(W30:W32)</f>
        <v>212.33333333333334</v>
      </c>
      <c r="X33" s="22">
        <f>AVERAGE(X30:X32)</f>
        <v>24</v>
      </c>
      <c r="Y33" s="22">
        <f>AVERAGE(Y30:Y32)</f>
        <v>236.33333333333334</v>
      </c>
      <c r="Z33" s="22">
        <f>AVERAGE(Z30:Z32)</f>
        <v>89.895744801405172</v>
      </c>
      <c r="AA33" s="22">
        <f>STDEV(Z30:Z32)/SQRT(3)</f>
        <v>0.43925871287362916</v>
      </c>
      <c r="AC33" s="22" t="s">
        <v>652</v>
      </c>
      <c r="AD33" s="22">
        <f>AVERAGE(AD30:AD32)</f>
        <v>250</v>
      </c>
      <c r="AE33" s="22">
        <f>AVERAGE(AE30:AE32)</f>
        <v>19.666666666666668</v>
      </c>
      <c r="AF33" s="22">
        <f>AVERAGE(AF30:AF32)</f>
        <v>269.66666666666669</v>
      </c>
      <c r="AG33" s="22">
        <f>AVERAGE(AG30:AG32)</f>
        <v>92.458858909900144</v>
      </c>
      <c r="AH33" s="22">
        <f>STDEV(AG30:AG32)/SQRT(3)</f>
        <v>1.6150396031283802</v>
      </c>
      <c r="AJ33" s="22" t="s">
        <v>697</v>
      </c>
      <c r="AK33" s="22">
        <f>AVERAGE(AK30:AK32)</f>
        <v>209.66666666666666</v>
      </c>
      <c r="AL33" s="22">
        <f>AVERAGE(AL30:AL32)</f>
        <v>23.333333333333332</v>
      </c>
      <c r="AM33" s="22">
        <f>AVERAGE(AM30:AM32)</f>
        <v>233</v>
      </c>
      <c r="AN33" s="22">
        <f>AVERAGE(AN30:AN32)</f>
        <v>90.010701374877797</v>
      </c>
      <c r="AO33" s="22">
        <f>STDEV(AN30:AN32)/SQRT(3)</f>
        <v>0.86741434273408435</v>
      </c>
      <c r="AQ33" s="22" t="s">
        <v>729</v>
      </c>
      <c r="AR33" s="22">
        <f>AVERAGE(AR30:AR32)</f>
        <v>204.66666666666666</v>
      </c>
      <c r="AS33" s="22">
        <f>AVERAGE(AS30:AS32)</f>
        <v>27</v>
      </c>
      <c r="AT33" s="22">
        <f>AVERAGE(AT30:AT32)</f>
        <v>231.66666666666666</v>
      </c>
      <c r="AU33" s="22">
        <f>AVERAGE(AU30:AU32)</f>
        <v>87.806796600058021</v>
      </c>
      <c r="AV33" s="22">
        <f>STDEV(AU30:AU32)/SQRT(3)</f>
        <v>3.2340061179901411</v>
      </c>
      <c r="AX33" s="22" t="s">
        <v>810</v>
      </c>
      <c r="AY33" s="22">
        <f>AVERAGE(AY30:AY32)</f>
        <v>219</v>
      </c>
      <c r="AZ33" s="22">
        <f>AVERAGE(AZ30:AZ32)</f>
        <v>19.666666666666668</v>
      </c>
      <c r="BA33" s="22">
        <f>AVERAGE(BA30:BA32)</f>
        <v>238.66666666666666</v>
      </c>
      <c r="BB33" s="22">
        <f>AVERAGE(BB30:BB32)</f>
        <v>91.825354747019517</v>
      </c>
      <c r="BC33" s="22">
        <f>STDEV(BB30:BB32)/SQRT(3)</f>
        <v>0.44900364136690069</v>
      </c>
      <c r="BE33" s="22" t="s">
        <v>811</v>
      </c>
      <c r="BF33" s="22">
        <f>AVERAGE(BF30:BF32)</f>
        <v>16.333333333333332</v>
      </c>
      <c r="BG33" s="22">
        <f>AVERAGE(BG30:BG32)</f>
        <v>238.33333333333334</v>
      </c>
      <c r="BH33" s="22">
        <f>AVERAGE(BH30:BH32)</f>
        <v>254.66666666666666</v>
      </c>
      <c r="BI33" s="22">
        <f>AVERAGE(BI30:BI32)</f>
        <v>6.4214951905568745</v>
      </c>
      <c r="BJ33" s="22">
        <f>STDEV(BI30:BI32)/SQRT(3)</f>
        <v>0.40359729165808939</v>
      </c>
      <c r="BL33" s="22" t="s">
        <v>890</v>
      </c>
      <c r="BM33" s="22">
        <f>AVERAGE(BM30:BM32)</f>
        <v>423.33333333333331</v>
      </c>
      <c r="BN33" s="22">
        <f>AVERAGE(BN30:BN32)</f>
        <v>21.333333333333332</v>
      </c>
      <c r="BO33" s="22">
        <f>AVERAGE(BO30:BO32)</f>
        <v>444.66666666666669</v>
      </c>
      <c r="BP33" s="22">
        <f>AVERAGE(BP30:BP32)</f>
        <v>95.201587539777222</v>
      </c>
      <c r="BQ33" s="22">
        <f>STDEV(BP30:BP32)/SQRT(3)</f>
        <v>0.30019554922477437</v>
      </c>
      <c r="BS33" s="22" t="s">
        <v>891</v>
      </c>
      <c r="BT33" s="22">
        <f>AVERAGE(BT30:BT32)</f>
        <v>8.6666666666666661</v>
      </c>
      <c r="BU33" s="22">
        <f>AVERAGE(BU30:BU32)</f>
        <v>441</v>
      </c>
      <c r="BV33" s="22">
        <f>AVERAGE(BV30:BV32)</f>
        <v>449.66666666666669</v>
      </c>
      <c r="BW33" s="22">
        <f>AVERAGE(BW30:BW32)</f>
        <v>1.952003284304294</v>
      </c>
      <c r="BX33" s="22">
        <f>STDEV(BW30:BW32)/SQRT(3)</f>
        <v>0.12866246094220196</v>
      </c>
    </row>
    <row r="34" spans="8:76" ht="14.25" customHeight="1" x14ac:dyDescent="0.3">
      <c r="H34" s="21" t="s">
        <v>525</v>
      </c>
      <c r="I34" s="21">
        <v>111</v>
      </c>
      <c r="J34" s="21">
        <v>19</v>
      </c>
      <c r="K34" s="21">
        <f>(I34+J34)</f>
        <v>130</v>
      </c>
      <c r="L34" s="21">
        <f>(I34/K34)*100</f>
        <v>85.384615384615387</v>
      </c>
      <c r="M34" s="22"/>
      <c r="N34" s="22"/>
      <c r="O34" s="21" t="s">
        <v>588</v>
      </c>
      <c r="P34" s="21">
        <v>100</v>
      </c>
      <c r="Q34" s="21">
        <v>19</v>
      </c>
      <c r="R34" s="21">
        <f>(P34+Q34)</f>
        <v>119</v>
      </c>
      <c r="S34" s="21">
        <f>(P34/R34)*100</f>
        <v>84.033613445378151</v>
      </c>
      <c r="T34" s="22"/>
      <c r="U34" s="22"/>
      <c r="V34" s="21" t="s">
        <v>620</v>
      </c>
      <c r="W34" s="21">
        <v>154</v>
      </c>
      <c r="X34" s="21">
        <v>53</v>
      </c>
      <c r="Y34" s="21">
        <f>(W34+X34)</f>
        <v>207</v>
      </c>
      <c r="Z34" s="21">
        <f>(W34/Y34)*100</f>
        <v>74.39613526570048</v>
      </c>
      <c r="AA34" s="22"/>
      <c r="AC34" s="21" t="s">
        <v>654</v>
      </c>
      <c r="AD34" s="21">
        <v>133</v>
      </c>
      <c r="AE34" s="21">
        <v>37</v>
      </c>
      <c r="AF34" s="21">
        <f>(AD34+AE34)</f>
        <v>170</v>
      </c>
      <c r="AG34" s="21">
        <f>(AD34/AF34)*100</f>
        <v>78.235294117647058</v>
      </c>
      <c r="AH34" s="22"/>
      <c r="AJ34" s="21" t="s">
        <v>699</v>
      </c>
      <c r="AK34" s="21">
        <v>186</v>
      </c>
      <c r="AL34" s="21">
        <v>41</v>
      </c>
      <c r="AM34" s="21">
        <f>(AK34+AL34)</f>
        <v>227</v>
      </c>
      <c r="AN34" s="21">
        <f>(AK34/AM34)*100</f>
        <v>81.93832599118943</v>
      </c>
      <c r="AO34" s="22"/>
      <c r="AQ34" s="21" t="s">
        <v>731</v>
      </c>
      <c r="AR34" s="21">
        <v>95</v>
      </c>
      <c r="AS34" s="21">
        <v>30</v>
      </c>
      <c r="AT34" s="21">
        <f>(AR34+AS34)</f>
        <v>125</v>
      </c>
      <c r="AU34" s="21">
        <f>(AR34/AT34)*100</f>
        <v>76</v>
      </c>
      <c r="AV34" s="22"/>
      <c r="AX34" s="21" t="s">
        <v>812</v>
      </c>
      <c r="AY34" s="21">
        <v>117</v>
      </c>
      <c r="AZ34" s="21">
        <v>24</v>
      </c>
      <c r="BA34" s="21">
        <f>(AY34+AZ34)</f>
        <v>141</v>
      </c>
      <c r="BB34" s="21">
        <f>(AY34/BA34)*100</f>
        <v>82.978723404255319</v>
      </c>
      <c r="BC34" s="22"/>
      <c r="BE34" s="21" t="s">
        <v>813</v>
      </c>
      <c r="BF34" s="21">
        <v>160</v>
      </c>
      <c r="BG34" s="21">
        <v>23</v>
      </c>
      <c r="BH34" s="21">
        <f>BF34+BG34</f>
        <v>183</v>
      </c>
      <c r="BI34" s="21">
        <f>(BF34/BH34)*100</f>
        <v>87.431693989071036</v>
      </c>
      <c r="BJ34" s="22"/>
      <c r="BL34" s="21" t="s">
        <v>892</v>
      </c>
      <c r="BM34" s="21">
        <v>14</v>
      </c>
      <c r="BN34" s="21">
        <v>309</v>
      </c>
      <c r="BO34" s="21">
        <f>(BM34+BN34)</f>
        <v>323</v>
      </c>
      <c r="BP34" s="21">
        <f>(BM34/BO34)*100</f>
        <v>4.3343653250773997</v>
      </c>
      <c r="BQ34" s="22"/>
      <c r="BS34" s="21" t="s">
        <v>893</v>
      </c>
      <c r="BT34" s="21">
        <v>171</v>
      </c>
      <c r="BU34" s="21">
        <v>52</v>
      </c>
      <c r="BV34" s="21">
        <f>(BT34+BU34)</f>
        <v>223</v>
      </c>
      <c r="BW34" s="21">
        <f>(BT34/BV34)*100</f>
        <v>76.681614349775785</v>
      </c>
      <c r="BX34" s="22"/>
    </row>
    <row r="35" spans="8:76" ht="14.25" customHeight="1" x14ac:dyDescent="0.3">
      <c r="H35" s="21" t="s">
        <v>527</v>
      </c>
      <c r="I35" s="21">
        <v>83</v>
      </c>
      <c r="J35" s="21">
        <v>19</v>
      </c>
      <c r="K35" s="21">
        <f>(I35+J35)</f>
        <v>102</v>
      </c>
      <c r="L35" s="21">
        <f>(I35/K35)*100</f>
        <v>81.372549019607845</v>
      </c>
      <c r="M35" s="22"/>
      <c r="N35" s="22"/>
      <c r="O35" s="21" t="s">
        <v>590</v>
      </c>
      <c r="P35" s="21">
        <v>44</v>
      </c>
      <c r="Q35" s="21">
        <v>10</v>
      </c>
      <c r="R35" s="21">
        <f>(P35+Q35)</f>
        <v>54</v>
      </c>
      <c r="S35" s="21">
        <f>(P35/R35)*100</f>
        <v>81.481481481481481</v>
      </c>
      <c r="T35" s="22"/>
      <c r="U35" s="22"/>
      <c r="V35" s="21" t="s">
        <v>621</v>
      </c>
      <c r="W35" s="21">
        <v>132</v>
      </c>
      <c r="X35" s="21">
        <v>34</v>
      </c>
      <c r="Y35" s="21">
        <f>(W35+X35)</f>
        <v>166</v>
      </c>
      <c r="Z35" s="21">
        <f>(W35/Y35)*100</f>
        <v>79.518072289156621</v>
      </c>
      <c r="AA35" s="22"/>
      <c r="AC35" s="21" t="s">
        <v>656</v>
      </c>
      <c r="AD35" s="21">
        <v>167</v>
      </c>
      <c r="AE35" s="21">
        <v>45</v>
      </c>
      <c r="AF35" s="21">
        <f>(AD35+AE35)</f>
        <v>212</v>
      </c>
      <c r="AG35" s="21">
        <f>(AD35/AF35)*100</f>
        <v>78.773584905660371</v>
      </c>
      <c r="AH35" s="22"/>
      <c r="AJ35" s="21" t="s">
        <v>701</v>
      </c>
      <c r="AK35" s="21">
        <v>129</v>
      </c>
      <c r="AL35" s="21">
        <v>41</v>
      </c>
      <c r="AM35" s="21">
        <f>(AK35+AL35)</f>
        <v>170</v>
      </c>
      <c r="AN35" s="21">
        <f>(AK35/AM35)*100</f>
        <v>75.882352941176464</v>
      </c>
      <c r="AO35" s="22"/>
      <c r="AQ35" s="21" t="s">
        <v>733</v>
      </c>
      <c r="AR35" s="21">
        <v>159</v>
      </c>
      <c r="AS35" s="21">
        <v>39</v>
      </c>
      <c r="AT35" s="21">
        <f>(AR35+AS35)</f>
        <v>198</v>
      </c>
      <c r="AU35" s="21">
        <f>(AR35/AT35)*100</f>
        <v>80.303030303030297</v>
      </c>
      <c r="AV35" s="22"/>
      <c r="AX35" s="21" t="s">
        <v>814</v>
      </c>
      <c r="AY35" s="21">
        <v>140</v>
      </c>
      <c r="AZ35" s="21">
        <v>30</v>
      </c>
      <c r="BA35" s="21">
        <f>(AY35+AZ35)</f>
        <v>170</v>
      </c>
      <c r="BB35" s="21">
        <f>(AY35/BA35)*100</f>
        <v>82.35294117647058</v>
      </c>
      <c r="BC35" s="22"/>
      <c r="BE35" s="21" t="s">
        <v>815</v>
      </c>
      <c r="BF35" s="21">
        <v>134</v>
      </c>
      <c r="BG35" s="21">
        <v>30</v>
      </c>
      <c r="BH35" s="21">
        <f>BF35+BG35</f>
        <v>164</v>
      </c>
      <c r="BI35" s="21">
        <f>(BF35/BH35)*100</f>
        <v>81.707317073170728</v>
      </c>
      <c r="BJ35" s="22"/>
      <c r="BL35" s="21" t="s">
        <v>894</v>
      </c>
      <c r="BM35" s="21">
        <v>4</v>
      </c>
      <c r="BN35" s="21">
        <v>315</v>
      </c>
      <c r="BO35" s="21">
        <f>(BM35+BN35)</f>
        <v>319</v>
      </c>
      <c r="BP35" s="21">
        <f>(BM35/BO35)*100</f>
        <v>1.2539184952978055</v>
      </c>
      <c r="BQ35" s="22"/>
      <c r="BS35" s="21" t="s">
        <v>895</v>
      </c>
      <c r="BT35" s="21">
        <v>169</v>
      </c>
      <c r="BU35" s="21">
        <v>45</v>
      </c>
      <c r="BV35" s="21">
        <f>(BT35+BU35)</f>
        <v>214</v>
      </c>
      <c r="BW35" s="21">
        <f>(BT35/BV35)*100</f>
        <v>78.971962616822438</v>
      </c>
      <c r="BX35" s="22"/>
    </row>
    <row r="36" spans="8:76" ht="14.25" customHeight="1" x14ac:dyDescent="0.3">
      <c r="H36" s="21" t="s">
        <v>529</v>
      </c>
      <c r="I36" s="21">
        <v>68</v>
      </c>
      <c r="J36" s="21">
        <v>15</v>
      </c>
      <c r="K36" s="21">
        <f>(I36+J36)</f>
        <v>83</v>
      </c>
      <c r="L36" s="21">
        <f>(I36/K36)*100</f>
        <v>81.92771084337349</v>
      </c>
      <c r="M36" s="22"/>
      <c r="N36" s="22"/>
      <c r="O36" s="21" t="s">
        <v>592</v>
      </c>
      <c r="P36" s="21">
        <v>89</v>
      </c>
      <c r="Q36" s="21">
        <v>23</v>
      </c>
      <c r="R36" s="21">
        <f>(P36+Q36)</f>
        <v>112</v>
      </c>
      <c r="S36" s="21">
        <f>(P36/R36)*100</f>
        <v>79.464285714285708</v>
      </c>
      <c r="T36" s="22"/>
      <c r="U36" s="22"/>
      <c r="V36" s="21" t="s">
        <v>623</v>
      </c>
      <c r="W36" s="21">
        <v>97</v>
      </c>
      <c r="X36" s="21">
        <v>23</v>
      </c>
      <c r="Y36" s="21">
        <f>(W36+X36)</f>
        <v>120</v>
      </c>
      <c r="Z36" s="21">
        <f>(W36/Y36)*100</f>
        <v>80.833333333333329</v>
      </c>
      <c r="AA36" s="22"/>
      <c r="AC36" s="21" t="s">
        <v>658</v>
      </c>
      <c r="AD36" s="21">
        <v>187</v>
      </c>
      <c r="AE36" s="21">
        <v>37</v>
      </c>
      <c r="AF36" s="21">
        <f>(AD36+AE36)</f>
        <v>224</v>
      </c>
      <c r="AG36" s="21">
        <f>(AD36/AF36)*100</f>
        <v>83.482142857142861</v>
      </c>
      <c r="AH36" s="22"/>
      <c r="AJ36" s="21" t="s">
        <v>703</v>
      </c>
      <c r="AK36" s="21">
        <v>151</v>
      </c>
      <c r="AL36" s="21">
        <v>17</v>
      </c>
      <c r="AM36" s="21">
        <f>(AK36+AL36)</f>
        <v>168</v>
      </c>
      <c r="AN36" s="21">
        <f>(AK36/AM36)*100</f>
        <v>89.88095238095238</v>
      </c>
      <c r="AO36" s="22"/>
      <c r="AQ36" s="21" t="s">
        <v>735</v>
      </c>
      <c r="AR36" s="21">
        <v>160</v>
      </c>
      <c r="AS36" s="21">
        <v>31</v>
      </c>
      <c r="AT36" s="21">
        <f>(AR36+AS36)</f>
        <v>191</v>
      </c>
      <c r="AU36" s="21">
        <f>(AR36/AT36)*100</f>
        <v>83.769633507853399</v>
      </c>
      <c r="AV36" s="22"/>
      <c r="AX36" s="21" t="s">
        <v>816</v>
      </c>
      <c r="AY36" s="21">
        <v>108</v>
      </c>
      <c r="AZ36" s="21">
        <v>22</v>
      </c>
      <c r="BA36" s="21">
        <f>(AY36+AZ36)</f>
        <v>130</v>
      </c>
      <c r="BB36" s="21">
        <f>(AY36/BA36)*100</f>
        <v>83.07692307692308</v>
      </c>
      <c r="BC36" s="22"/>
      <c r="BE36" s="21" t="s">
        <v>817</v>
      </c>
      <c r="BF36" s="21">
        <v>164</v>
      </c>
      <c r="BG36" s="21">
        <v>33</v>
      </c>
      <c r="BH36" s="21">
        <f>BF36+BG36</f>
        <v>197</v>
      </c>
      <c r="BI36" s="21">
        <f>(BF36/BH36)*100</f>
        <v>83.248730964467015</v>
      </c>
      <c r="BJ36" s="22"/>
      <c r="BL36" s="21" t="s">
        <v>896</v>
      </c>
      <c r="BM36" s="21">
        <v>7</v>
      </c>
      <c r="BN36" s="21">
        <v>212</v>
      </c>
      <c r="BO36" s="21">
        <f>(BM36+BN36)</f>
        <v>219</v>
      </c>
      <c r="BP36" s="21">
        <f>(BM36/BO36)*100</f>
        <v>3.1963470319634704</v>
      </c>
      <c r="BQ36" s="22"/>
      <c r="BS36" s="21" t="s">
        <v>897</v>
      </c>
      <c r="BT36" s="21">
        <v>217</v>
      </c>
      <c r="BU36" s="21">
        <v>69</v>
      </c>
      <c r="BV36" s="21">
        <f>(BT36+BU36)</f>
        <v>286</v>
      </c>
      <c r="BW36" s="21">
        <f>(BT36/BV36)*100</f>
        <v>75.87412587412588</v>
      </c>
      <c r="BX36" s="22"/>
    </row>
    <row r="37" spans="8:76" ht="14.25" customHeight="1" x14ac:dyDescent="0.3">
      <c r="H37" s="22" t="s">
        <v>531</v>
      </c>
      <c r="I37" s="22">
        <f>AVERAGE(I34:I36)</f>
        <v>87.333333333333329</v>
      </c>
      <c r="J37" s="22">
        <f>AVERAGE(J34:J36)</f>
        <v>17.666666666666668</v>
      </c>
      <c r="K37" s="22">
        <f>AVERAGE(K34:K36)</f>
        <v>105</v>
      </c>
      <c r="L37" s="22">
        <f>AVERAGE(L34:L36)</f>
        <v>82.894958415865574</v>
      </c>
      <c r="M37" s="22">
        <f>STDEV(L34:L36)/SQRT(3)</f>
        <v>1.2551022573446728</v>
      </c>
      <c r="N37" s="22"/>
      <c r="O37" s="22" t="s">
        <v>594</v>
      </c>
      <c r="P37" s="22">
        <f>AVERAGE(P34:P36)</f>
        <v>77.666666666666671</v>
      </c>
      <c r="Q37" s="22">
        <f>AVERAGE(Q34:Q36)</f>
        <v>17.333333333333332</v>
      </c>
      <c r="R37" s="22">
        <f>AVERAGE(R34:R36)</f>
        <v>95</v>
      </c>
      <c r="S37" s="22">
        <f>AVERAGE(S34:S36)</f>
        <v>81.659793547048437</v>
      </c>
      <c r="T37" s="22">
        <f>STDEV(S34:S36)/SQRT(3)</f>
        <v>1.3220609382170037</v>
      </c>
      <c r="U37" s="22"/>
      <c r="V37" s="22" t="s">
        <v>625</v>
      </c>
      <c r="W37" s="22">
        <f>AVERAGE(W34:W36)</f>
        <v>127.66666666666667</v>
      </c>
      <c r="X37" s="22">
        <f>AVERAGE(X34:X36)</f>
        <v>36.666666666666664</v>
      </c>
      <c r="Y37" s="22">
        <f>AVERAGE(Y34:Y36)</f>
        <v>164.33333333333334</v>
      </c>
      <c r="Z37" s="22">
        <f>AVERAGE(Z34:Z36)</f>
        <v>78.249180296063471</v>
      </c>
      <c r="AA37" s="22">
        <f>STDEV(Z34:Z36)/SQRT(3)</f>
        <v>1.9635804803204056</v>
      </c>
      <c r="AC37" s="22" t="s">
        <v>660</v>
      </c>
      <c r="AD37" s="22">
        <f>AVERAGE(AD34:AD36)</f>
        <v>162.33333333333334</v>
      </c>
      <c r="AE37" s="22">
        <f>AVERAGE(AE34:AE36)</f>
        <v>39.666666666666664</v>
      </c>
      <c r="AF37" s="22">
        <f>AVERAGE(AF34:AF36)</f>
        <v>202</v>
      </c>
      <c r="AG37" s="22">
        <f>AVERAGE(AG34:AG36)</f>
        <v>80.163673960150092</v>
      </c>
      <c r="AH37" s="22">
        <f>STDEV(AG34:AG36)/SQRT(3)</f>
        <v>1.6664949353204648</v>
      </c>
      <c r="AJ37" s="22" t="s">
        <v>705</v>
      </c>
      <c r="AK37" s="22">
        <f>AVERAGE(AK34:AK36)</f>
        <v>155.33333333333334</v>
      </c>
      <c r="AL37" s="22">
        <f>AVERAGE(AL34:AL36)</f>
        <v>33</v>
      </c>
      <c r="AM37" s="22">
        <f>AVERAGE(AM34:AM36)</f>
        <v>188.33333333333334</v>
      </c>
      <c r="AN37" s="22">
        <f>AVERAGE(AN34:AN36)</f>
        <v>82.567210437772758</v>
      </c>
      <c r="AO37" s="22">
        <f>STDEV(AN34:AN36)/SQRT(3)</f>
        <v>4.0532628134294262</v>
      </c>
      <c r="AQ37" s="22" t="s">
        <v>737</v>
      </c>
      <c r="AR37" s="22">
        <f>AVERAGE(AR34:AR36)</f>
        <v>138</v>
      </c>
      <c r="AS37" s="22">
        <f>AVERAGE(AS34:AS36)</f>
        <v>33.333333333333336</v>
      </c>
      <c r="AT37" s="22">
        <f>AVERAGE(AT34:AT36)</f>
        <v>171.33333333333334</v>
      </c>
      <c r="AU37" s="22">
        <f>AVERAGE(AU34:AU36)</f>
        <v>80.024221270294575</v>
      </c>
      <c r="AV37" s="22">
        <f>STDEV(AU34:AU36)/SQRT(3)</f>
        <v>2.247228075440264</v>
      </c>
      <c r="AX37" s="22" t="s">
        <v>818</v>
      </c>
      <c r="AY37" s="22">
        <f>AVERAGE(AY34:AY36)</f>
        <v>121.66666666666667</v>
      </c>
      <c r="AZ37" s="22">
        <f>AVERAGE(AZ34:AZ36)</f>
        <v>25.333333333333332</v>
      </c>
      <c r="BA37" s="22">
        <f>AVERAGE(BA34:BA36)</f>
        <v>147</v>
      </c>
      <c r="BB37" s="22">
        <f>AVERAGE(BB34:BB36)</f>
        <v>82.802862552549655</v>
      </c>
      <c r="BC37" s="22">
        <f>STDEV(BB34:BB36)/SQRT(3)</f>
        <v>0.22673973877383702</v>
      </c>
      <c r="BE37" s="22" t="s">
        <v>819</v>
      </c>
      <c r="BF37" s="22">
        <f>AVERAGE(BF34:BF36)</f>
        <v>152.66666666666666</v>
      </c>
      <c r="BG37" s="22">
        <f>AVERAGE(BG34:BG36)</f>
        <v>28.666666666666668</v>
      </c>
      <c r="BH37" s="22">
        <f>AVERAGE(BH34:BH36)</f>
        <v>181.33333333333334</v>
      </c>
      <c r="BI37" s="22">
        <f>AVERAGE(BI34:BI36)</f>
        <v>84.129247342236269</v>
      </c>
      <c r="BJ37" s="22">
        <f>STDEV(BI34:BI36)/SQRT(3)</f>
        <v>1.7101271480470865</v>
      </c>
      <c r="BL37" s="22" t="s">
        <v>898</v>
      </c>
      <c r="BM37" s="22">
        <f>AVERAGE(BM34:BM36)</f>
        <v>8.3333333333333339</v>
      </c>
      <c r="BN37" s="22">
        <f>AVERAGE(BN34:BN36)</f>
        <v>278.66666666666669</v>
      </c>
      <c r="BO37" s="22">
        <f>AVERAGE(BO34:BO36)</f>
        <v>287</v>
      </c>
      <c r="BP37" s="22">
        <f>AVERAGE(BP34:BP36)</f>
        <v>2.9282102841128919</v>
      </c>
      <c r="BQ37" s="22">
        <f>STDEV(BP34:BP36)/SQRT(3)</f>
        <v>0.89929808822134571</v>
      </c>
      <c r="BS37" s="22" t="s">
        <v>899</v>
      </c>
      <c r="BT37" s="22">
        <f>AVERAGE(BT34:BT36)</f>
        <v>185.66666666666666</v>
      </c>
      <c r="BU37" s="22">
        <f>AVERAGE(BU34:BU36)</f>
        <v>55.333333333333336</v>
      </c>
      <c r="BV37" s="22">
        <f>AVERAGE(BV34:BV36)</f>
        <v>241</v>
      </c>
      <c r="BW37" s="22">
        <f>AVERAGE(BW34:BW36)</f>
        <v>77.17590094690803</v>
      </c>
      <c r="BX37" s="22">
        <f>STDEV(BW34:BW36)/SQRT(3)</f>
        <v>0.92779084409843138</v>
      </c>
    </row>
    <row r="38" spans="8:76" ht="14.25" customHeight="1" x14ac:dyDescent="0.3">
      <c r="H38" s="21" t="s">
        <v>533</v>
      </c>
      <c r="I38" s="21">
        <v>119</v>
      </c>
      <c r="J38" s="21">
        <v>17</v>
      </c>
      <c r="K38" s="21">
        <f>(I38+J38)</f>
        <v>136</v>
      </c>
      <c r="L38" s="21">
        <f>(I38/K38)*100</f>
        <v>87.5</v>
      </c>
      <c r="M38" s="22"/>
      <c r="N38" s="22"/>
      <c r="O38" s="21" t="s">
        <v>596</v>
      </c>
      <c r="P38" s="21">
        <v>134</v>
      </c>
      <c r="Q38" s="21">
        <v>17</v>
      </c>
      <c r="R38" s="21">
        <f>(P38+Q38)</f>
        <v>151</v>
      </c>
      <c r="S38" s="21">
        <f>(P38/R38)*100</f>
        <v>88.741721854304629</v>
      </c>
      <c r="T38" s="22"/>
      <c r="U38" s="22"/>
      <c r="V38" s="21" t="s">
        <v>627</v>
      </c>
      <c r="W38" s="21">
        <v>162</v>
      </c>
      <c r="X38" s="21">
        <v>28</v>
      </c>
      <c r="Y38" s="21">
        <f>(W38+X38)</f>
        <v>190</v>
      </c>
      <c r="Z38" s="21">
        <f>(W38/Y38)*100</f>
        <v>85.263157894736835</v>
      </c>
      <c r="AA38" s="22"/>
      <c r="AC38" s="21" t="s">
        <v>662</v>
      </c>
      <c r="AD38" s="21">
        <v>145</v>
      </c>
      <c r="AE38" s="21">
        <v>20</v>
      </c>
      <c r="AF38" s="21">
        <f>(AD38+AE38)</f>
        <v>165</v>
      </c>
      <c r="AG38" s="21">
        <f>(AD38/AF38)*100</f>
        <v>87.878787878787875</v>
      </c>
      <c r="AH38" s="22"/>
      <c r="AJ38" s="21" t="s">
        <v>707</v>
      </c>
      <c r="AK38" s="21">
        <v>84</v>
      </c>
      <c r="AL38" s="21">
        <v>13</v>
      </c>
      <c r="AM38" s="21">
        <f>(AK38+AL38)</f>
        <v>97</v>
      </c>
      <c r="AN38" s="21">
        <f>(AK38/AM38)*100</f>
        <v>86.597938144329902</v>
      </c>
      <c r="AO38" s="22"/>
      <c r="AQ38" s="21" t="s">
        <v>739</v>
      </c>
      <c r="AR38" s="21">
        <v>70</v>
      </c>
      <c r="AS38" s="21">
        <v>29</v>
      </c>
      <c r="AT38" s="21">
        <f>(AR38+AS38)</f>
        <v>99</v>
      </c>
      <c r="AU38" s="21">
        <f>(AR38/AT38)*100</f>
        <v>70.707070707070713</v>
      </c>
      <c r="AV38" s="22"/>
      <c r="AX38" s="21" t="s">
        <v>820</v>
      </c>
      <c r="AY38" s="21">
        <v>148</v>
      </c>
      <c r="AZ38" s="21">
        <v>29</v>
      </c>
      <c r="BA38" s="21">
        <f>(AY38+AZ38)</f>
        <v>177</v>
      </c>
      <c r="BB38" s="21">
        <f>(AY38/BA38)*100</f>
        <v>83.615819209039543</v>
      </c>
      <c r="BC38" s="22"/>
      <c r="BE38" s="21" t="s">
        <v>821</v>
      </c>
      <c r="BF38" s="21">
        <v>25</v>
      </c>
      <c r="BG38" s="21">
        <v>133</v>
      </c>
      <c r="BH38" s="21">
        <f>(BF38+BG38)</f>
        <v>158</v>
      </c>
      <c r="BI38" s="21">
        <f>(BF38/BH38)*100</f>
        <v>15.822784810126583</v>
      </c>
      <c r="BJ38" s="22"/>
      <c r="BL38" s="21" t="s">
        <v>900</v>
      </c>
      <c r="BM38" s="21">
        <v>230</v>
      </c>
      <c r="BN38" s="21">
        <v>39</v>
      </c>
      <c r="BO38" s="21">
        <f>(BM38+BN38)</f>
        <v>269</v>
      </c>
      <c r="BP38" s="21">
        <f>(BM38/BO38)*100</f>
        <v>85.501858736059475</v>
      </c>
      <c r="BQ38" s="22"/>
      <c r="BS38" s="21" t="s">
        <v>901</v>
      </c>
      <c r="BT38" s="21">
        <v>17</v>
      </c>
      <c r="BU38" s="21">
        <v>229</v>
      </c>
      <c r="BV38" s="21">
        <f>(BT38+BU38)</f>
        <v>246</v>
      </c>
      <c r="BW38" s="21">
        <f>(BT38/BV38)*100</f>
        <v>6.9105691056910574</v>
      </c>
      <c r="BX38" s="22"/>
    </row>
    <row r="39" spans="8:76" ht="14.25" customHeight="1" x14ac:dyDescent="0.3">
      <c r="H39" s="21" t="s">
        <v>535</v>
      </c>
      <c r="I39" s="21">
        <v>137</v>
      </c>
      <c r="J39" s="21">
        <v>9</v>
      </c>
      <c r="K39" s="21">
        <f>(I39+J39)</f>
        <v>146</v>
      </c>
      <c r="L39" s="21">
        <f>(I39/K39)*100</f>
        <v>93.835616438356169</v>
      </c>
      <c r="M39" s="22"/>
      <c r="N39" s="22"/>
      <c r="O39" s="21" t="s">
        <v>598</v>
      </c>
      <c r="P39" s="21">
        <v>181</v>
      </c>
      <c r="Q39" s="21">
        <v>27</v>
      </c>
      <c r="R39" s="21">
        <f>(P39+Q39)</f>
        <v>208</v>
      </c>
      <c r="S39" s="21">
        <f>(P39/R39)*100</f>
        <v>87.019230769230774</v>
      </c>
      <c r="T39" s="22"/>
      <c r="U39" s="22"/>
      <c r="V39" s="21" t="s">
        <v>629</v>
      </c>
      <c r="W39" s="21">
        <v>136</v>
      </c>
      <c r="X39" s="21">
        <v>32</v>
      </c>
      <c r="Y39" s="21">
        <f>(W39+X39)</f>
        <v>168</v>
      </c>
      <c r="Z39" s="21">
        <f>(W39/Y39)*100</f>
        <v>80.952380952380949</v>
      </c>
      <c r="AA39" s="22"/>
      <c r="AC39" s="21" t="s">
        <v>664</v>
      </c>
      <c r="AD39" s="21">
        <v>76</v>
      </c>
      <c r="AE39" s="21">
        <v>17</v>
      </c>
      <c r="AF39" s="21">
        <f>(AD39+AE39)</f>
        <v>93</v>
      </c>
      <c r="AG39" s="21">
        <f>(AD39/AF39)*100</f>
        <v>81.72043010752688</v>
      </c>
      <c r="AH39" s="22"/>
      <c r="AJ39" s="21" t="s">
        <v>709</v>
      </c>
      <c r="AK39" s="21">
        <v>87</v>
      </c>
      <c r="AL39" s="21">
        <v>21</v>
      </c>
      <c r="AM39" s="21">
        <f>(AK39+AL39)</f>
        <v>108</v>
      </c>
      <c r="AN39" s="21">
        <f>(AK39/AM39)*100</f>
        <v>80.555555555555557</v>
      </c>
      <c r="AO39" s="22"/>
      <c r="AQ39" s="21" t="s">
        <v>741</v>
      </c>
      <c r="AR39" s="21">
        <v>130</v>
      </c>
      <c r="AS39" s="21">
        <v>56</v>
      </c>
      <c r="AT39" s="21">
        <f>(AR39+AS39)</f>
        <v>186</v>
      </c>
      <c r="AU39" s="21">
        <f>(AR39/AT39)*100</f>
        <v>69.892473118279568</v>
      </c>
      <c r="AV39" s="22"/>
      <c r="AX39" s="21" t="s">
        <v>822</v>
      </c>
      <c r="AY39" s="21">
        <v>141</v>
      </c>
      <c r="AZ39" s="21">
        <v>19</v>
      </c>
      <c r="BA39" s="21">
        <f>(AY39+AZ39)</f>
        <v>160</v>
      </c>
      <c r="BB39" s="21">
        <f>(AY39/BA39)*100</f>
        <v>88.125</v>
      </c>
      <c r="BC39" s="22"/>
      <c r="BE39" s="21" t="s">
        <v>823</v>
      </c>
      <c r="BF39" s="21">
        <v>30</v>
      </c>
      <c r="BG39" s="21">
        <v>149</v>
      </c>
      <c r="BH39" s="21">
        <f>(BF39+BG39)</f>
        <v>179</v>
      </c>
      <c r="BI39" s="21">
        <f>(BF39/BH39)*100</f>
        <v>16.759776536312849</v>
      </c>
      <c r="BJ39" s="22"/>
      <c r="BL39" s="21" t="s">
        <v>902</v>
      </c>
      <c r="BM39" s="21">
        <v>209</v>
      </c>
      <c r="BN39" s="21">
        <v>24</v>
      </c>
      <c r="BO39" s="21">
        <f>(BM39+BN39)</f>
        <v>233</v>
      </c>
      <c r="BP39" s="21">
        <f>(BM39/BO39)*100</f>
        <v>89.699570815450642</v>
      </c>
      <c r="BQ39" s="22"/>
      <c r="BS39" s="21" t="s">
        <v>903</v>
      </c>
      <c r="BT39" s="21">
        <v>14</v>
      </c>
      <c r="BU39" s="21">
        <v>251</v>
      </c>
      <c r="BV39" s="21">
        <f>(BT39+BU39)</f>
        <v>265</v>
      </c>
      <c r="BW39" s="21">
        <f>(BT39/BV39)*100</f>
        <v>5.2830188679245289</v>
      </c>
      <c r="BX39" s="22"/>
    </row>
    <row r="40" spans="8:76" ht="14.25" customHeight="1" x14ac:dyDescent="0.3">
      <c r="H40" s="21" t="s">
        <v>537</v>
      </c>
      <c r="I40" s="21">
        <v>66</v>
      </c>
      <c r="J40" s="21">
        <v>6</v>
      </c>
      <c r="K40" s="21">
        <f>(I40+J40)</f>
        <v>72</v>
      </c>
      <c r="L40" s="21">
        <f>(I40/K40)*100</f>
        <v>91.666666666666657</v>
      </c>
      <c r="M40" s="22"/>
      <c r="N40" s="22"/>
      <c r="O40" s="21" t="s">
        <v>600</v>
      </c>
      <c r="P40" s="21">
        <v>136</v>
      </c>
      <c r="Q40" s="21">
        <v>19</v>
      </c>
      <c r="R40" s="21">
        <f>(P40+Q40)</f>
        <v>155</v>
      </c>
      <c r="S40" s="21">
        <f>(P40/R40)*100</f>
        <v>87.741935483870975</v>
      </c>
      <c r="T40" s="22"/>
      <c r="U40" s="22"/>
      <c r="V40" s="21" t="s">
        <v>631</v>
      </c>
      <c r="W40" s="21">
        <v>137</v>
      </c>
      <c r="X40" s="21">
        <v>31</v>
      </c>
      <c r="Y40" s="21">
        <f>(W40+X40)</f>
        <v>168</v>
      </c>
      <c r="Z40" s="21">
        <f>(W40/Y40)*100</f>
        <v>81.547619047619051</v>
      </c>
      <c r="AA40" s="22"/>
      <c r="AC40" s="21" t="s">
        <v>666</v>
      </c>
      <c r="AD40" s="21">
        <v>145</v>
      </c>
      <c r="AE40" s="21">
        <v>19</v>
      </c>
      <c r="AF40" s="21">
        <f>(AD40+AE40)</f>
        <v>164</v>
      </c>
      <c r="AG40" s="21">
        <f>(AD40/AF40)*100</f>
        <v>88.41463414634147</v>
      </c>
      <c r="AH40" s="22"/>
      <c r="AJ40" s="21" t="s">
        <v>711</v>
      </c>
      <c r="AK40" s="21">
        <v>84</v>
      </c>
      <c r="AL40" s="21">
        <v>22</v>
      </c>
      <c r="AM40" s="21">
        <f>(AK40+AL40)</f>
        <v>106</v>
      </c>
      <c r="AN40" s="21">
        <f>(AK40/AM40)*100</f>
        <v>79.245283018867923</v>
      </c>
      <c r="AO40" s="22"/>
      <c r="AQ40" s="21" t="s">
        <v>743</v>
      </c>
      <c r="AR40" s="21">
        <v>130</v>
      </c>
      <c r="AS40" s="21">
        <v>45</v>
      </c>
      <c r="AT40" s="21">
        <f>(AR40+AS40)</f>
        <v>175</v>
      </c>
      <c r="AU40" s="21">
        <f>(AR40/AT40)*100</f>
        <v>74.285714285714292</v>
      </c>
      <c r="AV40" s="22"/>
      <c r="AX40" s="21" t="s">
        <v>824</v>
      </c>
      <c r="AY40" s="21">
        <v>162</v>
      </c>
      <c r="AZ40" s="21">
        <v>24</v>
      </c>
      <c r="BA40" s="21">
        <f>(AY40+AZ40)</f>
        <v>186</v>
      </c>
      <c r="BB40" s="21">
        <f>(AY40/BA40)*100</f>
        <v>87.096774193548384</v>
      </c>
      <c r="BC40" s="22"/>
      <c r="BE40" s="21" t="s">
        <v>825</v>
      </c>
      <c r="BF40" s="21">
        <v>21</v>
      </c>
      <c r="BG40" s="21">
        <v>128</v>
      </c>
      <c r="BH40" s="21">
        <f>(BF40+BG40)</f>
        <v>149</v>
      </c>
      <c r="BI40" s="21">
        <f>(BF40/BH40)*100</f>
        <v>14.093959731543624</v>
      </c>
      <c r="BJ40" s="22"/>
      <c r="BL40" s="21" t="s">
        <v>904</v>
      </c>
      <c r="BM40" s="21">
        <v>94</v>
      </c>
      <c r="BN40" s="21">
        <v>15</v>
      </c>
      <c r="BO40" s="21">
        <f>(BM40+BN40)</f>
        <v>109</v>
      </c>
      <c r="BP40" s="21">
        <f>(BM40/BO40)*100</f>
        <v>86.238532110091754</v>
      </c>
      <c r="BQ40" s="22"/>
      <c r="BS40" s="21" t="s">
        <v>905</v>
      </c>
      <c r="BT40" s="21">
        <v>24</v>
      </c>
      <c r="BU40" s="21">
        <v>282</v>
      </c>
      <c r="BV40" s="21">
        <f>(BT40+BU40)</f>
        <v>306</v>
      </c>
      <c r="BW40" s="21">
        <f>(BT40/BV40)*100</f>
        <v>7.8431372549019605</v>
      </c>
      <c r="BX40" s="22"/>
    </row>
    <row r="41" spans="8:76" ht="14.25" customHeight="1" x14ac:dyDescent="0.3">
      <c r="H41" s="22" t="s">
        <v>539</v>
      </c>
      <c r="I41" s="22">
        <f>AVERAGE(I38:I40)</f>
        <v>107.33333333333333</v>
      </c>
      <c r="J41" s="22">
        <f>AVERAGE(J38:J40)</f>
        <v>10.666666666666666</v>
      </c>
      <c r="K41" s="22">
        <f>AVERAGE(K38:K40)</f>
        <v>118</v>
      </c>
      <c r="L41" s="22">
        <f>AVERAGE(L38:L40)</f>
        <v>91.000761035007599</v>
      </c>
      <c r="M41" s="22">
        <f>STDEV(L38:L40)/SQRT(3)</f>
        <v>1.858994499382095</v>
      </c>
      <c r="N41" s="22"/>
      <c r="O41" s="22" t="s">
        <v>602</v>
      </c>
      <c r="P41" s="22">
        <f>AVERAGE(P38:P40)</f>
        <v>150.33333333333334</v>
      </c>
      <c r="Q41" s="22">
        <f>AVERAGE(Q38:Q40)</f>
        <v>21</v>
      </c>
      <c r="R41" s="22">
        <f>AVERAGE(R38:R40)</f>
        <v>171.33333333333334</v>
      </c>
      <c r="S41" s="22">
        <f>AVERAGE(S38:S40)</f>
        <v>87.834296035802126</v>
      </c>
      <c r="T41" s="22">
        <f>STDEV(S38:S40)/SQRT(3)</f>
        <v>0.49938019524356292</v>
      </c>
      <c r="U41" s="22"/>
      <c r="V41" s="22" t="s">
        <v>633</v>
      </c>
      <c r="W41" s="22">
        <f>AVERAGE(W38:W40)</f>
        <v>145</v>
      </c>
      <c r="X41" s="22">
        <f>AVERAGE(X38:X40)</f>
        <v>30.333333333333332</v>
      </c>
      <c r="Y41" s="22">
        <f>AVERAGE(Y38:Y40)</f>
        <v>175.33333333333334</v>
      </c>
      <c r="Z41" s="22">
        <f>AVERAGE(Z38:Z40)</f>
        <v>82.587719298245602</v>
      </c>
      <c r="AA41" s="22">
        <f>STDEV(Z38:Z40)/SQRT(3)</f>
        <v>1.3487099836759899</v>
      </c>
      <c r="AC41" s="22" t="s">
        <v>667</v>
      </c>
      <c r="AD41" s="22">
        <f>AVERAGE(AD38:AD40)</f>
        <v>122</v>
      </c>
      <c r="AE41" s="22">
        <f>AVERAGE(AE38:AE40)</f>
        <v>18.666666666666668</v>
      </c>
      <c r="AF41" s="22">
        <f>AVERAGE(AF38:AF40)</f>
        <v>140.66666666666666</v>
      </c>
      <c r="AG41" s="22">
        <f>AVERAGE(AG38:AG40)</f>
        <v>86.004617377552066</v>
      </c>
      <c r="AH41" s="22">
        <f>STDEV(AG38:AG40)/SQRT(3)</f>
        <v>2.1476714699954487</v>
      </c>
      <c r="AJ41" s="22" t="s">
        <v>713</v>
      </c>
      <c r="AK41" s="22">
        <f>AVERAGE(AK38:AK40)</f>
        <v>85</v>
      </c>
      <c r="AL41" s="22">
        <f>AVERAGE(AL38:AL40)</f>
        <v>18.666666666666668</v>
      </c>
      <c r="AM41" s="22">
        <f>AVERAGE(AM38:AM40)</f>
        <v>103.66666666666667</v>
      </c>
      <c r="AN41" s="22">
        <f>AVERAGE(AN38:AN40)</f>
        <v>82.132925572917799</v>
      </c>
      <c r="AO41" s="22">
        <f>STDEV(AN38:AN40)/SQRT(3)</f>
        <v>2.2643215670667294</v>
      </c>
      <c r="AQ41" s="22" t="s">
        <v>745</v>
      </c>
      <c r="AR41" s="22">
        <f>AVERAGE(AR38:AR40)</f>
        <v>110</v>
      </c>
      <c r="AS41" s="22">
        <f>AVERAGE(AS38:AS40)</f>
        <v>43.333333333333336</v>
      </c>
      <c r="AT41" s="22">
        <f>AVERAGE(AT38:AT40)</f>
        <v>153.33333333333334</v>
      </c>
      <c r="AU41" s="22">
        <f>AVERAGE(AU38:AU40)</f>
        <v>71.628419370354848</v>
      </c>
      <c r="AV41" s="22">
        <f>STDEV(AU38:AU40)/SQRT(3)</f>
        <v>1.3492966696656465</v>
      </c>
      <c r="AX41" s="22" t="s">
        <v>826</v>
      </c>
      <c r="AY41" s="22">
        <f>AVERAGE(AY38:AY40)</f>
        <v>150.33333333333334</v>
      </c>
      <c r="AZ41" s="22">
        <f>AVERAGE(AZ38:AZ40)</f>
        <v>24</v>
      </c>
      <c r="BA41" s="22">
        <f>AVERAGE(BA38:BA40)</f>
        <v>174.33333333333334</v>
      </c>
      <c r="BB41" s="22">
        <f>AVERAGE(BB38:BB40)</f>
        <v>86.279197800862633</v>
      </c>
      <c r="BC41" s="22">
        <f>STDEV(BB38:BB40)/SQRT(3)</f>
        <v>1.3643681345589327</v>
      </c>
      <c r="BE41" s="22" t="s">
        <v>827</v>
      </c>
      <c r="BF41" s="22">
        <f>AVERAGE(BF38:BF40)</f>
        <v>25.333333333333332</v>
      </c>
      <c r="BG41" s="22">
        <f>AVERAGE(BG38:BG40)</f>
        <v>136.66666666666666</v>
      </c>
      <c r="BH41" s="22">
        <f>AVERAGE(BH38:BH40)</f>
        <v>162</v>
      </c>
      <c r="BI41" s="22">
        <f>AVERAGE(BI38:BI40)</f>
        <v>15.558840359327684</v>
      </c>
      <c r="BJ41" s="22">
        <f>STDEV(BI38:BI40)/SQRT(3)</f>
        <v>0.78078909102227034</v>
      </c>
      <c r="BL41" s="22" t="s">
        <v>906</v>
      </c>
      <c r="BM41" s="22">
        <f>AVERAGE(BM38:BM40)</f>
        <v>177.66666666666666</v>
      </c>
      <c r="BN41" s="22">
        <f>AVERAGE(BN38:BN40)</f>
        <v>26</v>
      </c>
      <c r="BO41" s="22">
        <f>AVERAGE(BO38:BO40)</f>
        <v>203.66666666666666</v>
      </c>
      <c r="BP41" s="22">
        <f>AVERAGE(BP38:BP40)</f>
        <v>87.146653887200614</v>
      </c>
      <c r="BQ41" s="22">
        <f>STDEV(BP38:BP40)/SQRT(3)</f>
        <v>1.2940518468375675</v>
      </c>
      <c r="BS41" s="22" t="s">
        <v>907</v>
      </c>
      <c r="BT41" s="22">
        <f>AVERAGE(BT38:BT40)</f>
        <v>18.333333333333332</v>
      </c>
      <c r="BU41" s="22">
        <f>AVERAGE(BU38:BU40)</f>
        <v>254</v>
      </c>
      <c r="BV41" s="22">
        <f>AVERAGE(BV38:BV40)</f>
        <v>272.33333333333331</v>
      </c>
      <c r="BW41" s="22">
        <f>AVERAGE(BW38:BW40)</f>
        <v>6.6789084095058486</v>
      </c>
      <c r="BX41" s="22">
        <f>STDEV(BW38:BW40)/SQRT(3)</f>
        <v>0.74806451313879241</v>
      </c>
    </row>
    <row r="42" spans="8:76" ht="14.25" customHeight="1" x14ac:dyDescent="0.3">
      <c r="H42" s="22"/>
      <c r="I42" s="22"/>
      <c r="J42" s="22"/>
      <c r="K42" s="22"/>
      <c r="L42" s="22"/>
      <c r="N42" s="22"/>
      <c r="O42" s="22"/>
      <c r="P42" s="22"/>
      <c r="Q42" s="22"/>
      <c r="R42" s="22"/>
      <c r="S42" s="22"/>
      <c r="T42" s="22"/>
      <c r="U42" s="22"/>
    </row>
    <row r="43" spans="8:76" ht="14.25" customHeight="1" x14ac:dyDescent="0.3">
      <c r="H43" s="22"/>
      <c r="I43" s="22"/>
      <c r="J43" s="22"/>
      <c r="K43" s="22"/>
      <c r="L43" s="22"/>
    </row>
    <row r="44" spans="8:76" ht="14.25" customHeight="1" x14ac:dyDescent="0.3"/>
    <row r="45" spans="8:76" ht="14.25" customHeight="1" x14ac:dyDescent="0.3"/>
    <row r="46" spans="8:76" ht="14.25" customHeight="1" x14ac:dyDescent="0.3"/>
    <row r="47" spans="8:76" ht="14.25" customHeight="1" x14ac:dyDescent="0.3">
      <c r="O47" s="22"/>
    </row>
    <row r="48" spans="8:76" ht="14.25" customHeight="1" x14ac:dyDescent="0.3">
      <c r="O48" s="22"/>
      <c r="P48" s="22"/>
      <c r="Q48" s="22"/>
      <c r="R48" s="22"/>
      <c r="S48" s="22"/>
      <c r="T48" s="22"/>
      <c r="U48" s="22"/>
    </row>
    <row r="49" spans="15:21" ht="14.25" customHeight="1" x14ac:dyDescent="0.3">
      <c r="O49" s="22"/>
      <c r="P49" s="22"/>
      <c r="Q49" s="22"/>
      <c r="R49" s="22"/>
      <c r="S49" s="22"/>
      <c r="T49" s="22"/>
      <c r="U49" s="22"/>
    </row>
    <row r="50" spans="15:21" ht="14.25" customHeight="1" x14ac:dyDescent="0.3">
      <c r="O50" s="22"/>
      <c r="P50" s="22"/>
      <c r="Q50" s="22"/>
      <c r="R50" s="22"/>
      <c r="S50" s="22"/>
      <c r="T50" s="22"/>
      <c r="U50" s="22"/>
    </row>
    <row r="51" spans="15:21" ht="14.25" customHeight="1" x14ac:dyDescent="0.3">
      <c r="O51" s="22"/>
      <c r="P51" s="22"/>
      <c r="Q51" s="22"/>
      <c r="R51" s="22"/>
      <c r="S51" s="22"/>
      <c r="T51" s="22"/>
      <c r="U51" s="22"/>
    </row>
    <row r="52" spans="15:21" ht="14.25" customHeight="1" x14ac:dyDescent="0.3">
      <c r="O52" s="22"/>
      <c r="P52" s="22"/>
      <c r="Q52" s="22"/>
      <c r="R52" s="22"/>
      <c r="S52" s="22"/>
      <c r="T52" s="22"/>
      <c r="U52" s="22"/>
    </row>
    <row r="53" spans="15:21" ht="14.25" customHeight="1" x14ac:dyDescent="0.3">
      <c r="O53" s="22"/>
      <c r="P53" s="22"/>
      <c r="Q53" s="22"/>
      <c r="R53" s="22"/>
      <c r="S53" s="22"/>
      <c r="T53" s="22"/>
      <c r="U53" s="22"/>
    </row>
    <row r="54" spans="15:21" ht="14.25" customHeight="1" x14ac:dyDescent="0.3">
      <c r="O54" s="22"/>
      <c r="P54" s="22"/>
      <c r="Q54" s="22"/>
      <c r="R54" s="22"/>
      <c r="S54" s="22"/>
      <c r="T54" s="22"/>
      <c r="U54" s="22"/>
    </row>
    <row r="55" spans="15:21" ht="14.25" customHeight="1" x14ac:dyDescent="0.3">
      <c r="O55" s="22"/>
      <c r="P55" s="22"/>
      <c r="Q55" s="22"/>
      <c r="R55" s="22"/>
      <c r="S55" s="22"/>
      <c r="T55" s="22"/>
      <c r="U55" s="22"/>
    </row>
    <row r="56" spans="15:21" ht="14.25" customHeight="1" x14ac:dyDescent="0.3">
      <c r="O56" s="22"/>
      <c r="P56" s="22"/>
      <c r="Q56" s="22"/>
      <c r="R56" s="22"/>
      <c r="S56" s="22"/>
      <c r="T56" s="22"/>
      <c r="U56" s="22"/>
    </row>
    <row r="57" spans="15:21" ht="14.25" customHeight="1" x14ac:dyDescent="0.3">
      <c r="O57" s="22"/>
      <c r="P57" s="22"/>
      <c r="Q57" s="22"/>
      <c r="R57" s="22"/>
      <c r="S57" s="22"/>
      <c r="T57" s="22"/>
      <c r="U57" s="22"/>
    </row>
    <row r="58" spans="15:21" ht="14.25" customHeight="1" x14ac:dyDescent="0.3">
      <c r="O58" s="22"/>
      <c r="P58" s="22"/>
      <c r="Q58" s="22"/>
      <c r="R58" s="22"/>
      <c r="S58" s="22"/>
      <c r="T58" s="22"/>
      <c r="U58" s="22"/>
    </row>
    <row r="59" spans="15:21" ht="14.25" customHeight="1" x14ac:dyDescent="0.3">
      <c r="O59" s="22"/>
      <c r="P59" s="22"/>
      <c r="Q59" s="22"/>
      <c r="R59" s="22"/>
      <c r="S59" s="22"/>
      <c r="T59" s="22"/>
      <c r="U59" s="22"/>
    </row>
    <row r="60" spans="15:21" ht="14.25" customHeight="1" x14ac:dyDescent="0.3">
      <c r="O60" s="22"/>
      <c r="P60" s="22"/>
      <c r="Q60" s="22"/>
      <c r="R60" s="22"/>
      <c r="S60" s="22"/>
      <c r="T60" s="22"/>
      <c r="U60" s="22"/>
    </row>
    <row r="61" spans="15:21" ht="14.25" customHeight="1" x14ac:dyDescent="0.3">
      <c r="O61" s="22"/>
      <c r="P61" s="22"/>
      <c r="Q61" s="22"/>
      <c r="R61" s="22"/>
      <c r="S61" s="22"/>
      <c r="T61" s="22"/>
      <c r="U61" s="22"/>
    </row>
    <row r="62" spans="15:21" ht="14.25" customHeight="1" x14ac:dyDescent="0.3">
      <c r="O62" s="22"/>
      <c r="P62" s="22"/>
      <c r="Q62" s="22"/>
      <c r="R62" s="22"/>
      <c r="S62" s="22"/>
      <c r="T62" s="22"/>
      <c r="U62" s="22"/>
    </row>
    <row r="63" spans="15:21" ht="14.25" customHeight="1" x14ac:dyDescent="0.3">
      <c r="O63" s="22"/>
      <c r="P63" s="22"/>
      <c r="Q63" s="22"/>
      <c r="R63" s="22"/>
      <c r="S63" s="22"/>
      <c r="T63" s="22"/>
      <c r="U63" s="22"/>
    </row>
    <row r="64" spans="15:21" ht="14.25" customHeight="1" x14ac:dyDescent="0.3">
      <c r="O64" s="22"/>
      <c r="P64" s="22"/>
      <c r="Q64" s="22"/>
      <c r="R64" s="22"/>
      <c r="S64" s="22"/>
      <c r="T64" s="22"/>
      <c r="U64" s="22"/>
    </row>
    <row r="65" spans="15:21" ht="14.25" customHeight="1" x14ac:dyDescent="0.3">
      <c r="O65" s="22"/>
      <c r="P65" s="22"/>
      <c r="Q65" s="22"/>
      <c r="R65" s="22"/>
      <c r="S65" s="22"/>
      <c r="T65" s="22"/>
      <c r="U65" s="22"/>
    </row>
    <row r="66" spans="15:21" ht="14.25" customHeight="1" x14ac:dyDescent="0.3">
      <c r="O66" s="22"/>
      <c r="P66" s="22"/>
      <c r="Q66" s="22"/>
      <c r="R66" s="22"/>
      <c r="S66" s="22"/>
      <c r="T66" s="22"/>
      <c r="U66" s="22"/>
    </row>
    <row r="67" spans="15:21" ht="14.25" customHeight="1" x14ac:dyDescent="0.3">
      <c r="O67" s="22"/>
      <c r="P67" s="22"/>
      <c r="Q67" s="22"/>
      <c r="R67" s="22"/>
      <c r="S67" s="22"/>
      <c r="T67" s="22"/>
      <c r="U67" s="22"/>
    </row>
    <row r="68" spans="15:21" ht="14.25" customHeight="1" x14ac:dyDescent="0.3">
      <c r="O68" s="22"/>
      <c r="P68" s="22"/>
      <c r="Q68" s="22"/>
      <c r="R68" s="22"/>
      <c r="S68" s="22"/>
      <c r="T68" s="22"/>
      <c r="U68" s="22"/>
    </row>
    <row r="69" spans="15:21" ht="14.25" customHeight="1" x14ac:dyDescent="0.3">
      <c r="O69" s="22"/>
      <c r="P69" s="22"/>
      <c r="Q69" s="22"/>
      <c r="R69" s="22"/>
      <c r="S69" s="22"/>
      <c r="T69" s="22"/>
      <c r="U69" s="22"/>
    </row>
    <row r="70" spans="15:21" ht="14.25" customHeight="1" x14ac:dyDescent="0.3">
      <c r="O70" s="22"/>
      <c r="P70" s="22"/>
      <c r="Q70" s="22"/>
      <c r="R70" s="22"/>
      <c r="S70" s="22"/>
      <c r="T70" s="22"/>
      <c r="U70" s="22"/>
    </row>
    <row r="71" spans="15:21" ht="14.25" customHeight="1" x14ac:dyDescent="0.3">
      <c r="O71" s="22"/>
      <c r="P71" s="22"/>
      <c r="Q71" s="22"/>
      <c r="R71" s="22"/>
      <c r="S71" s="22"/>
      <c r="T71" s="22"/>
      <c r="U71" s="22"/>
    </row>
    <row r="72" spans="15:21" ht="14.25" customHeight="1" x14ac:dyDescent="0.3">
      <c r="O72" s="22"/>
      <c r="P72" s="22"/>
      <c r="Q72" s="22"/>
      <c r="R72" s="22"/>
      <c r="S72" s="22"/>
      <c r="T72" s="22"/>
      <c r="U72" s="22"/>
    </row>
    <row r="73" spans="15:21" ht="14.25" customHeight="1" x14ac:dyDescent="0.3">
      <c r="O73" s="22"/>
      <c r="P73" s="22"/>
      <c r="Q73" s="22"/>
      <c r="R73" s="22"/>
      <c r="S73" s="22"/>
      <c r="T73" s="22"/>
      <c r="U73" s="22"/>
    </row>
    <row r="74" spans="15:21" ht="14.25" customHeight="1" x14ac:dyDescent="0.3">
      <c r="O74" s="22"/>
      <c r="P74" s="22"/>
      <c r="Q74" s="22"/>
      <c r="R74" s="22"/>
      <c r="S74" s="22"/>
      <c r="T74" s="22"/>
      <c r="U74" s="22"/>
    </row>
    <row r="75" spans="15:21" ht="14.25" customHeight="1" x14ac:dyDescent="0.3">
      <c r="O75" s="22"/>
      <c r="P75" s="22"/>
      <c r="Q75" s="22"/>
      <c r="R75" s="22"/>
      <c r="S75" s="22"/>
      <c r="T75" s="22"/>
      <c r="U75" s="22"/>
    </row>
    <row r="76" spans="15:21" ht="14.25" customHeight="1" x14ac:dyDescent="0.3">
      <c r="O76" s="22"/>
      <c r="P76" s="22"/>
      <c r="Q76" s="22"/>
      <c r="R76" s="22"/>
      <c r="S76" s="22"/>
      <c r="T76" s="22"/>
      <c r="U76" s="22"/>
    </row>
    <row r="77" spans="15:21" ht="14.25" customHeight="1" x14ac:dyDescent="0.3">
      <c r="O77" s="22"/>
      <c r="P77" s="22"/>
      <c r="Q77" s="22"/>
      <c r="R77" s="22"/>
      <c r="S77" s="22"/>
      <c r="T77" s="22"/>
      <c r="U77" s="22"/>
    </row>
    <row r="78" spans="15:21" ht="14.25" customHeight="1" x14ac:dyDescent="0.3">
      <c r="O78" s="22"/>
      <c r="P78" s="22"/>
      <c r="Q78" s="22"/>
      <c r="R78" s="22"/>
      <c r="S78" s="22"/>
      <c r="T78" s="22"/>
      <c r="U78" s="22"/>
    </row>
    <row r="79" spans="15:21" ht="14.25" customHeight="1" x14ac:dyDescent="0.3">
      <c r="O79" s="22"/>
      <c r="P79" s="22"/>
      <c r="Q79" s="22"/>
      <c r="R79" s="22"/>
      <c r="S79" s="22"/>
      <c r="T79" s="22"/>
      <c r="U79" s="22"/>
    </row>
    <row r="80" spans="15:21" ht="14.25" customHeight="1" x14ac:dyDescent="0.3">
      <c r="O80" s="22"/>
      <c r="P80" s="22"/>
      <c r="Q80" s="22"/>
      <c r="R80" s="22"/>
      <c r="S80" s="22"/>
      <c r="T80" s="22"/>
      <c r="U80" s="22"/>
    </row>
    <row r="81" spans="15:21" ht="14.25" customHeight="1" x14ac:dyDescent="0.3">
      <c r="O81" s="22"/>
      <c r="P81" s="22"/>
      <c r="Q81" s="22"/>
      <c r="R81" s="22"/>
      <c r="S81" s="22"/>
      <c r="T81" s="22"/>
      <c r="U81" s="22"/>
    </row>
    <row r="82" spans="15:21" ht="14.25" customHeight="1" x14ac:dyDescent="0.3">
      <c r="O82" s="22"/>
      <c r="P82" s="22"/>
      <c r="Q82" s="22"/>
      <c r="R82" s="22"/>
      <c r="S82" s="22"/>
      <c r="T82" s="22"/>
      <c r="U82" s="22"/>
    </row>
    <row r="83" spans="15:21" ht="14.25" customHeight="1" x14ac:dyDescent="0.3">
      <c r="O83" s="22"/>
      <c r="P83" s="22"/>
      <c r="Q83" s="22"/>
      <c r="R83" s="22"/>
      <c r="S83" s="22"/>
      <c r="T83" s="22"/>
      <c r="U83" s="22"/>
    </row>
    <row r="84" spans="15:21" ht="14.25" customHeight="1" x14ac:dyDescent="0.3">
      <c r="O84" s="22"/>
      <c r="P84" s="22"/>
      <c r="Q84" s="22"/>
      <c r="R84" s="22"/>
      <c r="S84" s="22"/>
      <c r="T84" s="22"/>
      <c r="U84" s="22"/>
    </row>
    <row r="85" spans="15:21" ht="14.25" customHeight="1" x14ac:dyDescent="0.3">
      <c r="O85" s="22"/>
    </row>
    <row r="86" spans="15:21" ht="14.25" customHeight="1" x14ac:dyDescent="0.3">
      <c r="O86" s="22"/>
    </row>
    <row r="87" spans="15:21" ht="14.25" customHeight="1" x14ac:dyDescent="0.3"/>
    <row r="88" spans="15:21" ht="14.25" customHeight="1" x14ac:dyDescent="0.3">
      <c r="P88" s="22"/>
      <c r="Q88" s="22"/>
      <c r="R88" s="22"/>
      <c r="S88" s="22"/>
      <c r="T88" s="22"/>
      <c r="U88" s="22"/>
    </row>
    <row r="89" spans="15:21" ht="14.25" customHeight="1" x14ac:dyDescent="0.3">
      <c r="P89" s="22"/>
      <c r="Q89" s="22"/>
      <c r="R89" s="22"/>
      <c r="S89" s="22"/>
      <c r="T89" s="22"/>
      <c r="U89" s="22"/>
    </row>
    <row r="90" spans="15:21" ht="14.25" customHeight="1" x14ac:dyDescent="0.3">
      <c r="P90" s="22"/>
      <c r="Q90" s="22"/>
      <c r="R90" s="22"/>
      <c r="S90" s="22"/>
      <c r="T90" s="22"/>
      <c r="U90" s="22"/>
    </row>
    <row r="91" spans="15:21" ht="14.25" customHeight="1" x14ac:dyDescent="0.3">
      <c r="P91" s="22"/>
      <c r="Q91" s="22"/>
      <c r="R91" s="22"/>
      <c r="S91" s="22"/>
      <c r="T91" s="22"/>
      <c r="U91" s="22"/>
    </row>
    <row r="92" spans="15:21" ht="14.25" customHeight="1" x14ac:dyDescent="0.3">
      <c r="P92" s="22"/>
      <c r="Q92" s="22"/>
      <c r="R92" s="22"/>
      <c r="S92" s="22"/>
      <c r="T92" s="22"/>
      <c r="U92" s="22"/>
    </row>
    <row r="93" spans="15:21" ht="14.25" customHeight="1" x14ac:dyDescent="0.3">
      <c r="P93" s="22"/>
      <c r="Q93" s="22"/>
      <c r="R93" s="22"/>
      <c r="S93" s="22"/>
      <c r="T93" s="22"/>
      <c r="U93" s="22"/>
    </row>
    <row r="94" spans="15:21" ht="14.25" customHeight="1" x14ac:dyDescent="0.3">
      <c r="P94" s="22"/>
      <c r="Q94" s="22"/>
      <c r="R94" s="22"/>
      <c r="S94" s="22"/>
      <c r="T94" s="22"/>
      <c r="U94" s="22"/>
    </row>
    <row r="95" spans="15:21" ht="14.25" customHeight="1" x14ac:dyDescent="0.3">
      <c r="O95" s="22"/>
      <c r="P95" s="22"/>
      <c r="Q95" s="22"/>
      <c r="R95" s="22"/>
      <c r="S95" s="22"/>
      <c r="T95" s="22"/>
      <c r="U95" s="22"/>
    </row>
    <row r="96" spans="15:21" ht="14.25" customHeight="1" x14ac:dyDescent="0.3">
      <c r="O96" s="22"/>
      <c r="P96" s="22"/>
      <c r="Q96" s="22"/>
      <c r="R96" s="22"/>
      <c r="S96" s="22"/>
      <c r="T96" s="22"/>
      <c r="U96" s="22"/>
    </row>
    <row r="97" spans="15:21" ht="14.25" customHeight="1" x14ac:dyDescent="0.3">
      <c r="O97" s="22"/>
      <c r="P97" s="22"/>
      <c r="Q97" s="22"/>
      <c r="R97" s="22"/>
      <c r="S97" s="22"/>
      <c r="T97" s="22"/>
      <c r="U97" s="22"/>
    </row>
    <row r="98" spans="15:21" ht="14.25" customHeight="1" x14ac:dyDescent="0.3">
      <c r="O98" s="22"/>
      <c r="P98" s="22"/>
      <c r="Q98" s="22"/>
      <c r="R98" s="22"/>
      <c r="S98" s="22"/>
      <c r="T98" s="22"/>
      <c r="U98" s="22"/>
    </row>
    <row r="99" spans="15:21" ht="14.25" customHeight="1" x14ac:dyDescent="0.3">
      <c r="O99" s="22"/>
      <c r="P99" s="22"/>
      <c r="Q99" s="22"/>
      <c r="R99" s="22"/>
      <c r="S99" s="22"/>
      <c r="T99" s="22"/>
      <c r="U99" s="22"/>
    </row>
    <row r="100" spans="15:21" ht="14.25" customHeight="1" x14ac:dyDescent="0.3">
      <c r="O100" s="22"/>
      <c r="P100" s="22"/>
      <c r="Q100" s="22"/>
      <c r="R100" s="22"/>
      <c r="S100" s="22"/>
      <c r="T100" s="22"/>
      <c r="U100" s="22"/>
    </row>
    <row r="101" spans="15:21" ht="14.25" customHeight="1" x14ac:dyDescent="0.3">
      <c r="O101" s="22"/>
      <c r="P101" s="22"/>
      <c r="Q101" s="22"/>
      <c r="R101" s="22"/>
      <c r="S101" s="22"/>
      <c r="T101" s="22"/>
      <c r="U101" s="22"/>
    </row>
    <row r="102" spans="15:21" ht="14.25" customHeight="1" x14ac:dyDescent="0.3">
      <c r="O102" s="22"/>
      <c r="P102" s="22"/>
      <c r="Q102" s="22"/>
      <c r="R102" s="22"/>
      <c r="S102" s="22"/>
      <c r="T102" s="22"/>
      <c r="U102" s="22"/>
    </row>
    <row r="103" spans="15:21" ht="14.25" customHeight="1" x14ac:dyDescent="0.3">
      <c r="O103" s="22"/>
      <c r="P103" s="22"/>
      <c r="Q103" s="22"/>
      <c r="R103" s="22"/>
      <c r="S103" s="22"/>
      <c r="T103" s="22"/>
      <c r="U103" s="22"/>
    </row>
    <row r="104" spans="15:21" ht="14.25" customHeight="1" x14ac:dyDescent="0.3">
      <c r="O104" s="22"/>
      <c r="P104" s="22"/>
      <c r="Q104" s="22"/>
      <c r="R104" s="22"/>
      <c r="S104" s="22"/>
      <c r="T104" s="22"/>
      <c r="U104" s="22"/>
    </row>
    <row r="105" spans="15:21" ht="14.25" customHeight="1" x14ac:dyDescent="0.3">
      <c r="O105" s="22"/>
      <c r="P105" s="22"/>
      <c r="Q105" s="22"/>
      <c r="R105" s="22"/>
      <c r="S105" s="22"/>
      <c r="T105" s="22"/>
      <c r="U105" s="22"/>
    </row>
    <row r="106" spans="15:21" ht="14.25" customHeight="1" x14ac:dyDescent="0.3">
      <c r="O106" s="22"/>
      <c r="P106" s="22"/>
      <c r="Q106" s="22"/>
      <c r="R106" s="22"/>
      <c r="S106" s="22"/>
      <c r="T106" s="22"/>
      <c r="U106" s="22"/>
    </row>
    <row r="107" spans="15:21" ht="14.25" customHeight="1" x14ac:dyDescent="0.3">
      <c r="O107" s="22"/>
      <c r="P107" s="22"/>
      <c r="Q107" s="22"/>
      <c r="R107" s="22"/>
      <c r="S107" s="22"/>
      <c r="T107" s="22"/>
      <c r="U107" s="22"/>
    </row>
    <row r="108" spans="15:21" ht="14.25" customHeight="1" x14ac:dyDescent="0.3">
      <c r="O108" s="22"/>
      <c r="P108" s="22"/>
      <c r="Q108" s="22"/>
      <c r="R108" s="22"/>
      <c r="S108" s="22"/>
      <c r="T108" s="22"/>
      <c r="U108" s="22"/>
    </row>
    <row r="109" spans="15:21" ht="14.25" customHeight="1" x14ac:dyDescent="0.3">
      <c r="O109" s="22"/>
      <c r="P109" s="22"/>
      <c r="Q109" s="22"/>
      <c r="R109" s="22"/>
      <c r="S109" s="22"/>
      <c r="T109" s="22"/>
      <c r="U109" s="22"/>
    </row>
    <row r="110" spans="15:21" ht="14.25" customHeight="1" x14ac:dyDescent="0.3">
      <c r="O110" s="22"/>
      <c r="P110" s="22"/>
      <c r="Q110" s="22"/>
      <c r="R110" s="22"/>
      <c r="S110" s="22"/>
      <c r="T110" s="22"/>
      <c r="U110" s="22"/>
    </row>
    <row r="111" spans="15:21" ht="14.25" customHeight="1" x14ac:dyDescent="0.3">
      <c r="O111" s="22"/>
      <c r="P111" s="22"/>
      <c r="Q111" s="22"/>
      <c r="R111" s="22"/>
      <c r="S111" s="22"/>
      <c r="T111" s="22"/>
      <c r="U111" s="22"/>
    </row>
    <row r="112" spans="15:21" ht="14.25" customHeight="1" x14ac:dyDescent="0.3">
      <c r="O112" s="22"/>
      <c r="P112" s="22"/>
      <c r="Q112" s="22"/>
      <c r="R112" s="22"/>
      <c r="S112" s="22"/>
      <c r="T112" s="22"/>
      <c r="U112" s="22"/>
    </row>
    <row r="113" spans="15:21" ht="14.25" customHeight="1" x14ac:dyDescent="0.3">
      <c r="O113" s="22"/>
      <c r="P113" s="22"/>
      <c r="Q113" s="22"/>
      <c r="R113" s="22"/>
      <c r="S113" s="22"/>
      <c r="T113" s="22"/>
      <c r="U113" s="22"/>
    </row>
    <row r="114" spans="15:21" ht="14.25" customHeight="1" x14ac:dyDescent="0.3">
      <c r="O114" s="22"/>
      <c r="P114" s="22"/>
      <c r="Q114" s="22"/>
      <c r="R114" s="22"/>
      <c r="S114" s="22"/>
      <c r="T114" s="22"/>
      <c r="U114" s="22"/>
    </row>
    <row r="115" spans="15:21" ht="14.25" customHeight="1" x14ac:dyDescent="0.3">
      <c r="O115" s="22"/>
      <c r="P115" s="22"/>
      <c r="Q115" s="22"/>
      <c r="R115" s="22"/>
      <c r="S115" s="22"/>
      <c r="T115" s="22"/>
      <c r="U115" s="22"/>
    </row>
    <row r="116" spans="15:21" ht="14.25" customHeight="1" x14ac:dyDescent="0.3">
      <c r="O116" s="22"/>
      <c r="P116" s="22"/>
      <c r="Q116" s="22"/>
      <c r="R116" s="22"/>
      <c r="S116" s="22"/>
      <c r="T116" s="22"/>
      <c r="U116" s="22"/>
    </row>
    <row r="117" spans="15:21" ht="14.25" customHeight="1" x14ac:dyDescent="0.3">
      <c r="O117" s="22"/>
      <c r="P117" s="22"/>
      <c r="Q117" s="22"/>
      <c r="R117" s="22"/>
      <c r="S117" s="22"/>
      <c r="T117" s="22"/>
      <c r="U117" s="22"/>
    </row>
    <row r="118" spans="15:21" ht="14.25" customHeight="1" x14ac:dyDescent="0.3">
      <c r="O118" s="22"/>
      <c r="P118" s="22"/>
      <c r="Q118" s="22"/>
      <c r="R118" s="22"/>
      <c r="S118" s="22"/>
      <c r="T118" s="22"/>
      <c r="U118" s="22"/>
    </row>
    <row r="119" spans="15:21" ht="14.25" customHeight="1" x14ac:dyDescent="0.3">
      <c r="O119" s="22"/>
      <c r="P119" s="22"/>
      <c r="Q119" s="22"/>
      <c r="R119" s="22"/>
      <c r="S119" s="22"/>
      <c r="T119" s="22"/>
      <c r="U119" s="22"/>
    </row>
    <row r="120" spans="15:21" ht="14.25" customHeight="1" x14ac:dyDescent="0.3">
      <c r="O120" s="22"/>
      <c r="P120" s="22"/>
      <c r="Q120" s="22"/>
      <c r="R120" s="22"/>
      <c r="S120" s="22"/>
      <c r="T120" s="22"/>
      <c r="U120" s="22"/>
    </row>
    <row r="121" spans="15:21" ht="14.25" customHeight="1" x14ac:dyDescent="0.3">
      <c r="O121" s="22"/>
      <c r="P121" s="22"/>
      <c r="Q121" s="22"/>
      <c r="R121" s="22"/>
      <c r="S121" s="22"/>
      <c r="T121" s="22"/>
      <c r="U121" s="22"/>
    </row>
    <row r="122" spans="15:21" ht="14.25" customHeight="1" x14ac:dyDescent="0.3">
      <c r="O122" s="22"/>
      <c r="P122" s="22"/>
      <c r="Q122" s="22"/>
      <c r="R122" s="22"/>
      <c r="S122" s="22"/>
      <c r="T122" s="22"/>
      <c r="U122" s="22"/>
    </row>
    <row r="123" spans="15:21" ht="14.25" customHeight="1" x14ac:dyDescent="0.3">
      <c r="O123" s="22"/>
      <c r="P123" s="22"/>
      <c r="Q123" s="22"/>
      <c r="R123" s="22"/>
      <c r="S123" s="22"/>
      <c r="T123" s="22"/>
      <c r="U123" s="22"/>
    </row>
    <row r="124" spans="15:21" ht="14.25" customHeight="1" x14ac:dyDescent="0.3">
      <c r="O124" s="22"/>
      <c r="P124" s="22"/>
      <c r="Q124" s="22"/>
      <c r="R124" s="22"/>
      <c r="S124" s="22"/>
      <c r="T124" s="22"/>
      <c r="U124" s="22"/>
    </row>
    <row r="125" spans="15:21" ht="14.25" customHeight="1" x14ac:dyDescent="0.3">
      <c r="O125" s="22"/>
      <c r="P125" s="22"/>
      <c r="Q125" s="22"/>
      <c r="R125" s="22"/>
      <c r="S125" s="22"/>
      <c r="T125" s="22"/>
      <c r="U125" s="22"/>
    </row>
    <row r="126" spans="15:21" ht="14.25" customHeight="1" x14ac:dyDescent="0.3">
      <c r="O126" s="22"/>
      <c r="P126" s="22"/>
      <c r="Q126" s="22"/>
      <c r="R126" s="22"/>
      <c r="S126" s="22"/>
      <c r="T126" s="22"/>
      <c r="U126" s="22"/>
    </row>
    <row r="127" spans="15:21" ht="14.25" customHeight="1" x14ac:dyDescent="0.3">
      <c r="O127" s="22"/>
      <c r="P127" s="22"/>
      <c r="Q127" s="22"/>
      <c r="R127" s="22"/>
      <c r="S127" s="22"/>
      <c r="T127" s="22"/>
      <c r="U127" s="22"/>
    </row>
    <row r="128" spans="15:21" ht="14.25" customHeight="1" x14ac:dyDescent="0.3">
      <c r="O128" s="22"/>
    </row>
    <row r="129" spans="15:21" ht="14.25" customHeight="1" x14ac:dyDescent="0.3">
      <c r="O129" s="22"/>
    </row>
    <row r="130" spans="15:21" ht="14.25" customHeight="1" x14ac:dyDescent="0.3">
      <c r="O130" s="22"/>
    </row>
    <row r="131" spans="15:21" ht="14.25" customHeight="1" x14ac:dyDescent="0.3">
      <c r="O131" s="22"/>
    </row>
    <row r="132" spans="15:21" ht="14.25" customHeight="1" x14ac:dyDescent="0.3"/>
    <row r="133" spans="15:21" ht="14.25" customHeight="1" x14ac:dyDescent="0.3"/>
    <row r="134" spans="15:21" ht="14.25" customHeight="1" x14ac:dyDescent="0.3">
      <c r="O134" s="20"/>
    </row>
    <row r="135" spans="15:21" ht="14.25" customHeight="1" x14ac:dyDescent="0.3">
      <c r="O135" s="20"/>
    </row>
    <row r="136" spans="15:21" ht="14.25" customHeight="1" x14ac:dyDescent="0.3">
      <c r="O136" s="20"/>
      <c r="P136" s="22"/>
      <c r="Q136" s="22"/>
      <c r="R136" s="22"/>
      <c r="S136" s="22"/>
      <c r="T136" s="22"/>
      <c r="U136" s="22"/>
    </row>
    <row r="137" spans="15:21" ht="14.25" customHeight="1" x14ac:dyDescent="0.3">
      <c r="O137" s="23"/>
      <c r="P137" s="22"/>
      <c r="Q137" s="22"/>
      <c r="R137" s="22"/>
      <c r="S137" s="22"/>
      <c r="T137" s="22"/>
      <c r="U137" s="22"/>
    </row>
    <row r="138" spans="15:21" ht="14.25" customHeight="1" x14ac:dyDescent="0.3">
      <c r="P138" s="22"/>
      <c r="Q138" s="22"/>
      <c r="R138" s="22"/>
      <c r="S138" s="22"/>
      <c r="T138" s="22"/>
      <c r="U138" s="22"/>
    </row>
    <row r="139" spans="15:21" ht="14.25" customHeight="1" x14ac:dyDescent="0.3">
      <c r="P139" s="22"/>
      <c r="Q139" s="22"/>
      <c r="R139" s="22"/>
      <c r="S139" s="22"/>
      <c r="T139" s="22"/>
      <c r="U139" s="22"/>
    </row>
    <row r="140" spans="15:21" ht="14.25" customHeight="1" x14ac:dyDescent="0.3">
      <c r="P140" s="22"/>
      <c r="Q140" s="22"/>
      <c r="R140" s="22"/>
      <c r="S140" s="22"/>
      <c r="T140" s="22"/>
      <c r="U140" s="22"/>
    </row>
    <row r="141" spans="15:21" ht="14.25" customHeight="1" x14ac:dyDescent="0.3">
      <c r="P141" s="22"/>
      <c r="Q141" s="22"/>
      <c r="R141" s="22"/>
      <c r="S141" s="22"/>
      <c r="T141" s="22"/>
      <c r="U141" s="22"/>
    </row>
    <row r="142" spans="15:21" ht="14.25" customHeight="1" x14ac:dyDescent="0.3">
      <c r="P142" s="22"/>
      <c r="Q142" s="22"/>
      <c r="R142" s="22"/>
      <c r="S142" s="22"/>
      <c r="T142" s="22"/>
      <c r="U142" s="22"/>
    </row>
    <row r="143" spans="15:21" ht="14.25" customHeight="1" x14ac:dyDescent="0.3">
      <c r="P143" s="22"/>
      <c r="Q143" s="22"/>
      <c r="R143" s="22"/>
      <c r="S143" s="22"/>
      <c r="T143" s="22"/>
      <c r="U143" s="22"/>
    </row>
    <row r="144" spans="15:21" ht="14.25" customHeight="1" x14ac:dyDescent="0.3">
      <c r="P144" s="22"/>
      <c r="Q144" s="22"/>
      <c r="R144" s="22"/>
      <c r="S144" s="22"/>
      <c r="T144" s="22"/>
      <c r="U144" s="22"/>
    </row>
    <row r="145" spans="16:21" ht="14.25" customHeight="1" x14ac:dyDescent="0.3">
      <c r="P145" s="22"/>
      <c r="Q145" s="22"/>
      <c r="R145" s="22"/>
      <c r="S145" s="22"/>
      <c r="T145" s="22"/>
      <c r="U145" s="22"/>
    </row>
    <row r="146" spans="16:21" ht="14.25" customHeight="1" x14ac:dyDescent="0.3">
      <c r="P146" s="22"/>
      <c r="Q146" s="22"/>
      <c r="R146" s="22"/>
      <c r="S146" s="22"/>
      <c r="T146" s="22"/>
      <c r="U146" s="22"/>
    </row>
    <row r="147" spans="16:21" ht="14.25" customHeight="1" x14ac:dyDescent="0.3">
      <c r="P147" s="22"/>
      <c r="Q147" s="22"/>
      <c r="R147" s="22"/>
      <c r="S147" s="22"/>
      <c r="T147" s="22"/>
      <c r="U147" s="22"/>
    </row>
    <row r="148" spans="16:21" ht="14.25" customHeight="1" x14ac:dyDescent="0.3">
      <c r="P148" s="22"/>
      <c r="Q148" s="22"/>
      <c r="R148" s="22"/>
      <c r="S148" s="22"/>
      <c r="T148" s="22"/>
      <c r="U148" s="22"/>
    </row>
    <row r="149" spans="16:21" ht="14.25" customHeight="1" x14ac:dyDescent="0.3">
      <c r="P149" s="22"/>
      <c r="Q149" s="22"/>
      <c r="R149" s="22"/>
      <c r="S149" s="22"/>
      <c r="T149" s="22"/>
      <c r="U149" s="22"/>
    </row>
    <row r="150" spans="16:21" ht="14.25" customHeight="1" x14ac:dyDescent="0.3">
      <c r="P150" s="22"/>
      <c r="Q150" s="22"/>
      <c r="R150" s="22"/>
      <c r="S150" s="22"/>
      <c r="T150" s="22"/>
      <c r="U150" s="22"/>
    </row>
    <row r="151" spans="16:21" ht="14.25" customHeight="1" x14ac:dyDescent="0.3">
      <c r="P151" s="22"/>
      <c r="Q151" s="22"/>
      <c r="R151" s="22"/>
      <c r="S151" s="22"/>
      <c r="T151" s="22"/>
      <c r="U151" s="22"/>
    </row>
    <row r="152" spans="16:21" ht="14.25" customHeight="1" x14ac:dyDescent="0.3">
      <c r="P152" s="22"/>
      <c r="Q152" s="22"/>
      <c r="R152" s="22"/>
      <c r="S152" s="22"/>
      <c r="T152" s="22"/>
      <c r="U152" s="22"/>
    </row>
    <row r="153" spans="16:21" ht="14.25" customHeight="1" x14ac:dyDescent="0.3">
      <c r="P153" s="22"/>
      <c r="Q153" s="22"/>
      <c r="R153" s="22"/>
      <c r="S153" s="22"/>
      <c r="T153" s="22"/>
      <c r="U153" s="22"/>
    </row>
    <row r="154" spans="16:21" ht="14.25" customHeight="1" x14ac:dyDescent="0.3">
      <c r="P154" s="22"/>
      <c r="Q154" s="22"/>
      <c r="R154" s="22"/>
      <c r="S154" s="22"/>
      <c r="T154" s="22"/>
      <c r="U154" s="22"/>
    </row>
    <row r="155" spans="16:21" ht="14.25" customHeight="1" x14ac:dyDescent="0.3">
      <c r="P155" s="22"/>
      <c r="Q155" s="22"/>
      <c r="R155" s="22"/>
      <c r="S155" s="22"/>
      <c r="T155" s="22"/>
      <c r="U155" s="22"/>
    </row>
    <row r="156" spans="16:21" ht="14.25" customHeight="1" x14ac:dyDescent="0.3">
      <c r="P156" s="22"/>
      <c r="Q156" s="22"/>
      <c r="R156" s="22"/>
      <c r="S156" s="22"/>
      <c r="T156" s="22"/>
      <c r="U156" s="22"/>
    </row>
    <row r="157" spans="16:21" ht="14.25" customHeight="1" x14ac:dyDescent="0.3">
      <c r="P157" s="22"/>
      <c r="Q157" s="22"/>
      <c r="R157" s="22"/>
      <c r="S157" s="22"/>
      <c r="T157" s="22"/>
      <c r="U157" s="22"/>
    </row>
    <row r="158" spans="16:21" ht="14.25" customHeight="1" x14ac:dyDescent="0.3">
      <c r="P158" s="22"/>
      <c r="Q158" s="22"/>
      <c r="R158" s="22"/>
      <c r="S158" s="22"/>
      <c r="T158" s="22"/>
      <c r="U158" s="22"/>
    </row>
    <row r="159" spans="16:21" ht="14.25" customHeight="1" x14ac:dyDescent="0.3">
      <c r="P159" s="22"/>
      <c r="Q159" s="22"/>
      <c r="R159" s="22"/>
      <c r="S159" s="22"/>
      <c r="T159" s="22"/>
      <c r="U159" s="22"/>
    </row>
    <row r="160" spans="16:21" ht="14.25" customHeight="1" x14ac:dyDescent="0.3">
      <c r="P160" s="22"/>
      <c r="Q160" s="22"/>
      <c r="R160" s="22"/>
      <c r="S160" s="22"/>
      <c r="T160" s="22"/>
      <c r="U160" s="22"/>
    </row>
    <row r="161" spans="16:21" ht="14.25" customHeight="1" x14ac:dyDescent="0.3">
      <c r="P161" s="22"/>
      <c r="Q161" s="22"/>
      <c r="R161" s="22"/>
      <c r="S161" s="22"/>
      <c r="T161" s="22"/>
      <c r="U161" s="22"/>
    </row>
    <row r="162" spans="16:21" ht="14.25" customHeight="1" x14ac:dyDescent="0.3">
      <c r="P162" s="22"/>
      <c r="Q162" s="22"/>
      <c r="R162" s="22"/>
      <c r="S162" s="22"/>
      <c r="T162" s="22"/>
      <c r="U162" s="22"/>
    </row>
    <row r="163" spans="16:21" ht="14.25" customHeight="1" x14ac:dyDescent="0.3">
      <c r="P163" s="22"/>
      <c r="Q163" s="22"/>
      <c r="R163" s="22"/>
      <c r="S163" s="22"/>
      <c r="T163" s="22"/>
      <c r="U163" s="22"/>
    </row>
    <row r="164" spans="16:21" ht="14.25" customHeight="1" x14ac:dyDescent="0.3">
      <c r="P164" s="22"/>
      <c r="Q164" s="22"/>
      <c r="R164" s="22"/>
      <c r="S164" s="22"/>
      <c r="T164" s="22"/>
      <c r="U164" s="22"/>
    </row>
    <row r="165" spans="16:21" ht="14.25" customHeight="1" x14ac:dyDescent="0.3">
      <c r="P165" s="22"/>
      <c r="Q165" s="22"/>
      <c r="R165" s="22"/>
      <c r="S165" s="22"/>
      <c r="T165" s="22"/>
      <c r="U165" s="22"/>
    </row>
    <row r="166" spans="16:21" ht="14.25" customHeight="1" x14ac:dyDescent="0.3">
      <c r="P166" s="22"/>
      <c r="Q166" s="22"/>
      <c r="R166" s="22"/>
      <c r="S166" s="22"/>
      <c r="T166" s="22"/>
      <c r="U166" s="22"/>
    </row>
    <row r="167" spans="16:21" ht="14.25" customHeight="1" x14ac:dyDescent="0.3">
      <c r="P167" s="22"/>
      <c r="Q167" s="22"/>
      <c r="R167" s="22"/>
      <c r="S167" s="22"/>
      <c r="T167" s="22"/>
      <c r="U167" s="22"/>
    </row>
    <row r="168" spans="16:21" ht="14.25" customHeight="1" x14ac:dyDescent="0.3">
      <c r="P168" s="22"/>
      <c r="Q168" s="22"/>
      <c r="R168" s="22"/>
      <c r="S168" s="22"/>
      <c r="T168" s="22"/>
      <c r="U168" s="22"/>
    </row>
    <row r="169" spans="16:21" ht="14.25" customHeight="1" x14ac:dyDescent="0.3">
      <c r="P169" s="22"/>
      <c r="Q169" s="22"/>
      <c r="R169" s="22"/>
      <c r="S169" s="22"/>
      <c r="T169" s="22"/>
      <c r="U169" s="22"/>
    </row>
    <row r="170" spans="16:21" ht="14.25" customHeight="1" x14ac:dyDescent="0.3">
      <c r="P170" s="22"/>
      <c r="Q170" s="22"/>
      <c r="R170" s="22"/>
      <c r="S170" s="22"/>
      <c r="T170" s="22"/>
      <c r="U170" s="22"/>
    </row>
    <row r="171" spans="16:21" ht="14.25" customHeight="1" x14ac:dyDescent="0.3">
      <c r="P171" s="22"/>
      <c r="Q171" s="22"/>
      <c r="R171" s="22"/>
      <c r="S171" s="22"/>
      <c r="T171" s="22"/>
      <c r="U171" s="22"/>
    </row>
    <row r="172" spans="16:21" ht="14.25" customHeight="1" x14ac:dyDescent="0.3">
      <c r="P172" s="22"/>
      <c r="Q172" s="22"/>
      <c r="R172" s="22"/>
      <c r="S172" s="22"/>
      <c r="T172" s="22"/>
      <c r="U172" s="22"/>
    </row>
    <row r="173" spans="16:21" ht="14.25" customHeight="1" x14ac:dyDescent="0.3"/>
    <row r="174" spans="16:21" ht="14.25" customHeight="1" x14ac:dyDescent="0.3"/>
    <row r="175" spans="16:21" ht="14.25" customHeight="1" x14ac:dyDescent="0.3">
      <c r="P175" s="20"/>
      <c r="Q175" s="20"/>
      <c r="R175" s="20"/>
      <c r="S175" s="20"/>
      <c r="T175" s="20"/>
      <c r="U175" s="20"/>
    </row>
    <row r="176" spans="16:21" ht="14.25" customHeight="1" x14ac:dyDescent="0.3">
      <c r="P176" s="20"/>
      <c r="Q176" s="20"/>
      <c r="R176" s="20"/>
      <c r="S176" s="20"/>
      <c r="T176" s="20"/>
      <c r="U176" s="20"/>
    </row>
    <row r="177" spans="16:21" ht="14.25" customHeight="1" x14ac:dyDescent="0.3">
      <c r="P177" s="20"/>
      <c r="Q177" s="20"/>
      <c r="R177" s="20"/>
      <c r="S177" s="20"/>
      <c r="T177" s="20"/>
      <c r="U177" s="20"/>
    </row>
    <row r="178" spans="16:21" ht="14.25" customHeight="1" x14ac:dyDescent="0.3">
      <c r="P178" s="23"/>
      <c r="Q178" s="23"/>
      <c r="R178" s="23"/>
      <c r="S178" s="23"/>
      <c r="T178" s="23"/>
      <c r="U178" s="23"/>
    </row>
    <row r="179" spans="16:21" ht="14.25" customHeight="1" x14ac:dyDescent="0.3"/>
    <row r="180" spans="16:21" ht="14.25" customHeight="1" x14ac:dyDescent="0.3"/>
    <row r="181" spans="16:21" ht="14.25" customHeight="1" x14ac:dyDescent="0.3"/>
    <row r="182" spans="16:21" ht="14.25" customHeight="1" x14ac:dyDescent="0.3"/>
    <row r="183" spans="16:21" ht="14.25" customHeight="1" x14ac:dyDescent="0.3"/>
    <row r="184" spans="16:21" ht="14.25" customHeight="1" x14ac:dyDescent="0.3"/>
    <row r="185" spans="16:21" ht="14.25" customHeight="1" x14ac:dyDescent="0.3"/>
    <row r="186" spans="16:21" ht="14.25" customHeight="1" x14ac:dyDescent="0.3"/>
    <row r="187" spans="16:21" ht="14.25" customHeight="1" x14ac:dyDescent="0.3"/>
    <row r="188" spans="16:21" ht="14.25" customHeight="1" x14ac:dyDescent="0.3"/>
    <row r="189" spans="16:21" ht="14.25" customHeight="1" x14ac:dyDescent="0.3"/>
    <row r="190" spans="16:21" ht="14.25" customHeight="1" x14ac:dyDescent="0.3"/>
    <row r="191" spans="16:21" ht="14.25" customHeight="1" x14ac:dyDescent="0.3"/>
    <row r="192" spans="16:21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6219-23BA-4E63-B05C-6D41AF87281C}">
  <dimension ref="A1:AL1000"/>
  <sheetViews>
    <sheetView tabSelected="1" zoomScale="38" workbookViewId="0">
      <selection activeCell="B28" sqref="B28"/>
    </sheetView>
  </sheetViews>
  <sheetFormatPr defaultColWidth="14.44140625" defaultRowHeight="15" customHeight="1" x14ac:dyDescent="0.3"/>
  <cols>
    <col min="1" max="2" width="9.88671875" style="21" customWidth="1"/>
    <col min="3" max="3" width="8.88671875" style="21" customWidth="1"/>
    <col min="4" max="16" width="8.77734375" style="21" customWidth="1"/>
    <col min="17" max="17" width="9.109375" style="21" customWidth="1"/>
    <col min="18" max="18" width="8.77734375" style="21" customWidth="1"/>
    <col min="19" max="19" width="14.44140625" style="21" customWidth="1"/>
    <col min="20" max="21" width="12.21875" style="21" customWidth="1"/>
    <col min="22" max="22" width="8.77734375" style="21" customWidth="1"/>
    <col min="23" max="23" width="19.44140625" style="21" customWidth="1"/>
    <col min="24" max="49" width="8.77734375" style="21" customWidth="1"/>
    <col min="50" max="16384" width="14.44140625" style="21"/>
  </cols>
  <sheetData>
    <row r="1" spans="1:38" s="25" customFormat="1" ht="14.25" customHeight="1" x14ac:dyDescent="0.3">
      <c r="A1" s="21"/>
      <c r="B1" s="21"/>
      <c r="C1" s="21"/>
      <c r="D1" s="21"/>
      <c r="E1" s="25" t="s">
        <v>0</v>
      </c>
      <c r="F1" s="25" t="s">
        <v>1</v>
      </c>
      <c r="G1" s="25" t="s">
        <v>2</v>
      </c>
      <c r="H1" s="25" t="s">
        <v>3</v>
      </c>
      <c r="I1" s="25" t="s">
        <v>4</v>
      </c>
      <c r="L1" s="25" t="s">
        <v>0</v>
      </c>
      <c r="M1" s="25" t="s">
        <v>1</v>
      </c>
      <c r="N1" s="25" t="s">
        <v>2</v>
      </c>
      <c r="O1" s="25" t="s">
        <v>3</v>
      </c>
      <c r="P1" s="25" t="s">
        <v>4</v>
      </c>
      <c r="S1" s="25" t="s">
        <v>0</v>
      </c>
      <c r="T1" s="25" t="s">
        <v>1</v>
      </c>
      <c r="U1" s="25" t="s">
        <v>2</v>
      </c>
      <c r="V1" s="25" t="s">
        <v>3</v>
      </c>
      <c r="W1" s="25" t="s">
        <v>4</v>
      </c>
      <c r="Z1" s="25" t="s">
        <v>0</v>
      </c>
      <c r="AA1" s="25" t="s">
        <v>1</v>
      </c>
      <c r="AB1" s="25" t="s">
        <v>2</v>
      </c>
      <c r="AC1" s="25" t="s">
        <v>3</v>
      </c>
      <c r="AD1" s="25" t="s">
        <v>4</v>
      </c>
      <c r="AG1" s="25" t="s">
        <v>0</v>
      </c>
      <c r="AH1" s="25" t="s">
        <v>1</v>
      </c>
      <c r="AI1" s="25" t="s">
        <v>2</v>
      </c>
      <c r="AJ1" s="25" t="s">
        <v>3</v>
      </c>
      <c r="AK1" s="25" t="s">
        <v>4</v>
      </c>
    </row>
    <row r="2" spans="1:38" ht="14.25" customHeight="1" x14ac:dyDescent="0.3">
      <c r="E2" s="21" t="s">
        <v>6</v>
      </c>
      <c r="F2" s="21">
        <v>4</v>
      </c>
      <c r="G2" s="21">
        <v>291</v>
      </c>
      <c r="H2" s="21">
        <f>(F2+G2)</f>
        <v>295</v>
      </c>
      <c r="I2" s="21">
        <f>(F2/H2)*100</f>
        <v>1.3559322033898304</v>
      </c>
      <c r="L2" s="21" t="s">
        <v>7</v>
      </c>
      <c r="M2" s="21">
        <v>174</v>
      </c>
      <c r="N2" s="21">
        <v>167</v>
      </c>
      <c r="O2" s="21">
        <f>(M2+N2)</f>
        <v>341</v>
      </c>
      <c r="P2" s="21">
        <f>(M2/O2)*100</f>
        <v>51.02639296187683</v>
      </c>
      <c r="S2" s="21" t="s">
        <v>8</v>
      </c>
      <c r="T2" s="21">
        <v>135</v>
      </c>
      <c r="U2" s="21">
        <v>125</v>
      </c>
      <c r="V2" s="21">
        <f>(T2+U2)</f>
        <v>260</v>
      </c>
      <c r="W2" s="21">
        <f>(T2/V2)*100</f>
        <v>51.923076923076927</v>
      </c>
      <c r="Z2" s="21" t="s">
        <v>9</v>
      </c>
      <c r="AA2" s="21">
        <v>122</v>
      </c>
      <c r="AB2" s="21">
        <v>148</v>
      </c>
      <c r="AC2" s="21">
        <f>(AA2+AB2)</f>
        <v>270</v>
      </c>
      <c r="AD2" s="21">
        <f>(AA2/AC2)*100</f>
        <v>45.185185185185183</v>
      </c>
      <c r="AG2" s="21" t="s">
        <v>10</v>
      </c>
      <c r="AH2" s="21">
        <v>208</v>
      </c>
      <c r="AI2" s="21">
        <v>30</v>
      </c>
      <c r="AJ2" s="21">
        <f>(AH2+AI2)</f>
        <v>238</v>
      </c>
      <c r="AK2" s="21">
        <f>(AH2/AJ2)*100</f>
        <v>87.394957983193279</v>
      </c>
    </row>
    <row r="3" spans="1:38" ht="14.25" customHeight="1" x14ac:dyDescent="0.3">
      <c r="B3" s="21" t="s">
        <v>910</v>
      </c>
      <c r="C3" s="21" t="s">
        <v>911</v>
      </c>
      <c r="E3" s="21" t="s">
        <v>17</v>
      </c>
      <c r="F3" s="21">
        <v>7</v>
      </c>
      <c r="G3" s="21">
        <v>335</v>
      </c>
      <c r="H3" s="21">
        <f>(F3+G3)</f>
        <v>342</v>
      </c>
      <c r="I3" s="21">
        <f>(F3/H3)*100</f>
        <v>2.0467836257309941</v>
      </c>
      <c r="L3" s="21" t="s">
        <v>18</v>
      </c>
      <c r="M3" s="21">
        <v>248</v>
      </c>
      <c r="N3" s="21">
        <v>115</v>
      </c>
      <c r="O3" s="21">
        <f>(M3+N3)</f>
        <v>363</v>
      </c>
      <c r="P3" s="21">
        <f>(M3/O3)*100</f>
        <v>68.319559228650135</v>
      </c>
      <c r="S3" s="21" t="s">
        <v>19</v>
      </c>
      <c r="T3" s="21">
        <v>150</v>
      </c>
      <c r="U3" s="21">
        <v>129</v>
      </c>
      <c r="V3" s="21">
        <f>(T3+U3)</f>
        <v>279</v>
      </c>
      <c r="W3" s="21">
        <f>(T3/V3)*100</f>
        <v>53.763440860215049</v>
      </c>
      <c r="Z3" s="21" t="s">
        <v>20</v>
      </c>
      <c r="AA3" s="21">
        <v>127</v>
      </c>
      <c r="AB3" s="21">
        <v>151</v>
      </c>
      <c r="AC3" s="21">
        <f>(AA3+AB3)</f>
        <v>278</v>
      </c>
      <c r="AD3" s="21">
        <f>(AA3/AC3)*100</f>
        <v>45.68345323741007</v>
      </c>
      <c r="AG3" s="21" t="s">
        <v>21</v>
      </c>
      <c r="AH3" s="21">
        <v>267</v>
      </c>
      <c r="AI3" s="21">
        <v>77</v>
      </c>
      <c r="AJ3" s="21">
        <f>(AH3+AI3)</f>
        <v>344</v>
      </c>
      <c r="AK3" s="21">
        <f>(AH3/AJ3)*100</f>
        <v>77.616279069767444</v>
      </c>
    </row>
    <row r="4" spans="1:38" ht="14.25" customHeight="1" x14ac:dyDescent="0.3">
      <c r="B4" s="21" t="s">
        <v>97</v>
      </c>
      <c r="C4" s="21" t="s">
        <v>110</v>
      </c>
      <c r="E4" s="21" t="s">
        <v>28</v>
      </c>
      <c r="F4" s="21">
        <v>2</v>
      </c>
      <c r="G4" s="21">
        <v>343</v>
      </c>
      <c r="H4" s="21">
        <f>(F4+G4)</f>
        <v>345</v>
      </c>
      <c r="I4" s="21">
        <f>(F4/H4)*100</f>
        <v>0.57971014492753625</v>
      </c>
      <c r="L4" s="21" t="s">
        <v>29</v>
      </c>
      <c r="M4" s="21">
        <v>198</v>
      </c>
      <c r="N4" s="21">
        <v>130</v>
      </c>
      <c r="O4" s="21">
        <f>(M4+N4)</f>
        <v>328</v>
      </c>
      <c r="P4" s="21">
        <f>(M4/O4)*100</f>
        <v>60.365853658536587</v>
      </c>
      <c r="S4" s="21" t="s">
        <v>30</v>
      </c>
      <c r="T4" s="21">
        <v>136</v>
      </c>
      <c r="U4" s="21">
        <v>156</v>
      </c>
      <c r="V4" s="21">
        <f>(T4+U4)</f>
        <v>292</v>
      </c>
      <c r="W4" s="21">
        <f>(T4/V4)*100</f>
        <v>46.575342465753423</v>
      </c>
      <c r="Z4" s="21" t="s">
        <v>31</v>
      </c>
      <c r="AA4" s="21">
        <v>78</v>
      </c>
      <c r="AB4" s="21">
        <v>213</v>
      </c>
      <c r="AC4" s="21">
        <f>(AA4+AB4)</f>
        <v>291</v>
      </c>
      <c r="AD4" s="24">
        <f>(AA4/AC4)*100</f>
        <v>26.804123711340207</v>
      </c>
      <c r="AE4" s="24"/>
      <c r="AG4" s="21" t="s">
        <v>32</v>
      </c>
      <c r="AH4" s="21">
        <v>302</v>
      </c>
      <c r="AI4" s="21">
        <v>62</v>
      </c>
      <c r="AJ4" s="21">
        <f>(AH4+AI4)</f>
        <v>364</v>
      </c>
      <c r="AK4" s="21">
        <f>(AH4/AJ4)*100</f>
        <v>82.967032967032978</v>
      </c>
    </row>
    <row r="5" spans="1:38" ht="14.25" customHeight="1" x14ac:dyDescent="0.3">
      <c r="E5" s="22" t="s">
        <v>39</v>
      </c>
      <c r="F5" s="22">
        <f>AVERAGE(F2:F4)</f>
        <v>4.333333333333333</v>
      </c>
      <c r="G5" s="22">
        <f>AVERAGE(G2:G4)</f>
        <v>323</v>
      </c>
      <c r="H5" s="22">
        <f>AVERAGE(H2:H4)</f>
        <v>327.33333333333331</v>
      </c>
      <c r="I5" s="22">
        <f>AVERAGE(I2:I4)</f>
        <v>1.3274753246827868</v>
      </c>
      <c r="J5" s="22">
        <f>STDEV(I2:I4)/SQRT(3)</f>
        <v>0.42374658109869723</v>
      </c>
      <c r="L5" s="22" t="s">
        <v>40</v>
      </c>
      <c r="M5" s="22">
        <f>AVERAGE(M2:M4)</f>
        <v>206.66666666666666</v>
      </c>
      <c r="N5" s="22">
        <f>AVERAGE(N2:N4)</f>
        <v>137.33333333333334</v>
      </c>
      <c r="O5" s="22">
        <f>AVERAGE(O2:O4)</f>
        <v>344</v>
      </c>
      <c r="P5" s="22">
        <f>AVERAGE(P2:P4)</f>
        <v>59.903935283021184</v>
      </c>
      <c r="Q5" s="22">
        <f>STDEV(P2:P4)/SQRT(3)</f>
        <v>4.9974468922239321</v>
      </c>
      <c r="S5" s="22" t="s">
        <v>41</v>
      </c>
      <c r="T5" s="22">
        <f>AVERAGE(T2:T4)</f>
        <v>140.33333333333334</v>
      </c>
      <c r="U5" s="22">
        <f>AVERAGE(U2:U4)</f>
        <v>136.66666666666666</v>
      </c>
      <c r="V5" s="22">
        <f>AVERAGE(V2:V4)</f>
        <v>277</v>
      </c>
      <c r="W5" s="22">
        <f>AVERAGE(W2:W4)</f>
        <v>50.753953416348473</v>
      </c>
      <c r="X5" s="22">
        <f>STDEV(W2:W4)/SQRT(3)</f>
        <v>2.1557927360644116</v>
      </c>
      <c r="Z5" s="22" t="s">
        <v>42</v>
      </c>
      <c r="AA5" s="22">
        <f>AVERAGE(AA2:AA4)</f>
        <v>109</v>
      </c>
      <c r="AB5" s="22">
        <f>AVERAGE(AB2:AB4)</f>
        <v>170.66666666666666</v>
      </c>
      <c r="AC5" s="22">
        <f>AVERAGE(AC2:AC4)</f>
        <v>279.66666666666669</v>
      </c>
      <c r="AD5" s="22">
        <f>AVERAGE(AD2:AD4)</f>
        <v>39.224254044645157</v>
      </c>
      <c r="AE5" s="22">
        <f>STDEV(AD2:AD4)/SQRT(3)</f>
        <v>6.2117307272927249</v>
      </c>
      <c r="AG5" s="22" t="s">
        <v>43</v>
      </c>
      <c r="AH5" s="22">
        <f>AVERAGE(AH2:AH4)</f>
        <v>259</v>
      </c>
      <c r="AI5" s="22">
        <f>AVERAGE(AI2:AI4)</f>
        <v>56.333333333333336</v>
      </c>
      <c r="AJ5" s="22">
        <f>AVERAGE(AJ2:AJ4)</f>
        <v>315.33333333333331</v>
      </c>
      <c r="AK5" s="22">
        <f>AVERAGE(AK2:AK4)</f>
        <v>82.6594233399979</v>
      </c>
      <c r="AL5" s="22">
        <f>STDEV(AK2:AK4)/SQRT(3)</f>
        <v>2.8270484069050572</v>
      </c>
    </row>
    <row r="6" spans="1:38" ht="14.25" customHeight="1" x14ac:dyDescent="0.3">
      <c r="E6" s="21" t="s">
        <v>50</v>
      </c>
      <c r="F6" s="24">
        <v>105</v>
      </c>
      <c r="G6" s="24">
        <v>93</v>
      </c>
      <c r="H6" s="24">
        <f>(F6+G6)</f>
        <v>198</v>
      </c>
      <c r="I6" s="24">
        <f>(F6/H6)*100</f>
        <v>53.030303030303031</v>
      </c>
      <c r="J6" s="22"/>
      <c r="L6" s="21" t="s">
        <v>51</v>
      </c>
      <c r="M6" s="21">
        <v>3</v>
      </c>
      <c r="N6" s="21">
        <v>318</v>
      </c>
      <c r="O6" s="21">
        <f>(M6+N6)</f>
        <v>321</v>
      </c>
      <c r="P6" s="21">
        <f>(M6/O6)*100</f>
        <v>0.93457943925233633</v>
      </c>
      <c r="Q6" s="22"/>
      <c r="S6" s="21" t="s">
        <v>52</v>
      </c>
      <c r="T6" s="21">
        <v>322</v>
      </c>
      <c r="U6" s="21">
        <v>9</v>
      </c>
      <c r="V6" s="21">
        <f>(T6+U6)</f>
        <v>331</v>
      </c>
      <c r="W6" s="21">
        <f>(T6/V6)*100</f>
        <v>97.280966767371595</v>
      </c>
      <c r="X6" s="22"/>
      <c r="Z6" s="21" t="s">
        <v>53</v>
      </c>
      <c r="AA6" s="21">
        <v>259</v>
      </c>
      <c r="AB6" s="21">
        <v>21</v>
      </c>
      <c r="AC6" s="21">
        <f>(AA6+AB6)</f>
        <v>280</v>
      </c>
      <c r="AD6" s="21">
        <f>(AA6/AC6)*100</f>
        <v>92.5</v>
      </c>
      <c r="AE6" s="22"/>
      <c r="AG6" s="21" t="s">
        <v>54</v>
      </c>
      <c r="AH6" s="21">
        <v>285</v>
      </c>
      <c r="AI6" s="21">
        <v>9</v>
      </c>
      <c r="AJ6" s="21">
        <f>(AH6+AI6)</f>
        <v>294</v>
      </c>
      <c r="AK6" s="21">
        <f>(AH6/AJ6)*100</f>
        <v>96.938775510204081</v>
      </c>
      <c r="AL6" s="22"/>
    </row>
    <row r="7" spans="1:38" ht="14.25" customHeight="1" thickBot="1" x14ac:dyDescent="0.35">
      <c r="E7" s="21" t="s">
        <v>61</v>
      </c>
      <c r="F7" s="21">
        <v>219</v>
      </c>
      <c r="G7" s="21">
        <v>93</v>
      </c>
      <c r="H7" s="21">
        <f>(F7+G7)</f>
        <v>312</v>
      </c>
      <c r="I7" s="21">
        <f>(F7/H7)*100</f>
        <v>70.192307692307693</v>
      </c>
      <c r="J7" s="22"/>
      <c r="L7" s="21" t="s">
        <v>62</v>
      </c>
      <c r="M7" s="21">
        <v>2</v>
      </c>
      <c r="N7" s="21">
        <v>288</v>
      </c>
      <c r="O7" s="21">
        <f>(M7+N7)</f>
        <v>290</v>
      </c>
      <c r="P7" s="21">
        <f>(M7/O7)*100</f>
        <v>0.68965517241379315</v>
      </c>
      <c r="Q7" s="22"/>
      <c r="S7" s="21" t="s">
        <v>63</v>
      </c>
      <c r="T7" s="21">
        <v>328</v>
      </c>
      <c r="U7" s="21">
        <v>10</v>
      </c>
      <c r="V7" s="21">
        <f>(T7+U7)</f>
        <v>338</v>
      </c>
      <c r="W7" s="21">
        <f>(T7/V7)*100</f>
        <v>97.041420118343197</v>
      </c>
      <c r="X7" s="22"/>
      <c r="Z7" s="21" t="s">
        <v>64</v>
      </c>
      <c r="AA7" s="21">
        <v>242</v>
      </c>
      <c r="AB7" s="21">
        <v>12</v>
      </c>
      <c r="AC7" s="21">
        <f>(AA7+AB7)</f>
        <v>254</v>
      </c>
      <c r="AD7" s="21">
        <f>(AA7/AC7)*100</f>
        <v>95.275590551181097</v>
      </c>
      <c r="AE7" s="22"/>
      <c r="AG7" s="21" t="s">
        <v>65</v>
      </c>
      <c r="AH7" s="21">
        <v>250</v>
      </c>
      <c r="AI7" s="21">
        <v>4</v>
      </c>
      <c r="AJ7" s="21">
        <f>(AH7+AI7)</f>
        <v>254</v>
      </c>
      <c r="AK7" s="21">
        <f>(AH7/AJ7)*100</f>
        <v>98.425196850393704</v>
      </c>
      <c r="AL7" s="22"/>
    </row>
    <row r="8" spans="1:38" ht="14.25" customHeight="1" thickBot="1" x14ac:dyDescent="0.35">
      <c r="A8" s="29" t="s">
        <v>912</v>
      </c>
      <c r="B8" s="29" t="s">
        <v>913</v>
      </c>
      <c r="E8" s="21" t="s">
        <v>72</v>
      </c>
      <c r="F8" s="21">
        <v>223</v>
      </c>
      <c r="G8" s="21">
        <v>115</v>
      </c>
      <c r="H8" s="21">
        <f>(F8+G8)</f>
        <v>338</v>
      </c>
      <c r="I8" s="21">
        <f>(F8/H8)*100</f>
        <v>65.976331360946745</v>
      </c>
      <c r="J8" s="22"/>
      <c r="L8" s="21" t="s">
        <v>73</v>
      </c>
      <c r="M8" s="21">
        <v>0</v>
      </c>
      <c r="N8" s="21">
        <v>311</v>
      </c>
      <c r="O8" s="21">
        <f>(M8+N8)</f>
        <v>311</v>
      </c>
      <c r="P8" s="21">
        <f>(M8/O8)*100</f>
        <v>0</v>
      </c>
      <c r="Q8" s="22"/>
      <c r="S8" s="21" t="s">
        <v>74</v>
      </c>
      <c r="T8" s="21">
        <v>281</v>
      </c>
      <c r="U8" s="21">
        <v>4</v>
      </c>
      <c r="V8" s="21">
        <f>(T8+U8)</f>
        <v>285</v>
      </c>
      <c r="W8" s="21">
        <f>(T8/V8)*100</f>
        <v>98.596491228070164</v>
      </c>
      <c r="X8" s="22"/>
      <c r="Z8" s="21" t="s">
        <v>75</v>
      </c>
      <c r="AA8" s="21">
        <v>247</v>
      </c>
      <c r="AB8" s="21">
        <v>22</v>
      </c>
      <c r="AC8" s="21">
        <f>(AA8+AB8)</f>
        <v>269</v>
      </c>
      <c r="AD8" s="21">
        <f>(AA8/AC8)*100</f>
        <v>91.821561338289953</v>
      </c>
      <c r="AE8" s="22"/>
      <c r="AG8" s="21" t="s">
        <v>76</v>
      </c>
      <c r="AH8" s="21">
        <v>393</v>
      </c>
      <c r="AI8" s="21">
        <v>14</v>
      </c>
      <c r="AJ8" s="21">
        <f>(AH8+AI8)</f>
        <v>407</v>
      </c>
      <c r="AK8" s="21">
        <f>(AH8/AJ8)*100</f>
        <v>96.560196560196559</v>
      </c>
      <c r="AL8" s="22"/>
    </row>
    <row r="9" spans="1:38" ht="14.25" customHeight="1" thickBot="1" x14ac:dyDescent="0.35">
      <c r="A9" s="29" t="s">
        <v>97</v>
      </c>
      <c r="B9" s="30">
        <v>53</v>
      </c>
      <c r="E9" s="22" t="s">
        <v>85</v>
      </c>
      <c r="F9" s="22">
        <f>AVERAGE(F6:F8)</f>
        <v>182.33333333333334</v>
      </c>
      <c r="G9" s="22">
        <f>AVERAGE(G6:G8)</f>
        <v>100.33333333333333</v>
      </c>
      <c r="H9" s="22">
        <f>AVERAGE(H6:H8)</f>
        <v>282.66666666666669</v>
      </c>
      <c r="I9" s="22">
        <f>AVERAGE(I6:I8)</f>
        <v>63.066314027852492</v>
      </c>
      <c r="J9" s="22">
        <f>STDEV(I6:I8)/SQRT(3)</f>
        <v>5.1634856335569914</v>
      </c>
      <c r="L9" s="22" t="s">
        <v>86</v>
      </c>
      <c r="M9" s="22">
        <f>AVERAGE(M6:M8)</f>
        <v>1.6666666666666667</v>
      </c>
      <c r="N9" s="22">
        <f>AVERAGE(N6:N8)</f>
        <v>305.66666666666669</v>
      </c>
      <c r="O9" s="22">
        <f>AVERAGE(O6:O8)</f>
        <v>307.33333333333331</v>
      </c>
      <c r="P9" s="22">
        <f>AVERAGE(P6:P8)</f>
        <v>0.54141153722204316</v>
      </c>
      <c r="Q9" s="22">
        <f>STDEV(P6:P8)/SQRT(3)</f>
        <v>0.27978671257432947</v>
      </c>
      <c r="S9" s="22" t="s">
        <v>87</v>
      </c>
      <c r="T9" s="22">
        <f>AVERAGE(T6:T8)</f>
        <v>310.33333333333331</v>
      </c>
      <c r="U9" s="22">
        <f>AVERAGE(U6:U8)</f>
        <v>7.666666666666667</v>
      </c>
      <c r="V9" s="22">
        <f>AVERAGE(V6:V8)</f>
        <v>318</v>
      </c>
      <c r="W9" s="22">
        <f>AVERAGE(W6:W8)</f>
        <v>97.639626037928323</v>
      </c>
      <c r="X9" s="22">
        <f>STDEV(W6:W8)/SQRT(3)</f>
        <v>0.48340421089880053</v>
      </c>
      <c r="Z9" s="22" t="s">
        <v>88</v>
      </c>
      <c r="AA9" s="22">
        <f>AVERAGE(AA6:AA8)</f>
        <v>249.33333333333334</v>
      </c>
      <c r="AB9" s="22">
        <f>AVERAGE(AB6:AB8)</f>
        <v>18.333333333333332</v>
      </c>
      <c r="AC9" s="22">
        <f>AVERAGE(AC6:AC8)</f>
        <v>267.66666666666669</v>
      </c>
      <c r="AD9" s="22">
        <f>AVERAGE(AD6:AD8)</f>
        <v>93.199050629823674</v>
      </c>
      <c r="AE9" s="22">
        <f>STDEV(AD6:AD8)/SQRT(3)</f>
        <v>1.0565799051923805</v>
      </c>
      <c r="AG9" s="22" t="s">
        <v>89</v>
      </c>
      <c r="AH9" s="22">
        <f>AVERAGE(AH6:AH8)</f>
        <v>309.33333333333331</v>
      </c>
      <c r="AI9" s="22">
        <f>AVERAGE(AI6:AI8)</f>
        <v>9</v>
      </c>
      <c r="AJ9" s="22">
        <f>AVERAGE(AJ6:AJ8)</f>
        <v>318.33333333333331</v>
      </c>
      <c r="AK9" s="22">
        <f>AVERAGE(AK6:AK8)</f>
        <v>97.308056306931448</v>
      </c>
      <c r="AL9" s="22">
        <f>STDEV(AK6:AK8)/SQRT(3)</f>
        <v>0.56916100555483062</v>
      </c>
    </row>
    <row r="10" spans="1:38" ht="14.25" customHeight="1" thickBot="1" x14ac:dyDescent="0.35">
      <c r="A10" s="29" t="s">
        <v>110</v>
      </c>
      <c r="B10" s="30">
        <v>58</v>
      </c>
      <c r="E10" s="21" t="s">
        <v>98</v>
      </c>
      <c r="F10" s="21">
        <v>143</v>
      </c>
      <c r="G10" s="21">
        <v>145</v>
      </c>
      <c r="H10" s="21">
        <f>(F10+G10)</f>
        <v>288</v>
      </c>
      <c r="I10" s="21">
        <f>(F10/H10)*100</f>
        <v>49.652777777777779</v>
      </c>
      <c r="J10" s="22"/>
      <c r="L10" s="21" t="s">
        <v>99</v>
      </c>
      <c r="M10" s="21">
        <v>210</v>
      </c>
      <c r="N10" s="21">
        <v>34</v>
      </c>
      <c r="O10" s="21">
        <f>(M10+N10)</f>
        <v>244</v>
      </c>
      <c r="P10" s="24">
        <f>(M10/O10)*100</f>
        <v>86.065573770491795</v>
      </c>
      <c r="Q10" s="22"/>
      <c r="S10" s="21" t="s">
        <v>100</v>
      </c>
      <c r="T10" s="21">
        <v>4</v>
      </c>
      <c r="U10" s="21">
        <v>320</v>
      </c>
      <c r="V10" s="21">
        <f>(T10+U10)</f>
        <v>324</v>
      </c>
      <c r="W10" s="21">
        <f>(T10/V10)*100</f>
        <v>1.2345679012345678</v>
      </c>
      <c r="X10" s="22"/>
      <c r="Z10" s="21" t="s">
        <v>101</v>
      </c>
      <c r="AA10" s="21">
        <v>109</v>
      </c>
      <c r="AB10" s="21">
        <v>105</v>
      </c>
      <c r="AC10" s="21">
        <f>(AA10+AB10)</f>
        <v>214</v>
      </c>
      <c r="AD10" s="24">
        <f>(AA10/AC10)*100</f>
        <v>50.934579439252339</v>
      </c>
      <c r="AE10" s="22"/>
      <c r="AG10" s="21" t="s">
        <v>102</v>
      </c>
      <c r="AH10" s="21">
        <v>189</v>
      </c>
      <c r="AI10" s="21">
        <v>8</v>
      </c>
      <c r="AJ10" s="21">
        <f>(AH10+AI10)</f>
        <v>197</v>
      </c>
      <c r="AK10" s="21">
        <f>(AH10/AJ10)*100</f>
        <v>95.939086294416242</v>
      </c>
      <c r="AL10" s="22"/>
    </row>
    <row r="11" spans="1:38" ht="14.25" customHeight="1" thickBot="1" x14ac:dyDescent="0.35">
      <c r="A11" s="29" t="s">
        <v>123</v>
      </c>
      <c r="B11" s="30">
        <v>79</v>
      </c>
      <c r="E11" s="21" t="s">
        <v>111</v>
      </c>
      <c r="F11" s="21">
        <v>93</v>
      </c>
      <c r="G11" s="21">
        <v>175</v>
      </c>
      <c r="H11" s="21">
        <f>(F11+G11)</f>
        <v>268</v>
      </c>
      <c r="I11" s="21">
        <f>(F11/H11)*100</f>
        <v>34.701492537313435</v>
      </c>
      <c r="J11" s="22"/>
      <c r="L11" s="21" t="s">
        <v>112</v>
      </c>
      <c r="M11" s="21">
        <v>186</v>
      </c>
      <c r="N11" s="21">
        <v>81</v>
      </c>
      <c r="O11" s="21">
        <f>(M11+N11)</f>
        <v>267</v>
      </c>
      <c r="P11" s="24">
        <f>(M11/O11)*100</f>
        <v>69.662921348314612</v>
      </c>
      <c r="Q11" s="22"/>
      <c r="S11" s="21" t="s">
        <v>113</v>
      </c>
      <c r="T11" s="21">
        <v>1</v>
      </c>
      <c r="U11" s="21">
        <v>250</v>
      </c>
      <c r="V11" s="21">
        <f>(T11+U11)</f>
        <v>251</v>
      </c>
      <c r="W11" s="21">
        <f>(T11/V11)*100</f>
        <v>0.39840637450199201</v>
      </c>
      <c r="X11" s="22"/>
      <c r="Z11" s="21" t="s">
        <v>114</v>
      </c>
      <c r="AA11" s="21">
        <v>185</v>
      </c>
      <c r="AB11" s="21">
        <v>62</v>
      </c>
      <c r="AC11" s="21">
        <f>(AA11+AB11)</f>
        <v>247</v>
      </c>
      <c r="AD11" s="24">
        <f>(AA11/AC11)*100</f>
        <v>74.89878542510121</v>
      </c>
      <c r="AE11" s="22"/>
      <c r="AG11" s="21" t="s">
        <v>115</v>
      </c>
      <c r="AH11" s="21">
        <v>203</v>
      </c>
      <c r="AI11" s="21">
        <v>14</v>
      </c>
      <c r="AJ11" s="21">
        <f>(AH11+AI11)</f>
        <v>217</v>
      </c>
      <c r="AK11" s="21">
        <f>(AH11/AJ11)*100</f>
        <v>93.548387096774192</v>
      </c>
      <c r="AL11" s="22"/>
    </row>
    <row r="12" spans="1:38" ht="14.25" customHeight="1" thickBot="1" x14ac:dyDescent="0.35">
      <c r="A12" s="29" t="s">
        <v>136</v>
      </c>
      <c r="B12" s="30">
        <v>97</v>
      </c>
      <c r="E12" s="21" t="s">
        <v>124</v>
      </c>
      <c r="F12" s="21">
        <v>124</v>
      </c>
      <c r="G12" s="21">
        <v>179</v>
      </c>
      <c r="H12" s="21">
        <f>(F12+G12)</f>
        <v>303</v>
      </c>
      <c r="I12" s="21">
        <f>(F12/H12)*100</f>
        <v>40.924092409240927</v>
      </c>
      <c r="J12" s="22"/>
      <c r="L12" s="21" t="s">
        <v>125</v>
      </c>
      <c r="M12" s="21">
        <v>198</v>
      </c>
      <c r="N12" s="21">
        <v>65</v>
      </c>
      <c r="O12" s="21">
        <f>(M12+N12)</f>
        <v>263</v>
      </c>
      <c r="P12" s="21">
        <f>(M12/O12)*100</f>
        <v>75.285171102661593</v>
      </c>
      <c r="Q12" s="22"/>
      <c r="S12" s="21" t="s">
        <v>126</v>
      </c>
      <c r="T12" s="21">
        <v>3</v>
      </c>
      <c r="U12" s="21">
        <v>235</v>
      </c>
      <c r="V12" s="21">
        <f>(T12+U12)</f>
        <v>238</v>
      </c>
      <c r="W12" s="21">
        <f>(T12/V12)*100</f>
        <v>1.2605042016806722</v>
      </c>
      <c r="X12" s="22"/>
      <c r="Z12" s="21" t="s">
        <v>127</v>
      </c>
      <c r="AA12" s="21">
        <v>126</v>
      </c>
      <c r="AB12" s="21">
        <v>77</v>
      </c>
      <c r="AC12" s="21">
        <f>(AA12+AB12)</f>
        <v>203</v>
      </c>
      <c r="AD12" s="24">
        <f>(AA12/AC12)*100</f>
        <v>62.068965517241381</v>
      </c>
      <c r="AE12" s="22"/>
      <c r="AG12" s="21" t="s">
        <v>128</v>
      </c>
      <c r="AH12" s="21">
        <v>253</v>
      </c>
      <c r="AI12" s="21">
        <v>7</v>
      </c>
      <c r="AJ12" s="21">
        <f>(AH12+AI12)</f>
        <v>260</v>
      </c>
      <c r="AK12" s="21">
        <f>(AH12/AJ12)*100</f>
        <v>97.307692307692307</v>
      </c>
      <c r="AL12" s="22"/>
    </row>
    <row r="13" spans="1:38" ht="14.25" customHeight="1" thickBot="1" x14ac:dyDescent="0.35">
      <c r="A13" s="29" t="s">
        <v>149</v>
      </c>
      <c r="B13" s="30">
        <v>102</v>
      </c>
      <c r="E13" s="22" t="s">
        <v>137</v>
      </c>
      <c r="F13" s="22">
        <f>AVERAGE(F10:F12)</f>
        <v>120</v>
      </c>
      <c r="G13" s="22">
        <f>AVERAGE(G10:G12)</f>
        <v>166.33333333333334</v>
      </c>
      <c r="H13" s="22">
        <f>AVERAGE(H10:H12)</f>
        <v>286.33333333333331</v>
      </c>
      <c r="I13" s="22">
        <f>AVERAGE(I10:I12)</f>
        <v>41.759454241444047</v>
      </c>
      <c r="J13" s="22">
        <f>STDEV(I10:I12)/SQRT(3)</f>
        <v>4.3362274167167421</v>
      </c>
      <c r="L13" s="22" t="s">
        <v>138</v>
      </c>
      <c r="M13" s="22">
        <f>AVERAGE(M10:M12)</f>
        <v>198</v>
      </c>
      <c r="N13" s="22">
        <f>AVERAGE(N10:N12)</f>
        <v>60</v>
      </c>
      <c r="O13" s="22">
        <f>AVERAGE(O10:O12)</f>
        <v>258</v>
      </c>
      <c r="P13" s="22">
        <f>AVERAGE(P10:P12)</f>
        <v>77.004555407155991</v>
      </c>
      <c r="Q13" s="22">
        <f>STDEV(P10:P12)/SQRT(3)</f>
        <v>4.8124478667512181</v>
      </c>
      <c r="S13" s="22" t="s">
        <v>139</v>
      </c>
      <c r="T13" s="22">
        <f>AVERAGE(T10:T12)</f>
        <v>2.6666666666666665</v>
      </c>
      <c r="U13" s="22">
        <f>AVERAGE(U10:U12)</f>
        <v>268.33333333333331</v>
      </c>
      <c r="V13" s="22">
        <f>AVERAGE(V10:V12)</f>
        <v>271</v>
      </c>
      <c r="W13" s="22">
        <f>AVERAGE(W10:W12)</f>
        <v>0.96449282580574403</v>
      </c>
      <c r="X13" s="22">
        <f>STDEV(W10:W12)/SQRT(3)</f>
        <v>0.28314223497650087</v>
      </c>
      <c r="Z13" s="22" t="s">
        <v>140</v>
      </c>
      <c r="AA13" s="22">
        <f>AVERAGE(AA10:AA12)</f>
        <v>140</v>
      </c>
      <c r="AB13" s="22">
        <f>AVERAGE(AB10:AB12)</f>
        <v>81.333333333333329</v>
      </c>
      <c r="AC13" s="22">
        <f>AVERAGE(AC10:AC12)</f>
        <v>221.33333333333334</v>
      </c>
      <c r="AD13" s="22">
        <f>AVERAGE(AD10:AD12)</f>
        <v>62.634110127198312</v>
      </c>
      <c r="AE13" s="22">
        <f>STDEV(AD10:AD12)/SQRT(3)</f>
        <v>6.9236390589455663</v>
      </c>
      <c r="AG13" s="22" t="s">
        <v>141</v>
      </c>
      <c r="AH13" s="22">
        <f>AVERAGE(AH10:AH12)</f>
        <v>215</v>
      </c>
      <c r="AI13" s="22">
        <f>AVERAGE(AI10:AI12)</f>
        <v>9.6666666666666661</v>
      </c>
      <c r="AJ13" s="22">
        <f>AVERAGE(AJ10:AJ12)</f>
        <v>224.66666666666666</v>
      </c>
      <c r="AK13" s="22">
        <f>AVERAGE(AK10:AK12)</f>
        <v>95.598388566294247</v>
      </c>
      <c r="AL13" s="22">
        <f>STDEV(AK10:AK12)/SQRT(3)</f>
        <v>1.0985065807221546</v>
      </c>
    </row>
    <row r="14" spans="1:38" ht="14.25" customHeight="1" x14ac:dyDescent="0.3">
      <c r="E14" s="21" t="s">
        <v>150</v>
      </c>
      <c r="F14" s="21">
        <v>170</v>
      </c>
      <c r="G14" s="21">
        <v>104</v>
      </c>
      <c r="H14" s="21">
        <f>(F14+G14)</f>
        <v>274</v>
      </c>
      <c r="I14" s="21">
        <f>(F14/H14)*100</f>
        <v>62.043795620437962</v>
      </c>
      <c r="J14" s="22"/>
      <c r="L14" s="21" t="s">
        <v>151</v>
      </c>
      <c r="M14" s="21">
        <v>241</v>
      </c>
      <c r="N14" s="21">
        <v>3</v>
      </c>
      <c r="O14" s="21">
        <f>(M14+N14)</f>
        <v>244</v>
      </c>
      <c r="P14" s="21">
        <f>(M14/O14)*100</f>
        <v>98.770491803278688</v>
      </c>
      <c r="Q14" s="22"/>
      <c r="S14" s="21" t="s">
        <v>152</v>
      </c>
      <c r="T14" s="21">
        <v>234</v>
      </c>
      <c r="U14" s="21">
        <v>1</v>
      </c>
      <c r="V14" s="21">
        <f>(T14+U14)</f>
        <v>235</v>
      </c>
      <c r="W14" s="21">
        <f>(T14/V14)*100</f>
        <v>99.574468085106389</v>
      </c>
      <c r="X14" s="22"/>
      <c r="Z14" s="21" t="s">
        <v>153</v>
      </c>
      <c r="AA14" s="21">
        <v>7</v>
      </c>
      <c r="AB14" s="21">
        <v>235</v>
      </c>
      <c r="AC14" s="21">
        <f>(AA14+AB14)</f>
        <v>242</v>
      </c>
      <c r="AD14" s="21">
        <f>(AA14/AC14)*100</f>
        <v>2.8925619834710745</v>
      </c>
      <c r="AE14" s="22"/>
      <c r="AG14" s="21" t="s">
        <v>154</v>
      </c>
      <c r="AH14" s="21">
        <v>197</v>
      </c>
      <c r="AI14" s="21">
        <v>4</v>
      </c>
      <c r="AJ14" s="21">
        <f>(AH14+AI14)</f>
        <v>201</v>
      </c>
      <c r="AK14" s="21">
        <f>(AH14/AJ14)*100</f>
        <v>98.009950248756212</v>
      </c>
      <c r="AL14" s="22"/>
    </row>
    <row r="15" spans="1:38" ht="14.25" customHeight="1" x14ac:dyDescent="0.3">
      <c r="E15" s="21" t="s">
        <v>163</v>
      </c>
      <c r="F15" s="21">
        <v>119</v>
      </c>
      <c r="G15" s="21">
        <v>165</v>
      </c>
      <c r="H15" s="21">
        <f>(F15+G15)</f>
        <v>284</v>
      </c>
      <c r="I15" s="21">
        <f>(F15/H15)*100</f>
        <v>41.901408450704224</v>
      </c>
      <c r="J15" s="22"/>
      <c r="L15" s="21" t="s">
        <v>164</v>
      </c>
      <c r="M15" s="21">
        <v>207</v>
      </c>
      <c r="N15" s="21">
        <v>10</v>
      </c>
      <c r="O15" s="21">
        <f>(M15+N15)</f>
        <v>217</v>
      </c>
      <c r="P15" s="21">
        <f>(M15/O15)*100</f>
        <v>95.391705069124427</v>
      </c>
      <c r="Q15" s="22"/>
      <c r="S15" s="21" t="s">
        <v>165</v>
      </c>
      <c r="T15" s="21">
        <v>198</v>
      </c>
      <c r="U15" s="21">
        <v>2</v>
      </c>
      <c r="V15" s="21">
        <f>(T15+U15)</f>
        <v>200</v>
      </c>
      <c r="W15" s="21">
        <f>(T15/V15)*100</f>
        <v>99</v>
      </c>
      <c r="X15" s="22"/>
      <c r="Z15" s="21" t="s">
        <v>166</v>
      </c>
      <c r="AA15" s="21">
        <v>4</v>
      </c>
      <c r="AB15" s="21">
        <v>202</v>
      </c>
      <c r="AC15" s="21">
        <f>(AA15+AB15)</f>
        <v>206</v>
      </c>
      <c r="AD15" s="21">
        <f>(AA15/AC15)*100</f>
        <v>1.9417475728155338</v>
      </c>
      <c r="AE15" s="22"/>
      <c r="AG15" s="21" t="s">
        <v>167</v>
      </c>
      <c r="AH15" s="21">
        <v>223</v>
      </c>
      <c r="AI15" s="21">
        <v>2</v>
      </c>
      <c r="AJ15" s="21">
        <f>(AH15+AI15)</f>
        <v>225</v>
      </c>
      <c r="AK15" s="21">
        <f>(AH15/AJ15)*100</f>
        <v>99.111111111111114</v>
      </c>
      <c r="AL15" s="22"/>
    </row>
    <row r="16" spans="1:38" ht="14.25" customHeight="1" x14ac:dyDescent="0.3">
      <c r="E16" s="21" t="s">
        <v>176</v>
      </c>
      <c r="F16" s="21">
        <v>157</v>
      </c>
      <c r="G16" s="21">
        <v>123</v>
      </c>
      <c r="H16" s="21">
        <f>(F16+G16)</f>
        <v>280</v>
      </c>
      <c r="I16" s="21">
        <f>(F16/H16)*100</f>
        <v>56.071428571428569</v>
      </c>
      <c r="J16" s="22"/>
      <c r="L16" s="21" t="s">
        <v>177</v>
      </c>
      <c r="M16" s="21">
        <v>236</v>
      </c>
      <c r="N16" s="21">
        <v>5</v>
      </c>
      <c r="O16" s="21">
        <f>(M16+N16)</f>
        <v>241</v>
      </c>
      <c r="P16" s="21">
        <f>(M16/O16)*100</f>
        <v>97.925311203319495</v>
      </c>
      <c r="Q16" s="22"/>
      <c r="S16" s="21" t="s">
        <v>178</v>
      </c>
      <c r="T16" s="21">
        <v>215</v>
      </c>
      <c r="U16" s="21">
        <v>5</v>
      </c>
      <c r="V16" s="21">
        <f>(T16+U16)</f>
        <v>220</v>
      </c>
      <c r="W16" s="21">
        <f>(T16/V16)*100</f>
        <v>97.727272727272734</v>
      </c>
      <c r="X16" s="22"/>
      <c r="Z16" s="21" t="s">
        <v>179</v>
      </c>
      <c r="AA16" s="21">
        <v>6</v>
      </c>
      <c r="AB16" s="21">
        <v>242</v>
      </c>
      <c r="AC16" s="21">
        <f>(AA16+AB16)</f>
        <v>248</v>
      </c>
      <c r="AD16" s="21">
        <f>(AA16/AC16)*100</f>
        <v>2.4193548387096775</v>
      </c>
      <c r="AE16" s="22"/>
      <c r="AG16" s="21" t="s">
        <v>180</v>
      </c>
      <c r="AH16" s="21">
        <v>231</v>
      </c>
      <c r="AI16" s="21">
        <v>4</v>
      </c>
      <c r="AJ16" s="21">
        <f>(AH16+AI16)</f>
        <v>235</v>
      </c>
      <c r="AK16" s="21">
        <f>(AH16/AJ16)*100</f>
        <v>98.297872340425528</v>
      </c>
      <c r="AL16" s="22"/>
    </row>
    <row r="17" spans="5:38" ht="14.25" customHeight="1" x14ac:dyDescent="0.3">
      <c r="E17" s="22" t="s">
        <v>189</v>
      </c>
      <c r="F17" s="22">
        <f>AVERAGE(F14:F16)</f>
        <v>148.66666666666666</v>
      </c>
      <c r="G17" s="22">
        <f>AVERAGE(G14:G16)</f>
        <v>130.66666666666666</v>
      </c>
      <c r="H17" s="22">
        <f>AVERAGE(H14:H16)</f>
        <v>279.33333333333331</v>
      </c>
      <c r="I17" s="22">
        <f>AVERAGE(I14:I16)</f>
        <v>53.338877547523587</v>
      </c>
      <c r="J17" s="22">
        <f>STDEV(I14:I16)/SQRT(3)</f>
        <v>5.9729687355492604</v>
      </c>
      <c r="L17" s="22" t="s">
        <v>190</v>
      </c>
      <c r="M17" s="22">
        <f>AVERAGE(M14:M16)</f>
        <v>228</v>
      </c>
      <c r="N17" s="22">
        <f>AVERAGE(N14:N16)</f>
        <v>6</v>
      </c>
      <c r="O17" s="22">
        <f>AVERAGE(O14:O16)</f>
        <v>234</v>
      </c>
      <c r="P17" s="22">
        <f>AVERAGE(P14:P16)</f>
        <v>97.362502691907537</v>
      </c>
      <c r="Q17" s="22">
        <f>STDEV(P14:P16)/SQRT(3)</f>
        <v>1.0151543419783535</v>
      </c>
      <c r="S17" s="22" t="s">
        <v>191</v>
      </c>
      <c r="T17" s="22">
        <f>AVERAGE(T14:T16)</f>
        <v>215.66666666666666</v>
      </c>
      <c r="U17" s="22">
        <f>AVERAGE(U14:U16)</f>
        <v>2.6666666666666665</v>
      </c>
      <c r="V17" s="22">
        <f>AVERAGE(V14:V16)</f>
        <v>218.33333333333334</v>
      </c>
      <c r="W17" s="22">
        <f>AVERAGE(W14:W16)</f>
        <v>98.767246937459717</v>
      </c>
      <c r="X17" s="22">
        <f>STDEV(W14:W16)/SQRT(3)</f>
        <v>0.54579091344334585</v>
      </c>
      <c r="Z17" s="22" t="s">
        <v>192</v>
      </c>
      <c r="AA17" s="22">
        <f>AVERAGE(AA14:AA16)</f>
        <v>5.666666666666667</v>
      </c>
      <c r="AB17" s="22">
        <f>AVERAGE(AB14:AB16)</f>
        <v>226.33333333333334</v>
      </c>
      <c r="AC17" s="22">
        <f>AVERAGE(AC14:AC16)</f>
        <v>232</v>
      </c>
      <c r="AD17" s="22">
        <f>AVERAGE(AD14:AD16)</f>
        <v>2.4178881316654284</v>
      </c>
      <c r="AE17" s="22">
        <f>STDEV(AD14:AD16)/SQRT(3)</f>
        <v>0.27447745766560783</v>
      </c>
      <c r="AG17" s="22" t="s">
        <v>193</v>
      </c>
      <c r="AH17" s="22">
        <f>AVERAGE(AH14:AH16)</f>
        <v>217</v>
      </c>
      <c r="AI17" s="22">
        <f>AVERAGE(AI14:AI16)</f>
        <v>3.3333333333333335</v>
      </c>
      <c r="AJ17" s="22">
        <f>AVERAGE(AJ14:AJ16)</f>
        <v>220.33333333333334</v>
      </c>
      <c r="AK17" s="22">
        <f>AVERAGE(AK14:AK16)</f>
        <v>98.472977900097632</v>
      </c>
      <c r="AL17" s="22">
        <f>STDEV(AK14:AK16)/SQRT(3)</f>
        <v>0.32971466399833504</v>
      </c>
    </row>
    <row r="18" spans="5:38" ht="14.25" customHeight="1" x14ac:dyDescent="0.3">
      <c r="E18" s="21" t="s">
        <v>202</v>
      </c>
      <c r="F18" s="21">
        <v>84</v>
      </c>
      <c r="G18" s="21">
        <v>152</v>
      </c>
      <c r="H18" s="21">
        <f>(F18+G18)</f>
        <v>236</v>
      </c>
      <c r="I18" s="21">
        <f>(F18/H18)*100</f>
        <v>35.593220338983052</v>
      </c>
      <c r="J18" s="22"/>
      <c r="L18" s="21" t="s">
        <v>203</v>
      </c>
      <c r="M18" s="21">
        <v>238</v>
      </c>
      <c r="N18" s="21">
        <v>48</v>
      </c>
      <c r="O18" s="21">
        <f>(M18+N18)</f>
        <v>286</v>
      </c>
      <c r="P18" s="21">
        <f>(M18/O18)*100</f>
        <v>83.216783216783213</v>
      </c>
      <c r="Q18" s="22"/>
      <c r="S18" s="21" t="s">
        <v>204</v>
      </c>
      <c r="T18" s="21">
        <v>245</v>
      </c>
      <c r="U18" s="21">
        <v>7</v>
      </c>
      <c r="V18" s="21">
        <f>(T18+U18)</f>
        <v>252</v>
      </c>
      <c r="W18" s="21">
        <f>(T18/V18)*100</f>
        <v>97.222222222222214</v>
      </c>
      <c r="X18" s="22"/>
      <c r="Z18" s="21" t="s">
        <v>205</v>
      </c>
      <c r="AA18" s="21">
        <v>159</v>
      </c>
      <c r="AB18" s="21">
        <v>91</v>
      </c>
      <c r="AC18" s="21">
        <f>(AA18+AB18)</f>
        <v>250</v>
      </c>
      <c r="AD18" s="21">
        <f>(AA18/AC18)*100</f>
        <v>63.6</v>
      </c>
      <c r="AE18" s="22"/>
      <c r="AG18" s="21" t="s">
        <v>206</v>
      </c>
      <c r="AH18" s="21">
        <v>6</v>
      </c>
      <c r="AI18" s="21">
        <v>161</v>
      </c>
      <c r="AJ18" s="21">
        <f>(AH18+AI18)</f>
        <v>167</v>
      </c>
      <c r="AK18" s="21">
        <f>(AH18/AJ18)*100</f>
        <v>3.5928143712574849</v>
      </c>
      <c r="AL18" s="22"/>
    </row>
    <row r="19" spans="5:38" ht="14.25" customHeight="1" x14ac:dyDescent="0.3">
      <c r="E19" s="21" t="s">
        <v>215</v>
      </c>
      <c r="F19" s="21">
        <v>77</v>
      </c>
      <c r="G19" s="21">
        <v>150</v>
      </c>
      <c r="H19" s="21">
        <f>(F19+G19)</f>
        <v>227</v>
      </c>
      <c r="I19" s="21">
        <f>(F19/H19)*100</f>
        <v>33.920704845814981</v>
      </c>
      <c r="J19" s="22"/>
      <c r="L19" s="21" t="s">
        <v>216</v>
      </c>
      <c r="M19" s="21">
        <v>203</v>
      </c>
      <c r="N19" s="21">
        <v>33</v>
      </c>
      <c r="O19" s="21">
        <f>(M19+N19)</f>
        <v>236</v>
      </c>
      <c r="P19" s="21">
        <f>(M19/O19)*100</f>
        <v>86.016949152542381</v>
      </c>
      <c r="Q19" s="22"/>
      <c r="S19" s="21" t="s">
        <v>217</v>
      </c>
      <c r="T19" s="21">
        <v>218</v>
      </c>
      <c r="U19" s="21">
        <v>18</v>
      </c>
      <c r="V19" s="21">
        <f>(T19+U19)</f>
        <v>236</v>
      </c>
      <c r="W19" s="21">
        <f>(T19/V19)*100</f>
        <v>92.372881355932208</v>
      </c>
      <c r="X19" s="22"/>
      <c r="Z19" s="21" t="s">
        <v>218</v>
      </c>
      <c r="AA19" s="21">
        <v>207</v>
      </c>
      <c r="AB19" s="21">
        <v>87</v>
      </c>
      <c r="AC19" s="21">
        <f>(AA19+AB19)</f>
        <v>294</v>
      </c>
      <c r="AD19" s="21">
        <f>(AA19/AC19)*100</f>
        <v>70.408163265306129</v>
      </c>
      <c r="AE19" s="22"/>
      <c r="AG19" s="21" t="s">
        <v>219</v>
      </c>
      <c r="AH19" s="21">
        <v>5</v>
      </c>
      <c r="AI19" s="21">
        <v>221</v>
      </c>
      <c r="AJ19" s="21">
        <f>(AH19+AI19)</f>
        <v>226</v>
      </c>
      <c r="AK19" s="21">
        <f>(AH19/AJ19)*100</f>
        <v>2.2123893805309733</v>
      </c>
      <c r="AL19" s="22"/>
    </row>
    <row r="20" spans="5:38" ht="14.25" customHeight="1" x14ac:dyDescent="0.3">
      <c r="E20" s="21" t="s">
        <v>228</v>
      </c>
      <c r="F20" s="21">
        <v>114</v>
      </c>
      <c r="G20" s="21">
        <v>129</v>
      </c>
      <c r="H20" s="21">
        <f>(F20+G20)</f>
        <v>243</v>
      </c>
      <c r="I20" s="21">
        <f>(F20/H20)*100</f>
        <v>46.913580246913575</v>
      </c>
      <c r="J20" s="22"/>
      <c r="L20" s="21" t="s">
        <v>229</v>
      </c>
      <c r="M20" s="21">
        <v>221</v>
      </c>
      <c r="N20" s="21">
        <v>11</v>
      </c>
      <c r="O20" s="21">
        <f>(M20+N20)</f>
        <v>232</v>
      </c>
      <c r="P20" s="21">
        <f>(M20/O20)*100</f>
        <v>95.258620689655174</v>
      </c>
      <c r="Q20" s="22"/>
      <c r="S20" s="21" t="s">
        <v>230</v>
      </c>
      <c r="T20" s="21">
        <v>264</v>
      </c>
      <c r="U20" s="21">
        <v>18</v>
      </c>
      <c r="V20" s="21">
        <f>(T20+U20)</f>
        <v>282</v>
      </c>
      <c r="W20" s="21">
        <f>(T20/V20)*100</f>
        <v>93.61702127659575</v>
      </c>
      <c r="X20" s="22"/>
      <c r="Z20" s="21" t="s">
        <v>231</v>
      </c>
      <c r="AA20" s="21">
        <v>201</v>
      </c>
      <c r="AB20" s="21">
        <v>57</v>
      </c>
      <c r="AC20" s="21">
        <f>(AA20+AB20)</f>
        <v>258</v>
      </c>
      <c r="AD20" s="21">
        <f>(AA20/AC20)*100</f>
        <v>77.906976744186053</v>
      </c>
      <c r="AE20" s="22"/>
      <c r="AG20" s="21" t="s">
        <v>232</v>
      </c>
      <c r="AH20" s="21">
        <v>8</v>
      </c>
      <c r="AI20" s="21">
        <v>260</v>
      </c>
      <c r="AJ20" s="21">
        <f>(AH20+AI20)</f>
        <v>268</v>
      </c>
      <c r="AK20" s="21">
        <f>(AH20/AJ20)*100</f>
        <v>2.9850746268656714</v>
      </c>
      <c r="AL20" s="22"/>
    </row>
    <row r="21" spans="5:38" ht="14.25" customHeight="1" x14ac:dyDescent="0.3">
      <c r="E21" s="22" t="s">
        <v>239</v>
      </c>
      <c r="F21" s="22">
        <f>AVERAGE(F18:F20)</f>
        <v>91.666666666666671</v>
      </c>
      <c r="G21" s="22">
        <f>AVERAGE(G18:G20)</f>
        <v>143.66666666666666</v>
      </c>
      <c r="H21" s="22">
        <f>AVERAGE(H18:H20)</f>
        <v>235.33333333333334</v>
      </c>
      <c r="I21" s="22">
        <f>AVERAGE(I18:I20)</f>
        <v>38.809168477237201</v>
      </c>
      <c r="J21" s="22">
        <f>STDEV(I18:I20)/SQRT(3)</f>
        <v>4.0808677434288319</v>
      </c>
      <c r="L21" s="22" t="s">
        <v>240</v>
      </c>
      <c r="M21" s="22">
        <f>AVERAGE(M18:M20)</f>
        <v>220.66666666666666</v>
      </c>
      <c r="N21" s="22">
        <f>AVERAGE(N18:N20)</f>
        <v>30.666666666666668</v>
      </c>
      <c r="O21" s="22">
        <f>AVERAGE(O18:O20)</f>
        <v>251.33333333333334</v>
      </c>
      <c r="P21" s="22">
        <f>AVERAGE(P18:P20)</f>
        <v>88.164117686326918</v>
      </c>
      <c r="Q21" s="22">
        <f>STDEV(P18:P20)/SQRT(3)</f>
        <v>3.6381869094885571</v>
      </c>
      <c r="S21" s="22" t="s">
        <v>241</v>
      </c>
      <c r="T21" s="21">
        <f>AVERAGE(T18:T20)</f>
        <v>242.33333333333334</v>
      </c>
      <c r="U21" s="21">
        <f>AVERAGE(U18:U20)</f>
        <v>14.333333333333334</v>
      </c>
      <c r="V21" s="21">
        <f>AVERAGE(V18:V20)</f>
        <v>256.66666666666669</v>
      </c>
      <c r="W21" s="22">
        <f>AVERAGE(W18:W20)</f>
        <v>94.404041618250062</v>
      </c>
      <c r="X21" s="22">
        <f>STDEV(W18:W20)/SQRT(3)</f>
        <v>1.4541409231342086</v>
      </c>
      <c r="Z21" s="22" t="s">
        <v>242</v>
      </c>
      <c r="AA21" s="22">
        <f>AVERAGE(AA18:AA20)</f>
        <v>189</v>
      </c>
      <c r="AB21" s="22">
        <f>AVERAGE(AB18:AB20)</f>
        <v>78.333333333333329</v>
      </c>
      <c r="AC21" s="22">
        <f>AVERAGE(AC18:AC20)</f>
        <v>267.33333333333331</v>
      </c>
      <c r="AD21" s="22">
        <f>AVERAGE(AD18:AD20)</f>
        <v>70.638380003164059</v>
      </c>
      <c r="AE21" s="22">
        <f>STDEV(AD18:AD20)/SQRT(3)</f>
        <v>4.1316722078541277</v>
      </c>
      <c r="AG21" s="22" t="s">
        <v>243</v>
      </c>
      <c r="AH21" s="22">
        <f>AVERAGE(AH18:AH20)</f>
        <v>6.333333333333333</v>
      </c>
      <c r="AI21" s="22">
        <f>AVERAGE(AI18:AI20)</f>
        <v>214</v>
      </c>
      <c r="AJ21" s="22">
        <f>AVERAGE(AJ18:AJ20)</f>
        <v>220.33333333333334</v>
      </c>
      <c r="AK21" s="22">
        <f>AVERAGE(AK18:AK20)</f>
        <v>2.9300927928847096</v>
      </c>
      <c r="AL21" s="22">
        <f>STDEV(AK18:AK20)/SQRT(3)</f>
        <v>0.3994415018942109</v>
      </c>
    </row>
    <row r="22" spans="5:38" ht="14.25" customHeight="1" x14ac:dyDescent="0.3"/>
    <row r="23" spans="5:38" ht="14.25" customHeight="1" x14ac:dyDescent="0.3"/>
    <row r="24" spans="5:38" ht="14.25" customHeight="1" x14ac:dyDescent="0.3">
      <c r="E24" s="21" t="s">
        <v>1</v>
      </c>
      <c r="F24" s="21" t="s">
        <v>2</v>
      </c>
      <c r="G24" s="21" t="s">
        <v>3</v>
      </c>
      <c r="H24" s="21" t="s">
        <v>4</v>
      </c>
      <c r="I24" s="22"/>
      <c r="Y24" s="22"/>
    </row>
    <row r="25" spans="5:38" ht="14.25" customHeight="1" x14ac:dyDescent="0.3">
      <c r="E25" s="21">
        <v>489</v>
      </c>
      <c r="F25" s="21">
        <v>66</v>
      </c>
      <c r="G25" s="21">
        <f>(E25+F25)</f>
        <v>555</v>
      </c>
      <c r="H25" s="21">
        <f>(E25/G25)*100</f>
        <v>88.108108108108112</v>
      </c>
      <c r="I25" s="22"/>
      <c r="Y25" s="22"/>
    </row>
    <row r="26" spans="5:38" ht="14.25" customHeight="1" x14ac:dyDescent="0.3">
      <c r="E26" s="21">
        <v>480</v>
      </c>
      <c r="F26" s="21">
        <v>65</v>
      </c>
      <c r="G26" s="21">
        <f>(E26+F26)</f>
        <v>545</v>
      </c>
      <c r="H26" s="21">
        <f>(E26/G26)*100</f>
        <v>88.073394495412856</v>
      </c>
      <c r="I26" s="22"/>
      <c r="P26" s="24"/>
      <c r="Q26" s="24"/>
      <c r="R26" s="24"/>
      <c r="Y26" s="22"/>
    </row>
    <row r="27" spans="5:38" ht="14.25" customHeight="1" x14ac:dyDescent="0.3">
      <c r="E27" s="21">
        <v>509</v>
      </c>
      <c r="F27" s="21">
        <v>85</v>
      </c>
      <c r="G27" s="21">
        <f>(E27+F27)</f>
        <v>594</v>
      </c>
      <c r="H27" s="21">
        <f>(E27/G27)*100</f>
        <v>85.690235690235696</v>
      </c>
      <c r="I27" s="22"/>
      <c r="J27" s="22"/>
      <c r="L27" s="22"/>
      <c r="M27" s="22"/>
      <c r="N27" s="22"/>
      <c r="O27" s="22"/>
      <c r="P27" s="22"/>
      <c r="Q27" s="22"/>
      <c r="Y27" s="22"/>
    </row>
    <row r="28" spans="5:38" ht="14.25" customHeight="1" x14ac:dyDescent="0.3">
      <c r="E28" s="22">
        <f>AVERAGE(E25:E27)</f>
        <v>492.66666666666669</v>
      </c>
      <c r="F28" s="22">
        <f>AVERAGE(F25:F27)</f>
        <v>72</v>
      </c>
      <c r="G28" s="22">
        <f>AVERAGE(G25:G27)</f>
        <v>564.66666666666663</v>
      </c>
      <c r="H28" s="22">
        <f>AVERAGE(H25:H27)</f>
        <v>87.290579431252226</v>
      </c>
      <c r="I28" s="22">
        <f>STDEV(H25:H27)/SQRT(3)</f>
        <v>0.80023461680198626</v>
      </c>
      <c r="J28" s="22"/>
      <c r="Q28" s="22"/>
      <c r="T28" s="22"/>
      <c r="U28" s="22"/>
      <c r="V28" s="22"/>
      <c r="W28" s="22"/>
      <c r="X28" s="22"/>
      <c r="Y28" s="22"/>
    </row>
    <row r="29" spans="5:38" ht="14.25" customHeight="1" x14ac:dyDescent="0.3">
      <c r="J29" s="22"/>
      <c r="Q29" s="22"/>
    </row>
    <row r="30" spans="5:38" ht="14.25" customHeight="1" x14ac:dyDescent="0.3">
      <c r="J30" s="22"/>
      <c r="Q30" s="22"/>
    </row>
    <row r="31" spans="5:38" ht="14.25" customHeight="1" x14ac:dyDescent="0.3">
      <c r="E31" s="22"/>
      <c r="F31" s="22"/>
      <c r="G31" s="22"/>
      <c r="H31" s="22"/>
      <c r="I31" s="22"/>
      <c r="J31" s="22"/>
      <c r="L31" s="22"/>
      <c r="M31" s="22"/>
      <c r="N31" s="22"/>
      <c r="O31" s="22"/>
      <c r="P31" s="22"/>
      <c r="Q31" s="22"/>
    </row>
    <row r="32" spans="5:38" ht="14.25" customHeight="1" x14ac:dyDescent="0.3">
      <c r="J32" s="22"/>
      <c r="P32" s="24"/>
      <c r="Q32" s="22"/>
    </row>
    <row r="33" spans="5:17" ht="14.25" customHeight="1" x14ac:dyDescent="0.3">
      <c r="J33" s="22"/>
      <c r="P33" s="24"/>
      <c r="Q33" s="22"/>
    </row>
    <row r="34" spans="5:17" ht="14.25" customHeight="1" x14ac:dyDescent="0.3">
      <c r="J34" s="22"/>
      <c r="P34" s="24"/>
      <c r="Q34" s="22"/>
    </row>
    <row r="35" spans="5:17" ht="14.25" customHeight="1" x14ac:dyDescent="0.3">
      <c r="E35" s="22"/>
      <c r="F35" s="22"/>
      <c r="G35" s="22"/>
      <c r="H35" s="22"/>
      <c r="I35" s="22"/>
      <c r="J35" s="22"/>
      <c r="L35" s="22"/>
      <c r="M35" s="22"/>
      <c r="N35" s="22"/>
      <c r="O35" s="22"/>
      <c r="P35" s="22"/>
      <c r="Q35" s="22"/>
    </row>
    <row r="36" spans="5:17" ht="14.25" customHeight="1" x14ac:dyDescent="0.3">
      <c r="J36" s="22"/>
      <c r="Q36" s="22"/>
    </row>
    <row r="37" spans="5:17" ht="14.25" customHeight="1" x14ac:dyDescent="0.3">
      <c r="J37" s="22"/>
      <c r="Q37" s="22"/>
    </row>
    <row r="38" spans="5:17" ht="14.25" customHeight="1" x14ac:dyDescent="0.3">
      <c r="J38" s="22"/>
      <c r="Q38" s="22"/>
    </row>
    <row r="39" spans="5:17" ht="14.25" customHeight="1" x14ac:dyDescent="0.3">
      <c r="E39" s="22"/>
      <c r="F39" s="22"/>
      <c r="G39" s="22"/>
      <c r="H39" s="22"/>
      <c r="I39" s="22"/>
      <c r="J39" s="22"/>
      <c r="L39" s="22"/>
      <c r="M39" s="22"/>
      <c r="N39" s="22"/>
      <c r="O39" s="22"/>
      <c r="P39" s="22"/>
      <c r="Q39" s="22"/>
    </row>
    <row r="40" spans="5:17" ht="14.25" customHeight="1" x14ac:dyDescent="0.3">
      <c r="J40" s="22"/>
      <c r="Q40" s="22"/>
    </row>
    <row r="41" spans="5:17" ht="14.25" customHeight="1" x14ac:dyDescent="0.3">
      <c r="J41" s="22"/>
      <c r="Q41" s="22"/>
    </row>
    <row r="42" spans="5:17" ht="14.25" customHeight="1" x14ac:dyDescent="0.3">
      <c r="J42" s="22"/>
      <c r="Q42" s="22"/>
    </row>
    <row r="43" spans="5:17" ht="14.25" customHeight="1" x14ac:dyDescent="0.3">
      <c r="E43" s="22"/>
      <c r="I43" s="22"/>
      <c r="J43" s="22"/>
      <c r="L43" s="22"/>
      <c r="M43" s="22"/>
      <c r="N43" s="22"/>
      <c r="O43" s="22"/>
      <c r="P43" s="22"/>
      <c r="Q43" s="22"/>
    </row>
    <row r="44" spans="5:17" ht="14.25" customHeight="1" x14ac:dyDescent="0.3">
      <c r="Q44" s="22"/>
    </row>
    <row r="45" spans="5:17" ht="14.25" customHeight="1" x14ac:dyDescent="0.3">
      <c r="Q45" s="22"/>
    </row>
    <row r="46" spans="5:17" ht="14.25" customHeight="1" x14ac:dyDescent="0.3">
      <c r="Q46" s="22"/>
    </row>
    <row r="47" spans="5:17" ht="14.25" customHeight="1" x14ac:dyDescent="0.3">
      <c r="Q47" s="22"/>
    </row>
    <row r="48" spans="5:17" ht="14.25" customHeight="1" x14ac:dyDescent="0.3">
      <c r="Q48" s="22"/>
    </row>
    <row r="49" spans="4:17" ht="14.25" customHeight="1" x14ac:dyDescent="0.3">
      <c r="D49" s="22"/>
      <c r="E49" s="22"/>
      <c r="F49" s="22"/>
      <c r="G49" s="22"/>
      <c r="H49" s="22"/>
      <c r="I49" s="22"/>
      <c r="J49" s="22"/>
      <c r="L49" s="22"/>
      <c r="M49" s="22"/>
      <c r="N49" s="22"/>
      <c r="O49" s="22"/>
      <c r="P49" s="22"/>
      <c r="Q49" s="22"/>
    </row>
    <row r="50" spans="4:17" ht="14.25" customHeight="1" x14ac:dyDescent="0.3">
      <c r="J50" s="22"/>
    </row>
    <row r="51" spans="4:17" ht="14.25" customHeight="1" x14ac:dyDescent="0.3">
      <c r="J51" s="22"/>
    </row>
    <row r="52" spans="4:17" ht="14.25" customHeight="1" x14ac:dyDescent="0.3">
      <c r="J52" s="22"/>
    </row>
    <row r="53" spans="4:17" ht="14.25" customHeight="1" x14ac:dyDescent="0.3">
      <c r="E53" s="22"/>
      <c r="F53" s="22"/>
      <c r="G53" s="22"/>
      <c r="H53" s="22"/>
      <c r="I53" s="22"/>
      <c r="J53" s="22"/>
    </row>
    <row r="54" spans="4:17" ht="14.25" customHeight="1" x14ac:dyDescent="0.3">
      <c r="J54" s="22"/>
    </row>
    <row r="55" spans="4:17" ht="14.25" customHeight="1" x14ac:dyDescent="0.3">
      <c r="J55" s="22"/>
    </row>
    <row r="56" spans="4:17" ht="14.25" customHeight="1" x14ac:dyDescent="0.3">
      <c r="J56" s="22"/>
    </row>
    <row r="57" spans="4:17" ht="14.25" customHeight="1" x14ac:dyDescent="0.3">
      <c r="E57" s="22"/>
      <c r="F57" s="22"/>
      <c r="G57" s="22"/>
      <c r="H57" s="22"/>
      <c r="I57" s="22"/>
      <c r="J57" s="22"/>
    </row>
    <row r="58" spans="4:17" ht="14.25" customHeight="1" x14ac:dyDescent="0.3">
      <c r="J58" s="22"/>
    </row>
    <row r="59" spans="4:17" ht="14.25" customHeight="1" x14ac:dyDescent="0.3">
      <c r="J59" s="22"/>
    </row>
    <row r="60" spans="4:17" ht="14.25" customHeight="1" x14ac:dyDescent="0.3">
      <c r="J60" s="22"/>
    </row>
    <row r="61" spans="4:17" ht="14.25" customHeight="1" x14ac:dyDescent="0.3">
      <c r="E61" s="22"/>
      <c r="F61" s="22"/>
      <c r="G61" s="22"/>
      <c r="H61" s="22"/>
      <c r="I61" s="22"/>
      <c r="J61" s="22"/>
    </row>
    <row r="62" spans="4:17" ht="14.25" customHeight="1" x14ac:dyDescent="0.3">
      <c r="J62" s="22"/>
    </row>
    <row r="63" spans="4:17" ht="14.25" customHeight="1" x14ac:dyDescent="0.3">
      <c r="J63" s="22"/>
    </row>
    <row r="64" spans="4:17" ht="14.25" customHeight="1" x14ac:dyDescent="0.3">
      <c r="J64" s="22"/>
    </row>
    <row r="65" spans="4:10" ht="14.25" customHeight="1" x14ac:dyDescent="0.3">
      <c r="E65" s="22"/>
      <c r="F65" s="22"/>
      <c r="G65" s="22"/>
      <c r="H65" s="22"/>
      <c r="I65" s="22"/>
      <c r="J65" s="22"/>
    </row>
    <row r="66" spans="4:10" ht="14.25" customHeight="1" x14ac:dyDescent="0.3"/>
    <row r="67" spans="4:10" ht="14.25" customHeight="1" x14ac:dyDescent="0.3"/>
    <row r="68" spans="4:10" ht="14.25" customHeight="1" x14ac:dyDescent="0.3"/>
    <row r="69" spans="4:10" ht="14.25" customHeight="1" x14ac:dyDescent="0.3"/>
    <row r="70" spans="4:10" ht="14.25" customHeight="1" x14ac:dyDescent="0.3"/>
    <row r="71" spans="4:10" ht="14.25" customHeight="1" x14ac:dyDescent="0.3"/>
    <row r="72" spans="4:10" ht="14.25" customHeight="1" x14ac:dyDescent="0.3"/>
    <row r="73" spans="4:10" ht="14.25" customHeight="1" x14ac:dyDescent="0.3"/>
    <row r="74" spans="4:10" ht="14.25" customHeight="1" x14ac:dyDescent="0.3"/>
    <row r="75" spans="4:10" ht="14.25" customHeight="1" x14ac:dyDescent="0.3"/>
    <row r="76" spans="4:10" ht="14.25" customHeight="1" x14ac:dyDescent="0.3"/>
    <row r="77" spans="4:10" ht="14.25" customHeight="1" x14ac:dyDescent="0.3"/>
    <row r="78" spans="4:10" ht="14.25" customHeight="1" x14ac:dyDescent="0.3"/>
    <row r="79" spans="4:10" ht="14.25" customHeight="1" x14ac:dyDescent="0.3">
      <c r="D79" s="21" t="s">
        <v>908</v>
      </c>
    </row>
    <row r="80" spans="4:1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spans="4:4" ht="14.25" customHeight="1" x14ac:dyDescent="0.3"/>
    <row r="98" spans="4:4" ht="14.25" customHeight="1" x14ac:dyDescent="0.3"/>
    <row r="99" spans="4:4" ht="14.25" customHeight="1" x14ac:dyDescent="0.3"/>
    <row r="100" spans="4:4" ht="14.25" customHeight="1" x14ac:dyDescent="0.3"/>
    <row r="101" spans="4:4" ht="14.25" customHeight="1" x14ac:dyDescent="0.3"/>
    <row r="102" spans="4:4" ht="14.25" customHeight="1" x14ac:dyDescent="0.3"/>
    <row r="103" spans="4:4" ht="14.25" customHeight="1" x14ac:dyDescent="0.3"/>
    <row r="104" spans="4:4" ht="14.25" customHeight="1" x14ac:dyDescent="0.3"/>
    <row r="105" spans="4:4" ht="14.25" customHeight="1" x14ac:dyDescent="0.3">
      <c r="D105" s="21" t="s">
        <v>908</v>
      </c>
    </row>
    <row r="106" spans="4:4" ht="14.25" customHeight="1" x14ac:dyDescent="0.3"/>
    <row r="107" spans="4:4" ht="14.25" customHeight="1" x14ac:dyDescent="0.3"/>
    <row r="108" spans="4:4" ht="14.25" customHeight="1" x14ac:dyDescent="0.3"/>
    <row r="109" spans="4:4" ht="14.25" customHeight="1" x14ac:dyDescent="0.3"/>
    <row r="110" spans="4:4" ht="14.25" customHeight="1" x14ac:dyDescent="0.3"/>
    <row r="111" spans="4:4" ht="14.25" customHeight="1" x14ac:dyDescent="0.3"/>
    <row r="112" spans="4:4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spans="4:4" ht="14.25" customHeight="1" x14ac:dyDescent="0.3"/>
    <row r="130" spans="4:4" ht="14.25" customHeight="1" x14ac:dyDescent="0.3"/>
    <row r="131" spans="4:4" ht="14.25" customHeight="1" x14ac:dyDescent="0.3">
      <c r="D131" s="21" t="s">
        <v>908</v>
      </c>
    </row>
    <row r="132" spans="4:4" ht="14.25" customHeight="1" x14ac:dyDescent="0.3"/>
    <row r="133" spans="4:4" ht="14.25" customHeight="1" x14ac:dyDescent="0.3"/>
    <row r="134" spans="4:4" ht="14.25" customHeight="1" x14ac:dyDescent="0.3"/>
    <row r="135" spans="4:4" ht="14.25" customHeight="1" x14ac:dyDescent="0.3"/>
    <row r="136" spans="4:4" ht="14.25" customHeight="1" x14ac:dyDescent="0.3"/>
    <row r="137" spans="4:4" ht="14.25" customHeight="1" x14ac:dyDescent="0.3"/>
    <row r="138" spans="4:4" ht="14.25" customHeight="1" x14ac:dyDescent="0.3"/>
    <row r="139" spans="4:4" ht="14.25" customHeight="1" x14ac:dyDescent="0.3"/>
    <row r="140" spans="4:4" ht="14.25" customHeight="1" x14ac:dyDescent="0.3"/>
    <row r="141" spans="4:4" ht="14.25" customHeight="1" x14ac:dyDescent="0.3"/>
    <row r="142" spans="4:4" ht="14.25" customHeight="1" x14ac:dyDescent="0.3"/>
    <row r="143" spans="4:4" ht="14.25" customHeight="1" x14ac:dyDescent="0.3"/>
    <row r="144" spans="4: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86A6-2C47-442F-9E07-4488997A381A}">
  <dimension ref="B1:CC50"/>
  <sheetViews>
    <sheetView zoomScale="47" workbookViewId="0">
      <selection activeCell="C31" sqref="C31"/>
    </sheetView>
  </sheetViews>
  <sheetFormatPr defaultRowHeight="14.4" x14ac:dyDescent="0.3"/>
  <sheetData>
    <row r="1" spans="2:81" x14ac:dyDescent="0.3">
      <c r="E1" s="1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L1" s="1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S1" s="1" t="s">
        <v>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Z1" s="1" t="s">
        <v>0</v>
      </c>
      <c r="AA1" s="2" t="s">
        <v>1</v>
      </c>
      <c r="AB1" s="2" t="s">
        <v>2</v>
      </c>
      <c r="AC1" s="2" t="s">
        <v>3</v>
      </c>
      <c r="AD1" s="2" t="s">
        <v>4</v>
      </c>
      <c r="AE1" s="2" t="s">
        <v>5</v>
      </c>
      <c r="AG1" s="1" t="s">
        <v>0</v>
      </c>
      <c r="AH1" s="2" t="s">
        <v>1</v>
      </c>
      <c r="AI1" s="2" t="s">
        <v>2</v>
      </c>
      <c r="AJ1" s="2" t="s">
        <v>3</v>
      </c>
      <c r="AK1" s="2" t="s">
        <v>4</v>
      </c>
      <c r="AL1" s="2" t="s">
        <v>5</v>
      </c>
      <c r="AN1" s="1" t="s">
        <v>0</v>
      </c>
      <c r="AO1" s="2" t="s">
        <v>1</v>
      </c>
      <c r="AP1" s="2" t="s">
        <v>2</v>
      </c>
      <c r="AQ1" s="2" t="s">
        <v>3</v>
      </c>
      <c r="AR1" s="2" t="s">
        <v>4</v>
      </c>
      <c r="AS1" s="2" t="s">
        <v>5</v>
      </c>
      <c r="AU1" s="1" t="s">
        <v>0</v>
      </c>
      <c r="AV1" s="2" t="s">
        <v>1</v>
      </c>
      <c r="AW1" s="2" t="s">
        <v>2</v>
      </c>
      <c r="AX1" s="2" t="s">
        <v>3</v>
      </c>
      <c r="AY1" s="2" t="s">
        <v>4</v>
      </c>
      <c r="AZ1" s="2" t="s">
        <v>5</v>
      </c>
      <c r="BB1" s="1" t="s">
        <v>0</v>
      </c>
      <c r="BC1" s="2" t="s">
        <v>1</v>
      </c>
      <c r="BD1" s="2" t="s">
        <v>2</v>
      </c>
      <c r="BE1" s="2" t="s">
        <v>3</v>
      </c>
      <c r="BF1" s="2" t="s">
        <v>4</v>
      </c>
      <c r="BG1" s="2" t="s">
        <v>5</v>
      </c>
      <c r="BI1" s="1" t="s">
        <v>0</v>
      </c>
      <c r="BJ1" s="2" t="s">
        <v>1</v>
      </c>
      <c r="BK1" s="2" t="s">
        <v>2</v>
      </c>
      <c r="BL1" s="2" t="s">
        <v>3</v>
      </c>
      <c r="BM1" s="2" t="s">
        <v>4</v>
      </c>
      <c r="BN1" s="2" t="s">
        <v>5</v>
      </c>
      <c r="BP1" s="3" t="s">
        <v>0</v>
      </c>
      <c r="BQ1" s="4" t="s">
        <v>1</v>
      </c>
      <c r="BR1" s="4" t="s">
        <v>2</v>
      </c>
      <c r="BS1" s="4" t="s">
        <v>3</v>
      </c>
      <c r="BT1" s="3" t="s">
        <v>4</v>
      </c>
      <c r="BU1" s="5" t="s">
        <v>5</v>
      </c>
      <c r="BX1" s="3" t="s">
        <v>0</v>
      </c>
      <c r="BY1" s="4" t="s">
        <v>1</v>
      </c>
      <c r="BZ1" s="4" t="s">
        <v>2</v>
      </c>
      <c r="CA1" s="4" t="s">
        <v>3</v>
      </c>
      <c r="CB1" s="3" t="s">
        <v>4</v>
      </c>
      <c r="CC1" s="5" t="s">
        <v>5</v>
      </c>
    </row>
    <row r="2" spans="2:81" x14ac:dyDescent="0.3">
      <c r="E2" s="6" t="s">
        <v>6</v>
      </c>
      <c r="F2">
        <v>1</v>
      </c>
      <c r="G2">
        <v>132</v>
      </c>
      <c r="H2">
        <f>F2+G2</f>
        <v>133</v>
      </c>
      <c r="I2">
        <f>(F2/H2)*100</f>
        <v>0.75187969924812026</v>
      </c>
      <c r="L2" s="3" t="s">
        <v>7</v>
      </c>
      <c r="M2">
        <v>142</v>
      </c>
      <c r="N2">
        <v>10</v>
      </c>
      <c r="O2">
        <f>M2+N2</f>
        <v>152</v>
      </c>
      <c r="P2">
        <f>(M2/O2)*100</f>
        <v>93.421052631578945</v>
      </c>
      <c r="S2" s="3" t="s">
        <v>8</v>
      </c>
      <c r="T2">
        <v>0</v>
      </c>
      <c r="U2">
        <v>184</v>
      </c>
      <c r="V2">
        <f>T2+U2</f>
        <v>184</v>
      </c>
      <c r="W2">
        <f>(T2/V2)*100</f>
        <v>0</v>
      </c>
      <c r="Z2" s="3" t="s">
        <v>9</v>
      </c>
      <c r="AA2">
        <v>1</v>
      </c>
      <c r="AB2">
        <v>216</v>
      </c>
      <c r="AC2">
        <f>AA2+AB2</f>
        <v>217</v>
      </c>
      <c r="AD2">
        <f>(AA2/AC2)*100</f>
        <v>0.46082949308755761</v>
      </c>
      <c r="AG2" s="3" t="s">
        <v>10</v>
      </c>
      <c r="AH2">
        <v>131</v>
      </c>
      <c r="AI2">
        <v>64</v>
      </c>
      <c r="AJ2">
        <f>AH2+AI2</f>
        <v>195</v>
      </c>
      <c r="AK2">
        <f>(AH2/AJ2)*100</f>
        <v>67.179487179487168</v>
      </c>
      <c r="AN2" s="3" t="s">
        <v>11</v>
      </c>
      <c r="AO2">
        <v>130</v>
      </c>
      <c r="AP2">
        <v>12</v>
      </c>
      <c r="AQ2">
        <f>AO2+AP2</f>
        <v>142</v>
      </c>
      <c r="AR2">
        <f>(AO2/AQ2)*100</f>
        <v>91.549295774647888</v>
      </c>
      <c r="AU2" s="3" t="s">
        <v>12</v>
      </c>
      <c r="AV2">
        <v>0</v>
      </c>
      <c r="AW2">
        <v>142</v>
      </c>
      <c r="AX2">
        <f>AV2+AW2</f>
        <v>142</v>
      </c>
      <c r="AY2">
        <f>(AV2/AX2)*100</f>
        <v>0</v>
      </c>
      <c r="BB2" s="3" t="s">
        <v>13</v>
      </c>
      <c r="BC2">
        <v>76</v>
      </c>
      <c r="BD2">
        <v>75</v>
      </c>
      <c r="BE2">
        <f>BC2+BD2</f>
        <v>151</v>
      </c>
      <c r="BF2">
        <f>(BC2/BE2)*100</f>
        <v>50.331125827814574</v>
      </c>
      <c r="BI2" s="3" t="s">
        <v>14</v>
      </c>
      <c r="BJ2">
        <v>2</v>
      </c>
      <c r="BK2">
        <v>154</v>
      </c>
      <c r="BL2">
        <f>BJ2+BK2</f>
        <v>156</v>
      </c>
      <c r="BM2">
        <f>(BJ2/BL2)*100</f>
        <v>1.2820512820512819</v>
      </c>
      <c r="BP2" s="7" t="s">
        <v>15</v>
      </c>
      <c r="BQ2">
        <v>0</v>
      </c>
      <c r="BR2">
        <v>165</v>
      </c>
      <c r="BS2">
        <f>BQ2+BR2</f>
        <v>165</v>
      </c>
      <c r="BT2">
        <f>(BQ2/BS2)*100</f>
        <v>0</v>
      </c>
      <c r="BX2" s="7" t="s">
        <v>16</v>
      </c>
      <c r="BY2">
        <v>134</v>
      </c>
      <c r="BZ2">
        <v>7</v>
      </c>
      <c r="CA2">
        <f>BY2+BZ2</f>
        <v>141</v>
      </c>
      <c r="CB2">
        <f>(BY2/CA2)*100</f>
        <v>95.035460992907801</v>
      </c>
    </row>
    <row r="3" spans="2:81" x14ac:dyDescent="0.3">
      <c r="E3" s="8" t="s">
        <v>17</v>
      </c>
      <c r="F3">
        <v>0</v>
      </c>
      <c r="G3">
        <v>137</v>
      </c>
      <c r="H3">
        <f t="shared" ref="H3:H44" si="0">F3+G3</f>
        <v>137</v>
      </c>
      <c r="I3">
        <f t="shared" ref="I3:I4" si="1">(F3/H3)*100</f>
        <v>0</v>
      </c>
      <c r="L3" s="3" t="s">
        <v>18</v>
      </c>
      <c r="M3">
        <v>128</v>
      </c>
      <c r="N3">
        <v>5</v>
      </c>
      <c r="O3">
        <f t="shared" ref="O3:O45" si="2">M3+N3</f>
        <v>133</v>
      </c>
      <c r="P3">
        <f t="shared" ref="P3:P4" si="3">(M3/O3)*100</f>
        <v>96.240601503759393</v>
      </c>
      <c r="S3" s="3" t="s">
        <v>19</v>
      </c>
      <c r="T3">
        <v>0</v>
      </c>
      <c r="U3">
        <v>202</v>
      </c>
      <c r="V3">
        <f t="shared" ref="V3:V45" si="4">T3+U3</f>
        <v>202</v>
      </c>
      <c r="W3">
        <f t="shared" ref="W3:W4" si="5">(T3/V3)*100</f>
        <v>0</v>
      </c>
      <c r="Z3" s="3" t="s">
        <v>20</v>
      </c>
      <c r="AA3">
        <v>0</v>
      </c>
      <c r="AB3">
        <v>115</v>
      </c>
      <c r="AC3">
        <f t="shared" ref="AC3:AC45" si="6">AA3+AB3</f>
        <v>115</v>
      </c>
      <c r="AD3">
        <f t="shared" ref="AD3:AD4" si="7">(AA3/AC3)*100</f>
        <v>0</v>
      </c>
      <c r="AG3" s="3" t="s">
        <v>21</v>
      </c>
      <c r="AH3">
        <v>118</v>
      </c>
      <c r="AI3">
        <v>76</v>
      </c>
      <c r="AJ3">
        <f t="shared" ref="AJ3:AJ45" si="8">AH3+AI3</f>
        <v>194</v>
      </c>
      <c r="AK3">
        <f t="shared" ref="AK3:AK4" si="9">(AH3/AJ3)*100</f>
        <v>60.824742268041234</v>
      </c>
      <c r="AN3" s="3" t="s">
        <v>22</v>
      </c>
      <c r="AO3">
        <v>123</v>
      </c>
      <c r="AP3">
        <v>12</v>
      </c>
      <c r="AQ3">
        <f t="shared" ref="AQ3:AQ45" si="10">AO3+AP3</f>
        <v>135</v>
      </c>
      <c r="AR3">
        <f t="shared" ref="AR3:AR4" si="11">(AO3/AQ3)*100</f>
        <v>91.111111111111114</v>
      </c>
      <c r="AU3" s="3" t="s">
        <v>23</v>
      </c>
      <c r="AV3">
        <v>0</v>
      </c>
      <c r="AW3">
        <v>141</v>
      </c>
      <c r="AX3">
        <f t="shared" ref="AX3:AX45" si="12">AV3+AW3</f>
        <v>141</v>
      </c>
      <c r="AY3">
        <f t="shared" ref="AY3:AY4" si="13">(AV3/AX3)*100</f>
        <v>0</v>
      </c>
      <c r="BB3" s="3" t="s">
        <v>24</v>
      </c>
      <c r="BC3">
        <v>86</v>
      </c>
      <c r="BD3">
        <v>69</v>
      </c>
      <c r="BE3">
        <f t="shared" ref="BE3:BE45" si="14">BC3+BD3</f>
        <v>155</v>
      </c>
      <c r="BF3">
        <f t="shared" ref="BF3:BF4" si="15">(BC3/BE3)*100</f>
        <v>55.483870967741936</v>
      </c>
      <c r="BI3" s="3" t="s">
        <v>25</v>
      </c>
      <c r="BJ3">
        <v>3</v>
      </c>
      <c r="BK3">
        <v>171</v>
      </c>
      <c r="BL3">
        <f t="shared" ref="BL3:BL45" si="16">BJ3+BK3</f>
        <v>174</v>
      </c>
      <c r="BM3">
        <f t="shared" ref="BM3:BM4" si="17">(BJ3/BL3)*100</f>
        <v>1.7241379310344827</v>
      </c>
      <c r="BP3" s="7" t="s">
        <v>26</v>
      </c>
      <c r="BQ3">
        <v>0</v>
      </c>
      <c r="BR3">
        <v>112</v>
      </c>
      <c r="BS3">
        <f t="shared" ref="BS3:BS45" si="18">BQ3+BR3</f>
        <v>112</v>
      </c>
      <c r="BT3">
        <f t="shared" ref="BT3:BT4" si="19">(BQ3/BS3)*100</f>
        <v>0</v>
      </c>
      <c r="BX3" s="7" t="s">
        <v>27</v>
      </c>
      <c r="BY3">
        <v>136</v>
      </c>
      <c r="BZ3">
        <v>12</v>
      </c>
      <c r="CA3">
        <f t="shared" ref="CA3:CA45" si="20">BY3+BZ3</f>
        <v>148</v>
      </c>
      <c r="CB3">
        <f t="shared" ref="CB3:CB4" si="21">(BY3/CA3)*100</f>
        <v>91.891891891891902</v>
      </c>
    </row>
    <row r="4" spans="2:81" x14ac:dyDescent="0.3">
      <c r="E4" s="8" t="s">
        <v>28</v>
      </c>
      <c r="F4">
        <v>0</v>
      </c>
      <c r="G4">
        <v>149</v>
      </c>
      <c r="H4">
        <f t="shared" si="0"/>
        <v>149</v>
      </c>
      <c r="I4">
        <f t="shared" si="1"/>
        <v>0</v>
      </c>
      <c r="L4" s="3" t="s">
        <v>29</v>
      </c>
      <c r="M4">
        <v>173</v>
      </c>
      <c r="N4">
        <v>7</v>
      </c>
      <c r="O4">
        <f t="shared" si="2"/>
        <v>180</v>
      </c>
      <c r="P4">
        <f t="shared" si="3"/>
        <v>96.111111111111114</v>
      </c>
      <c r="S4" s="3" t="s">
        <v>30</v>
      </c>
      <c r="T4">
        <v>1</v>
      </c>
      <c r="U4">
        <v>246</v>
      </c>
      <c r="V4">
        <f t="shared" si="4"/>
        <v>247</v>
      </c>
      <c r="W4">
        <f t="shared" si="5"/>
        <v>0.40485829959514169</v>
      </c>
      <c r="Z4" s="3" t="s">
        <v>31</v>
      </c>
      <c r="AA4">
        <v>1</v>
      </c>
      <c r="AB4">
        <v>135</v>
      </c>
      <c r="AC4">
        <f t="shared" si="6"/>
        <v>136</v>
      </c>
      <c r="AD4">
        <f t="shared" si="7"/>
        <v>0.73529411764705876</v>
      </c>
      <c r="AG4" s="3" t="s">
        <v>32</v>
      </c>
      <c r="AH4">
        <v>85</v>
      </c>
      <c r="AI4">
        <v>46</v>
      </c>
      <c r="AJ4">
        <f t="shared" si="8"/>
        <v>131</v>
      </c>
      <c r="AK4">
        <f t="shared" si="9"/>
        <v>64.885496183206101</v>
      </c>
      <c r="AN4" s="3" t="s">
        <v>33</v>
      </c>
      <c r="AO4">
        <v>135</v>
      </c>
      <c r="AP4">
        <v>18</v>
      </c>
      <c r="AQ4">
        <f t="shared" si="10"/>
        <v>153</v>
      </c>
      <c r="AR4">
        <f t="shared" si="11"/>
        <v>88.235294117647058</v>
      </c>
      <c r="AU4" s="3" t="s">
        <v>34</v>
      </c>
      <c r="AV4">
        <v>0</v>
      </c>
      <c r="AW4">
        <v>139</v>
      </c>
      <c r="AX4">
        <f t="shared" si="12"/>
        <v>139</v>
      </c>
      <c r="AY4">
        <f t="shared" si="13"/>
        <v>0</v>
      </c>
      <c r="BB4" s="3" t="s">
        <v>35</v>
      </c>
      <c r="BC4">
        <v>79</v>
      </c>
      <c r="BD4">
        <v>65</v>
      </c>
      <c r="BE4">
        <f t="shared" si="14"/>
        <v>144</v>
      </c>
      <c r="BF4">
        <f t="shared" si="15"/>
        <v>54.861111111111114</v>
      </c>
      <c r="BI4" s="3" t="s">
        <v>36</v>
      </c>
      <c r="BJ4">
        <v>1</v>
      </c>
      <c r="BK4">
        <v>133</v>
      </c>
      <c r="BL4">
        <f t="shared" si="16"/>
        <v>134</v>
      </c>
      <c r="BM4">
        <f t="shared" si="17"/>
        <v>0.74626865671641784</v>
      </c>
      <c r="BP4" s="7" t="s">
        <v>37</v>
      </c>
      <c r="BQ4">
        <v>0</v>
      </c>
      <c r="BR4">
        <v>98</v>
      </c>
      <c r="BS4">
        <f t="shared" si="18"/>
        <v>98</v>
      </c>
      <c r="BT4">
        <f t="shared" si="19"/>
        <v>0</v>
      </c>
      <c r="BX4" s="7" t="s">
        <v>38</v>
      </c>
      <c r="BY4">
        <v>176</v>
      </c>
      <c r="BZ4">
        <v>7</v>
      </c>
      <c r="CA4">
        <f t="shared" si="20"/>
        <v>183</v>
      </c>
      <c r="CB4">
        <f t="shared" si="21"/>
        <v>96.174863387978135</v>
      </c>
    </row>
    <row r="5" spans="2:81" x14ac:dyDescent="0.3">
      <c r="E5" s="9" t="s">
        <v>39</v>
      </c>
      <c r="F5" s="10"/>
      <c r="G5" s="10"/>
      <c r="H5">
        <f>AVERAGE(H2:H4)</f>
        <v>139.66666666666666</v>
      </c>
      <c r="I5" s="10">
        <f>AVERAGE(I2:I4)</f>
        <v>0.25062656641604009</v>
      </c>
      <c r="J5" s="10">
        <f>STDEV(I2:I4)/SQRT(3)</f>
        <v>0.25062656641604009</v>
      </c>
      <c r="L5" s="11" t="s">
        <v>40</v>
      </c>
      <c r="M5" s="10"/>
      <c r="N5" s="10"/>
      <c r="O5">
        <f t="shared" si="2"/>
        <v>0</v>
      </c>
      <c r="P5" s="10">
        <f>AVERAGE(P2:P4)</f>
        <v>95.257588415483156</v>
      </c>
      <c r="Q5" s="10">
        <f>STDEV(P2:P4)/SQRT(3)</f>
        <v>0.91902841896891818</v>
      </c>
      <c r="S5" s="11" t="s">
        <v>41</v>
      </c>
      <c r="T5" s="10"/>
      <c r="U5" s="10"/>
      <c r="V5">
        <f t="shared" si="4"/>
        <v>0</v>
      </c>
      <c r="W5" s="10">
        <f>AVERAGE(W2:W4)</f>
        <v>0.1349527665317139</v>
      </c>
      <c r="X5" s="10">
        <f>STDEV(W2:W4)/SQRT(3)</f>
        <v>0.1349527665317139</v>
      </c>
      <c r="Z5" s="11" t="s">
        <v>42</v>
      </c>
      <c r="AA5" s="10"/>
      <c r="AB5" s="10"/>
      <c r="AC5">
        <f t="shared" si="6"/>
        <v>0</v>
      </c>
      <c r="AD5" s="10">
        <f>AVERAGE(AD2:AD4)</f>
        <v>0.39870787024487209</v>
      </c>
      <c r="AE5" s="10">
        <f>STDEV(AD2:AD4)/SQRT(3)</f>
        <v>0.21452170199465323</v>
      </c>
      <c r="AG5" s="11" t="s">
        <v>43</v>
      </c>
      <c r="AH5" s="10"/>
      <c r="AI5" s="10"/>
      <c r="AJ5">
        <f t="shared" si="8"/>
        <v>0</v>
      </c>
      <c r="AK5" s="10">
        <f>AVERAGE(AK2:AK4)</f>
        <v>64.296575210244839</v>
      </c>
      <c r="AL5" s="10">
        <f>STDEV(AK2:AK4)/SQRT(3)</f>
        <v>1.8579394192386209</v>
      </c>
      <c r="AN5" s="11" t="s">
        <v>44</v>
      </c>
      <c r="AO5" s="10"/>
      <c r="AP5" s="10"/>
      <c r="AQ5">
        <f t="shared" si="10"/>
        <v>0</v>
      </c>
      <c r="AR5" s="10">
        <f>AVERAGE(AR2:AR4)</f>
        <v>90.298567001135368</v>
      </c>
      <c r="AS5" s="10">
        <f>STDEV(AR2:AR4)/SQRT(3)</f>
        <v>1.0393624157214987</v>
      </c>
      <c r="AU5" s="11" t="s">
        <v>45</v>
      </c>
      <c r="AV5" s="10"/>
      <c r="AW5" s="10"/>
      <c r="AX5">
        <f t="shared" si="12"/>
        <v>0</v>
      </c>
      <c r="AY5" s="10">
        <f>AVERAGE(AY2:AY4)</f>
        <v>0</v>
      </c>
      <c r="AZ5" s="10">
        <f>STDEV(AY2:AY4)/SQRT(3)</f>
        <v>0</v>
      </c>
      <c r="BB5" s="11" t="s">
        <v>46</v>
      </c>
      <c r="BC5" s="10"/>
      <c r="BD5" s="10"/>
      <c r="BE5">
        <f t="shared" si="14"/>
        <v>0</v>
      </c>
      <c r="BF5" s="10">
        <f>AVERAGE(BF2:BF4)</f>
        <v>53.558702635555875</v>
      </c>
      <c r="BG5" s="10">
        <f>STDEV(BF2:BF4)/SQRT(3)</f>
        <v>1.6237709708330024</v>
      </c>
      <c r="BI5" s="11" t="s">
        <v>47</v>
      </c>
      <c r="BJ5" s="10"/>
      <c r="BK5" s="10"/>
      <c r="BL5">
        <f t="shared" si="16"/>
        <v>0</v>
      </c>
      <c r="BM5" s="10">
        <f>AVERAGE(BM2:BM4)</f>
        <v>1.2508192899340609</v>
      </c>
      <c r="BN5" s="10">
        <f>STDEV(BM2:BM4)/SQRT(3)</f>
        <v>0.28271815023243113</v>
      </c>
      <c r="BP5" s="11" t="s">
        <v>48</v>
      </c>
      <c r="BS5">
        <f t="shared" si="18"/>
        <v>0</v>
      </c>
      <c r="BT5" s="10">
        <f>AVERAGE(BT2:BT4)</f>
        <v>0</v>
      </c>
      <c r="BU5" s="10">
        <f>STDEV(BT2:BT4)/SQRT(3)</f>
        <v>0</v>
      </c>
      <c r="BX5" s="11" t="s">
        <v>49</v>
      </c>
      <c r="CA5">
        <f t="shared" si="20"/>
        <v>0</v>
      </c>
      <c r="CB5" s="10">
        <f>AVERAGE(CB2:CB4)</f>
        <v>94.367405424259275</v>
      </c>
      <c r="CC5" s="10">
        <f>STDEV(CB2:CB4)/SQRT(3)</f>
        <v>1.2807139794106399</v>
      </c>
    </row>
    <row r="6" spans="2:81" x14ac:dyDescent="0.3">
      <c r="E6" s="8" t="s">
        <v>50</v>
      </c>
      <c r="F6">
        <v>143</v>
      </c>
      <c r="G6">
        <v>65</v>
      </c>
      <c r="H6">
        <f t="shared" si="0"/>
        <v>208</v>
      </c>
      <c r="I6">
        <f>(F6/H6)*100</f>
        <v>68.75</v>
      </c>
      <c r="L6" s="3" t="s">
        <v>51</v>
      </c>
      <c r="M6">
        <v>0</v>
      </c>
      <c r="N6">
        <v>228</v>
      </c>
      <c r="O6">
        <f t="shared" si="2"/>
        <v>228</v>
      </c>
      <c r="P6">
        <f>(M6/O6)*100</f>
        <v>0</v>
      </c>
      <c r="S6" s="3" t="s">
        <v>52</v>
      </c>
      <c r="T6">
        <v>133</v>
      </c>
      <c r="U6">
        <v>40</v>
      </c>
      <c r="V6">
        <f t="shared" si="4"/>
        <v>173</v>
      </c>
      <c r="W6">
        <f>(T6/V6)*100</f>
        <v>76.878612716763001</v>
      </c>
      <c r="Z6" s="3" t="s">
        <v>53</v>
      </c>
      <c r="AA6">
        <v>155</v>
      </c>
      <c r="AB6">
        <v>51</v>
      </c>
      <c r="AC6">
        <f t="shared" si="6"/>
        <v>206</v>
      </c>
      <c r="AD6">
        <f>(AA6/AC6)*100</f>
        <v>75.242718446601941</v>
      </c>
      <c r="AG6" s="3" t="s">
        <v>54</v>
      </c>
      <c r="AH6">
        <v>177</v>
      </c>
      <c r="AI6">
        <v>65</v>
      </c>
      <c r="AJ6">
        <f t="shared" si="8"/>
        <v>242</v>
      </c>
      <c r="AK6">
        <f>(AH6/AJ6)*100</f>
        <v>73.140495867768593</v>
      </c>
      <c r="AN6" s="3" t="s">
        <v>55</v>
      </c>
      <c r="AO6">
        <v>128</v>
      </c>
      <c r="AP6">
        <v>31</v>
      </c>
      <c r="AQ6">
        <f t="shared" si="10"/>
        <v>159</v>
      </c>
      <c r="AR6">
        <f>(AO6/AQ6)*100</f>
        <v>80.503144654088061</v>
      </c>
      <c r="AU6" s="3" t="s">
        <v>56</v>
      </c>
      <c r="AV6">
        <v>169</v>
      </c>
      <c r="AW6">
        <v>42</v>
      </c>
      <c r="AX6">
        <f t="shared" si="12"/>
        <v>211</v>
      </c>
      <c r="AY6">
        <f>(AV6/AX6)*100</f>
        <v>80.09478672985783</v>
      </c>
      <c r="BB6" s="3" t="s">
        <v>57</v>
      </c>
      <c r="BC6">
        <v>192</v>
      </c>
      <c r="BD6">
        <v>37</v>
      </c>
      <c r="BE6">
        <f t="shared" si="14"/>
        <v>229</v>
      </c>
      <c r="BF6">
        <f>(BC6/BE6)*100</f>
        <v>83.842794759825324</v>
      </c>
      <c r="BI6" s="3" t="s">
        <v>58</v>
      </c>
      <c r="BJ6">
        <v>125</v>
      </c>
      <c r="BK6">
        <v>20</v>
      </c>
      <c r="BL6">
        <f t="shared" si="16"/>
        <v>145</v>
      </c>
      <c r="BM6">
        <f>(BJ6/BL6)*100</f>
        <v>86.206896551724128</v>
      </c>
      <c r="BP6" s="3" t="s">
        <v>59</v>
      </c>
      <c r="BQ6">
        <v>124</v>
      </c>
      <c r="BR6">
        <v>23</v>
      </c>
      <c r="BS6">
        <f t="shared" si="18"/>
        <v>147</v>
      </c>
      <c r="BT6">
        <f>(BQ6/BS6)*100</f>
        <v>84.353741496598644</v>
      </c>
      <c r="BX6" s="3" t="s">
        <v>60</v>
      </c>
      <c r="BY6">
        <v>158</v>
      </c>
      <c r="BZ6">
        <v>16</v>
      </c>
      <c r="CA6">
        <f t="shared" si="20"/>
        <v>174</v>
      </c>
      <c r="CB6">
        <f>(BY6/CA6)*100</f>
        <v>90.804597701149419</v>
      </c>
    </row>
    <row r="7" spans="2:81" x14ac:dyDescent="0.3">
      <c r="E7" s="8" t="s">
        <v>61</v>
      </c>
      <c r="F7">
        <v>98</v>
      </c>
      <c r="G7">
        <v>47</v>
      </c>
      <c r="H7">
        <f t="shared" si="0"/>
        <v>145</v>
      </c>
      <c r="I7">
        <f t="shared" ref="I7:I8" si="22">(F7/H7)*100</f>
        <v>67.58620689655173</v>
      </c>
      <c r="L7" s="3" t="s">
        <v>62</v>
      </c>
      <c r="M7">
        <v>2</v>
      </c>
      <c r="N7">
        <v>216</v>
      </c>
      <c r="O7">
        <f t="shared" si="2"/>
        <v>218</v>
      </c>
      <c r="P7">
        <f t="shared" ref="P7:P8" si="23">(M7/O7)*100</f>
        <v>0.91743119266055051</v>
      </c>
      <c r="S7" s="3" t="s">
        <v>63</v>
      </c>
      <c r="T7">
        <v>130</v>
      </c>
      <c r="U7">
        <v>53</v>
      </c>
      <c r="V7">
        <f t="shared" si="4"/>
        <v>183</v>
      </c>
      <c r="W7">
        <f t="shared" ref="W7:W8" si="24">(T7/V7)*100</f>
        <v>71.038251366120221</v>
      </c>
      <c r="Z7" s="3" t="s">
        <v>64</v>
      </c>
      <c r="AA7">
        <v>130</v>
      </c>
      <c r="AB7">
        <v>47</v>
      </c>
      <c r="AC7">
        <f t="shared" si="6"/>
        <v>177</v>
      </c>
      <c r="AD7">
        <f t="shared" ref="AD7:AD8" si="25">(AA7/AC7)*100</f>
        <v>73.44632768361582</v>
      </c>
      <c r="AG7" s="3" t="s">
        <v>65</v>
      </c>
      <c r="AH7">
        <v>129</v>
      </c>
      <c r="AI7">
        <v>49</v>
      </c>
      <c r="AJ7">
        <f t="shared" si="8"/>
        <v>178</v>
      </c>
      <c r="AK7">
        <f t="shared" ref="AK7:AK8" si="26">(AH7/AJ7)*100</f>
        <v>72.471910112359552</v>
      </c>
      <c r="AN7" s="3" t="s">
        <v>66</v>
      </c>
      <c r="AO7">
        <v>151</v>
      </c>
      <c r="AP7">
        <v>41</v>
      </c>
      <c r="AQ7">
        <f t="shared" si="10"/>
        <v>192</v>
      </c>
      <c r="AR7">
        <f t="shared" ref="AR7:AR8" si="27">(AO7/AQ7)*100</f>
        <v>78.645833333333343</v>
      </c>
      <c r="AU7" s="3" t="s">
        <v>67</v>
      </c>
      <c r="AV7">
        <v>164</v>
      </c>
      <c r="AW7">
        <v>53</v>
      </c>
      <c r="AX7">
        <f t="shared" si="12"/>
        <v>217</v>
      </c>
      <c r="AY7">
        <f t="shared" ref="AY7:AY8" si="28">(AV7/AX7)*100</f>
        <v>75.576036866359445</v>
      </c>
      <c r="BB7" s="3" t="s">
        <v>68</v>
      </c>
      <c r="BC7">
        <v>120</v>
      </c>
      <c r="BD7">
        <v>30</v>
      </c>
      <c r="BE7">
        <f t="shared" si="14"/>
        <v>150</v>
      </c>
      <c r="BF7">
        <f t="shared" ref="BF7:BF8" si="29">(BC7/BE7)*100</f>
        <v>80</v>
      </c>
      <c r="BI7" s="3" t="s">
        <v>69</v>
      </c>
      <c r="BJ7">
        <v>101</v>
      </c>
      <c r="BK7">
        <v>33</v>
      </c>
      <c r="BL7">
        <f t="shared" si="16"/>
        <v>134</v>
      </c>
      <c r="BM7">
        <f t="shared" ref="BM7:BM8" si="30">(BJ7/BL7)*100</f>
        <v>75.373134328358205</v>
      </c>
      <c r="BP7" s="3" t="s">
        <v>70</v>
      </c>
      <c r="BQ7">
        <v>158</v>
      </c>
      <c r="BR7">
        <v>19</v>
      </c>
      <c r="BS7">
        <f t="shared" si="18"/>
        <v>177</v>
      </c>
      <c r="BT7">
        <f t="shared" ref="BT7:BT8" si="31">(BQ7/BS7)*100</f>
        <v>89.265536723163848</v>
      </c>
      <c r="BX7" s="3" t="s">
        <v>71</v>
      </c>
      <c r="BY7">
        <v>242</v>
      </c>
      <c r="BZ7">
        <v>21</v>
      </c>
      <c r="CA7">
        <f t="shared" si="20"/>
        <v>263</v>
      </c>
      <c r="CB7">
        <f t="shared" ref="CB7:CB8" si="32">(BY7/CA7)*100</f>
        <v>92.01520912547528</v>
      </c>
    </row>
    <row r="8" spans="2:81" x14ac:dyDescent="0.3">
      <c r="E8" s="8" t="s">
        <v>72</v>
      </c>
      <c r="F8">
        <v>103</v>
      </c>
      <c r="G8">
        <v>46</v>
      </c>
      <c r="H8">
        <f t="shared" si="0"/>
        <v>149</v>
      </c>
      <c r="I8">
        <f t="shared" si="22"/>
        <v>69.127516778523486</v>
      </c>
      <c r="L8" s="3" t="s">
        <v>73</v>
      </c>
      <c r="M8">
        <v>0</v>
      </c>
      <c r="N8">
        <v>187</v>
      </c>
      <c r="O8">
        <f t="shared" si="2"/>
        <v>187</v>
      </c>
      <c r="P8">
        <f t="shared" si="23"/>
        <v>0</v>
      </c>
      <c r="S8" s="3" t="s">
        <v>74</v>
      </c>
      <c r="T8">
        <v>100</v>
      </c>
      <c r="U8">
        <v>48</v>
      </c>
      <c r="V8">
        <f t="shared" si="4"/>
        <v>148</v>
      </c>
      <c r="W8">
        <f t="shared" si="24"/>
        <v>67.567567567567565</v>
      </c>
      <c r="Z8" s="3" t="s">
        <v>75</v>
      </c>
      <c r="AA8">
        <v>124</v>
      </c>
      <c r="AB8">
        <v>45</v>
      </c>
      <c r="AC8">
        <f t="shared" si="6"/>
        <v>169</v>
      </c>
      <c r="AD8">
        <f t="shared" si="25"/>
        <v>73.372781065088759</v>
      </c>
      <c r="AG8" s="3" t="s">
        <v>76</v>
      </c>
      <c r="AH8">
        <v>169</v>
      </c>
      <c r="AI8">
        <v>61</v>
      </c>
      <c r="AJ8">
        <f t="shared" si="8"/>
        <v>230</v>
      </c>
      <c r="AK8">
        <f t="shared" si="26"/>
        <v>73.478260869565219</v>
      </c>
      <c r="AN8" s="3" t="s">
        <v>77</v>
      </c>
      <c r="AO8">
        <v>131</v>
      </c>
      <c r="AP8">
        <v>28</v>
      </c>
      <c r="AQ8">
        <f t="shared" si="10"/>
        <v>159</v>
      </c>
      <c r="AR8">
        <f t="shared" si="27"/>
        <v>82.389937106918239</v>
      </c>
      <c r="AU8" s="3" t="s">
        <v>78</v>
      </c>
      <c r="AV8">
        <v>112</v>
      </c>
      <c r="AW8">
        <v>40</v>
      </c>
      <c r="AX8">
        <f t="shared" si="12"/>
        <v>152</v>
      </c>
      <c r="AY8">
        <f t="shared" si="28"/>
        <v>73.68421052631578</v>
      </c>
      <c r="BB8" s="3" t="s">
        <v>79</v>
      </c>
      <c r="BC8">
        <v>125</v>
      </c>
      <c r="BD8">
        <v>34</v>
      </c>
      <c r="BE8">
        <f t="shared" si="14"/>
        <v>159</v>
      </c>
      <c r="BF8">
        <f t="shared" si="29"/>
        <v>78.616352201257868</v>
      </c>
      <c r="BI8" s="3" t="s">
        <v>80</v>
      </c>
      <c r="BJ8">
        <v>153</v>
      </c>
      <c r="BK8">
        <v>37</v>
      </c>
      <c r="BL8">
        <f t="shared" si="16"/>
        <v>190</v>
      </c>
      <c r="BM8">
        <f t="shared" si="30"/>
        <v>80.526315789473685</v>
      </c>
      <c r="BP8" s="3" t="s">
        <v>81</v>
      </c>
      <c r="BQ8">
        <v>155</v>
      </c>
      <c r="BR8">
        <v>17</v>
      </c>
      <c r="BS8">
        <f t="shared" si="18"/>
        <v>172</v>
      </c>
      <c r="BT8">
        <f t="shared" si="31"/>
        <v>90.116279069767444</v>
      </c>
      <c r="BX8" s="3" t="s">
        <v>82</v>
      </c>
      <c r="BY8">
        <v>221</v>
      </c>
      <c r="BZ8">
        <v>21</v>
      </c>
      <c r="CA8">
        <f t="shared" si="20"/>
        <v>242</v>
      </c>
      <c r="CB8">
        <f t="shared" si="32"/>
        <v>91.322314049586765</v>
      </c>
    </row>
    <row r="9" spans="2:81" ht="15" thickBot="1" x14ac:dyDescent="0.35">
      <c r="B9" s="12" t="s">
        <v>83</v>
      </c>
      <c r="C9" s="13" t="s">
        <v>84</v>
      </c>
      <c r="E9" s="9" t="s">
        <v>85</v>
      </c>
      <c r="H9">
        <f t="shared" si="0"/>
        <v>0</v>
      </c>
      <c r="I9" s="10">
        <f>AVERAGE(I6:I8)</f>
        <v>68.487907891691748</v>
      </c>
      <c r="J9" s="10">
        <f>STDEV(I6:I8)/SQRT(3)</f>
        <v>0.46383482799880732</v>
      </c>
      <c r="L9" s="11" t="s">
        <v>86</v>
      </c>
      <c r="O9">
        <f t="shared" si="2"/>
        <v>0</v>
      </c>
      <c r="P9" s="10">
        <f>AVERAGE(P6:P8)</f>
        <v>0.30581039755351686</v>
      </c>
      <c r="Q9" s="10">
        <f>STDEV(P6:P8)/SQRT(3)</f>
        <v>0.30581039755351691</v>
      </c>
      <c r="S9" s="11" t="s">
        <v>87</v>
      </c>
      <c r="V9">
        <f t="shared" si="4"/>
        <v>0</v>
      </c>
      <c r="W9" s="10">
        <f>AVERAGE(W6:W8)</f>
        <v>71.828143883483605</v>
      </c>
      <c r="X9" s="10">
        <f>STDEV(W6:W8)/SQRT(3)</f>
        <v>2.7167283071327391</v>
      </c>
      <c r="Z9" s="11" t="s">
        <v>88</v>
      </c>
      <c r="AC9">
        <f t="shared" si="6"/>
        <v>0</v>
      </c>
      <c r="AD9" s="10">
        <f>AVERAGE(AD6:AD8)</f>
        <v>74.020609065102178</v>
      </c>
      <c r="AE9" s="10">
        <f>STDEV(AD6:AD8)/SQRT(3)</f>
        <v>0.61142341617368567</v>
      </c>
      <c r="AG9" s="11" t="s">
        <v>89</v>
      </c>
      <c r="AJ9">
        <f t="shared" si="8"/>
        <v>0</v>
      </c>
      <c r="AK9" s="10">
        <f>AVERAGE(AK6:AK8)</f>
        <v>73.030222283231112</v>
      </c>
      <c r="AL9" s="10">
        <f>STDEV(AK6:AK8)/SQRT(3)</f>
        <v>0.29569447025444001</v>
      </c>
      <c r="AN9" s="11" t="s">
        <v>90</v>
      </c>
      <c r="AQ9">
        <f t="shared" si="10"/>
        <v>0</v>
      </c>
      <c r="AR9" s="10">
        <f>AVERAGE(AR6:AR8)</f>
        <v>80.512971698113219</v>
      </c>
      <c r="AS9" s="10">
        <f>STDEV(AR6:AR8)/SQRT(3)</f>
        <v>1.0808408293143617</v>
      </c>
      <c r="AU9" s="11" t="s">
        <v>91</v>
      </c>
      <c r="AX9">
        <f t="shared" si="12"/>
        <v>0</v>
      </c>
      <c r="AY9" s="10">
        <f>AVERAGE(AY6:AY8)</f>
        <v>76.451678040844357</v>
      </c>
      <c r="AZ9" s="10">
        <f>STDEV(AY6:AY8)/SQRT(3)</f>
        <v>1.9016600130057322</v>
      </c>
      <c r="BB9" s="11" t="s">
        <v>92</v>
      </c>
      <c r="BE9">
        <f t="shared" si="14"/>
        <v>0</v>
      </c>
      <c r="BF9" s="10">
        <f>AVERAGE(BF6:BF8)</f>
        <v>80.819715653694402</v>
      </c>
      <c r="BG9" s="10">
        <f>STDEV(BF6:BF8)/SQRT(3)</f>
        <v>1.5634231426781651</v>
      </c>
      <c r="BI9" s="11" t="s">
        <v>93</v>
      </c>
      <c r="BL9">
        <f t="shared" si="16"/>
        <v>0</v>
      </c>
      <c r="BM9" s="10">
        <f>AVERAGE(BM6:BM8)</f>
        <v>80.702115556518677</v>
      </c>
      <c r="BN9" s="10">
        <f>STDEV(BM6:BM8)/SQRT(3)</f>
        <v>3.1286727828626972</v>
      </c>
      <c r="BP9" s="11" t="s">
        <v>94</v>
      </c>
      <c r="BS9">
        <f t="shared" si="18"/>
        <v>0</v>
      </c>
      <c r="BT9" s="10">
        <f>AVERAGE(BT6:BT8)</f>
        <v>87.911852429843307</v>
      </c>
      <c r="BU9" s="10">
        <f>STDEV(BT6:BT8)/SQRT(3)</f>
        <v>1.7959264735350926</v>
      </c>
      <c r="BX9" s="11" t="s">
        <v>95</v>
      </c>
      <c r="CA9">
        <f t="shared" si="20"/>
        <v>0</v>
      </c>
      <c r="CB9" s="10">
        <f>AVERAGE(CB6:CB8)</f>
        <v>91.380706958737164</v>
      </c>
      <c r="CC9" s="10">
        <f>STDEV(CB6:CB8)/SQRT(3)</f>
        <v>0.35069089145873039</v>
      </c>
    </row>
    <row r="10" spans="2:81" x14ac:dyDescent="0.3">
      <c r="B10" s="8" t="s">
        <v>96</v>
      </c>
      <c r="C10" t="s">
        <v>97</v>
      </c>
      <c r="E10" s="8" t="s">
        <v>98</v>
      </c>
      <c r="F10">
        <v>3</v>
      </c>
      <c r="G10">
        <v>211</v>
      </c>
      <c r="H10">
        <f t="shared" si="0"/>
        <v>214</v>
      </c>
      <c r="I10">
        <f>(F10/H10)*100</f>
        <v>1.4018691588785046</v>
      </c>
      <c r="L10" s="3" t="s">
        <v>99</v>
      </c>
      <c r="M10">
        <v>253</v>
      </c>
      <c r="N10">
        <v>22</v>
      </c>
      <c r="O10">
        <f t="shared" si="2"/>
        <v>275</v>
      </c>
      <c r="P10">
        <f>(M10/O10)*100</f>
        <v>92</v>
      </c>
      <c r="S10" s="3" t="s">
        <v>100</v>
      </c>
      <c r="T10">
        <v>0</v>
      </c>
      <c r="U10">
        <v>202</v>
      </c>
      <c r="V10">
        <f t="shared" si="4"/>
        <v>202</v>
      </c>
      <c r="W10">
        <f>(T10/V10)*100</f>
        <v>0</v>
      </c>
      <c r="Z10" s="3" t="s">
        <v>101</v>
      </c>
      <c r="AA10">
        <v>0</v>
      </c>
      <c r="AB10">
        <v>163</v>
      </c>
      <c r="AC10">
        <f t="shared" si="6"/>
        <v>163</v>
      </c>
      <c r="AD10">
        <f>(AA10/AC10)*100</f>
        <v>0</v>
      </c>
      <c r="AG10" s="3" t="s">
        <v>102</v>
      </c>
      <c r="AH10">
        <v>99</v>
      </c>
      <c r="AI10">
        <v>120</v>
      </c>
      <c r="AJ10">
        <f t="shared" si="8"/>
        <v>219</v>
      </c>
      <c r="AK10">
        <f>(AH10/AJ10)*100</f>
        <v>45.205479452054789</v>
      </c>
      <c r="AN10" s="3" t="s">
        <v>103</v>
      </c>
      <c r="AO10">
        <v>221</v>
      </c>
      <c r="AP10">
        <v>19</v>
      </c>
      <c r="AQ10">
        <f t="shared" si="10"/>
        <v>240</v>
      </c>
      <c r="AR10">
        <f>(AO10/AQ10)*100</f>
        <v>92.083333333333329</v>
      </c>
      <c r="AU10" s="3" t="s">
        <v>104</v>
      </c>
      <c r="AV10">
        <v>0</v>
      </c>
      <c r="AW10">
        <v>250</v>
      </c>
      <c r="AX10">
        <f t="shared" si="12"/>
        <v>250</v>
      </c>
      <c r="AY10">
        <f>(AV10/AX10)*100</f>
        <v>0</v>
      </c>
      <c r="BB10" s="3" t="s">
        <v>105</v>
      </c>
      <c r="BC10">
        <v>174</v>
      </c>
      <c r="BD10">
        <v>195</v>
      </c>
      <c r="BE10">
        <f t="shared" si="14"/>
        <v>369</v>
      </c>
      <c r="BF10">
        <f>(BC10/BE10)*100</f>
        <v>47.154471544715449</v>
      </c>
      <c r="BI10" s="3" t="s">
        <v>106</v>
      </c>
      <c r="BJ10">
        <v>5</v>
      </c>
      <c r="BK10">
        <v>143</v>
      </c>
      <c r="BL10">
        <f t="shared" si="16"/>
        <v>148</v>
      </c>
      <c r="BM10">
        <f>(BJ10/BL10)*100</f>
        <v>3.3783783783783785</v>
      </c>
      <c r="BP10" s="3" t="s">
        <v>107</v>
      </c>
      <c r="BQ10">
        <v>1</v>
      </c>
      <c r="BR10">
        <v>219</v>
      </c>
      <c r="BS10">
        <f t="shared" si="18"/>
        <v>220</v>
      </c>
      <c r="BT10">
        <f>(BQ10/BS10)*100</f>
        <v>0.45454545454545453</v>
      </c>
      <c r="BX10" s="3" t="s">
        <v>108</v>
      </c>
      <c r="BY10">
        <v>143</v>
      </c>
      <c r="BZ10">
        <v>28</v>
      </c>
      <c r="CA10">
        <f t="shared" si="20"/>
        <v>171</v>
      </c>
      <c r="CB10">
        <f>(BY10/CA10)*100</f>
        <v>83.62573099415205</v>
      </c>
    </row>
    <row r="11" spans="2:81" x14ac:dyDescent="0.3">
      <c r="B11" s="8" t="s">
        <v>109</v>
      </c>
      <c r="C11" t="s">
        <v>110</v>
      </c>
      <c r="E11" s="8" t="s">
        <v>111</v>
      </c>
      <c r="F11">
        <v>1</v>
      </c>
      <c r="G11">
        <v>211</v>
      </c>
      <c r="H11">
        <f t="shared" si="0"/>
        <v>212</v>
      </c>
      <c r="I11">
        <f t="shared" ref="I11:I12" si="33">(F11/H11)*100</f>
        <v>0.47169811320754718</v>
      </c>
      <c r="L11" s="3" t="s">
        <v>112</v>
      </c>
      <c r="M11">
        <v>170</v>
      </c>
      <c r="N11">
        <v>16</v>
      </c>
      <c r="O11">
        <f t="shared" si="2"/>
        <v>186</v>
      </c>
      <c r="P11">
        <f t="shared" ref="P11:P12" si="34">(M11/O11)*100</f>
        <v>91.397849462365585</v>
      </c>
      <c r="S11" s="3" t="s">
        <v>113</v>
      </c>
      <c r="T11">
        <v>0</v>
      </c>
      <c r="U11">
        <v>222</v>
      </c>
      <c r="V11">
        <f t="shared" si="4"/>
        <v>222</v>
      </c>
      <c r="W11">
        <f t="shared" ref="W11:W12" si="35">(T11/V11)*100</f>
        <v>0</v>
      </c>
      <c r="Z11" s="3" t="s">
        <v>114</v>
      </c>
      <c r="AA11">
        <v>0</v>
      </c>
      <c r="AB11">
        <v>190</v>
      </c>
      <c r="AC11">
        <f t="shared" si="6"/>
        <v>190</v>
      </c>
      <c r="AD11">
        <f t="shared" ref="AD11:AD12" si="36">(AA11/AC11)*100</f>
        <v>0</v>
      </c>
      <c r="AG11" s="3" t="s">
        <v>115</v>
      </c>
      <c r="AH11">
        <v>116</v>
      </c>
      <c r="AI11">
        <v>166</v>
      </c>
      <c r="AJ11">
        <f t="shared" si="8"/>
        <v>282</v>
      </c>
      <c r="AK11">
        <f t="shared" ref="AK11:AK12" si="37">(AH11/AJ11)*100</f>
        <v>41.134751773049643</v>
      </c>
      <c r="AN11" s="3" t="s">
        <v>116</v>
      </c>
      <c r="AO11">
        <v>310</v>
      </c>
      <c r="AP11">
        <v>24</v>
      </c>
      <c r="AQ11">
        <f t="shared" si="10"/>
        <v>334</v>
      </c>
      <c r="AR11">
        <f t="shared" ref="AR11:AR12" si="38">(AO11/AQ11)*100</f>
        <v>92.814371257485035</v>
      </c>
      <c r="AU11" s="3" t="s">
        <v>117</v>
      </c>
      <c r="AV11">
        <v>1</v>
      </c>
      <c r="AW11">
        <v>359</v>
      </c>
      <c r="AX11">
        <f t="shared" si="12"/>
        <v>360</v>
      </c>
      <c r="AY11">
        <f t="shared" ref="AY11:AY12" si="39">(AV11/AX11)*100</f>
        <v>0.27777777777777779</v>
      </c>
      <c r="BB11" s="3" t="s">
        <v>118</v>
      </c>
      <c r="BC11">
        <v>142</v>
      </c>
      <c r="BD11">
        <v>199</v>
      </c>
      <c r="BE11">
        <f t="shared" si="14"/>
        <v>341</v>
      </c>
      <c r="BF11">
        <f t="shared" ref="BF11:BF12" si="40">(BC11/BE11)*100</f>
        <v>41.642228739002931</v>
      </c>
      <c r="BI11" s="3" t="s">
        <v>119</v>
      </c>
      <c r="BJ11">
        <v>3</v>
      </c>
      <c r="BK11">
        <v>135</v>
      </c>
      <c r="BL11">
        <f t="shared" si="16"/>
        <v>138</v>
      </c>
      <c r="BM11">
        <f t="shared" ref="BM11:BM12" si="41">(BJ11/BL11)*100</f>
        <v>2.1739130434782608</v>
      </c>
      <c r="BP11" s="3" t="s">
        <v>120</v>
      </c>
      <c r="BQ11">
        <v>1</v>
      </c>
      <c r="BR11">
        <v>192</v>
      </c>
      <c r="BS11">
        <f t="shared" si="18"/>
        <v>193</v>
      </c>
      <c r="BT11">
        <f t="shared" ref="BT11:BT12" si="42">(BQ11/BS11)*100</f>
        <v>0.5181347150259068</v>
      </c>
      <c r="BX11" s="3" t="s">
        <v>121</v>
      </c>
      <c r="BY11">
        <v>154</v>
      </c>
      <c r="BZ11">
        <v>13</v>
      </c>
      <c r="CA11">
        <f t="shared" si="20"/>
        <v>167</v>
      </c>
      <c r="CB11">
        <f t="shared" ref="CB11:CB12" si="43">(BY11/CA11)*100</f>
        <v>92.215568862275461</v>
      </c>
    </row>
    <row r="12" spans="2:81" x14ac:dyDescent="0.3">
      <c r="B12" s="8" t="s">
        <v>122</v>
      </c>
      <c r="C12" t="s">
        <v>123</v>
      </c>
      <c r="E12" s="8" t="s">
        <v>124</v>
      </c>
      <c r="F12">
        <v>2</v>
      </c>
      <c r="G12">
        <v>69</v>
      </c>
      <c r="H12">
        <f t="shared" si="0"/>
        <v>71</v>
      </c>
      <c r="I12">
        <f t="shared" si="33"/>
        <v>2.8169014084507045</v>
      </c>
      <c r="L12" s="3" t="s">
        <v>125</v>
      </c>
      <c r="M12">
        <v>212</v>
      </c>
      <c r="N12">
        <v>10</v>
      </c>
      <c r="O12">
        <f t="shared" si="2"/>
        <v>222</v>
      </c>
      <c r="P12">
        <f t="shared" si="34"/>
        <v>95.495495495495504</v>
      </c>
      <c r="S12" s="3" t="s">
        <v>126</v>
      </c>
      <c r="T12">
        <v>0</v>
      </c>
      <c r="U12">
        <v>242</v>
      </c>
      <c r="V12">
        <f t="shared" si="4"/>
        <v>242</v>
      </c>
      <c r="W12">
        <f t="shared" si="35"/>
        <v>0</v>
      </c>
      <c r="Z12" s="3" t="s">
        <v>127</v>
      </c>
      <c r="AA12">
        <v>0</v>
      </c>
      <c r="AB12">
        <v>234</v>
      </c>
      <c r="AC12">
        <f t="shared" si="6"/>
        <v>234</v>
      </c>
      <c r="AD12">
        <f t="shared" si="36"/>
        <v>0</v>
      </c>
      <c r="AG12" s="3" t="s">
        <v>128</v>
      </c>
      <c r="AH12">
        <v>107</v>
      </c>
      <c r="AI12">
        <v>177</v>
      </c>
      <c r="AJ12">
        <f t="shared" si="8"/>
        <v>284</v>
      </c>
      <c r="AK12">
        <f t="shared" si="37"/>
        <v>37.676056338028168</v>
      </c>
      <c r="AN12" s="3" t="s">
        <v>129</v>
      </c>
      <c r="AO12">
        <v>218</v>
      </c>
      <c r="AP12">
        <v>13</v>
      </c>
      <c r="AQ12">
        <f t="shared" si="10"/>
        <v>231</v>
      </c>
      <c r="AR12">
        <f t="shared" si="38"/>
        <v>94.372294372294377</v>
      </c>
      <c r="AU12" s="3" t="s">
        <v>130</v>
      </c>
      <c r="AV12">
        <v>1</v>
      </c>
      <c r="AW12">
        <v>298</v>
      </c>
      <c r="AX12">
        <f t="shared" si="12"/>
        <v>299</v>
      </c>
      <c r="AY12">
        <f t="shared" si="39"/>
        <v>0.33444816053511706</v>
      </c>
      <c r="BB12" s="3" t="s">
        <v>131</v>
      </c>
      <c r="BC12">
        <v>75</v>
      </c>
      <c r="BD12">
        <v>98</v>
      </c>
      <c r="BE12">
        <f t="shared" si="14"/>
        <v>173</v>
      </c>
      <c r="BF12">
        <f t="shared" si="40"/>
        <v>43.352601156069362</v>
      </c>
      <c r="BI12" s="3" t="s">
        <v>132</v>
      </c>
      <c r="BJ12">
        <v>3</v>
      </c>
      <c r="BK12">
        <v>150</v>
      </c>
      <c r="BL12">
        <f t="shared" si="16"/>
        <v>153</v>
      </c>
      <c r="BM12">
        <f t="shared" si="41"/>
        <v>1.9607843137254901</v>
      </c>
      <c r="BP12" s="3" t="s">
        <v>133</v>
      </c>
      <c r="BQ12">
        <v>0</v>
      </c>
      <c r="BR12">
        <v>201</v>
      </c>
      <c r="BS12">
        <f t="shared" si="18"/>
        <v>201</v>
      </c>
      <c r="BT12">
        <f t="shared" si="42"/>
        <v>0</v>
      </c>
      <c r="BX12" s="3" t="s">
        <v>134</v>
      </c>
      <c r="BY12">
        <v>135</v>
      </c>
      <c r="BZ12">
        <v>9</v>
      </c>
      <c r="CA12">
        <f t="shared" si="20"/>
        <v>144</v>
      </c>
      <c r="CB12">
        <f t="shared" si="43"/>
        <v>93.75</v>
      </c>
    </row>
    <row r="13" spans="2:81" x14ac:dyDescent="0.3">
      <c r="B13" s="8" t="s">
        <v>135</v>
      </c>
      <c r="C13" t="s">
        <v>136</v>
      </c>
      <c r="E13" s="9" t="s">
        <v>137</v>
      </c>
      <c r="H13">
        <f t="shared" si="0"/>
        <v>0</v>
      </c>
      <c r="I13" s="10">
        <f>AVERAGE(I10:I12)</f>
        <v>1.5634895601789189</v>
      </c>
      <c r="J13" s="10">
        <f>STDEV(I10:I12)/SQRT(3)</f>
        <v>0.68180776606318705</v>
      </c>
      <c r="L13" s="11" t="s">
        <v>138</v>
      </c>
      <c r="O13">
        <f t="shared" si="2"/>
        <v>0</v>
      </c>
      <c r="P13" s="10">
        <f>AVERAGE(P10:P12)</f>
        <v>92.96444831928703</v>
      </c>
      <c r="Q13" s="10">
        <f>STDEV(P10:P12)/SQRT(3)</f>
        <v>1.2774057269374812</v>
      </c>
      <c r="S13" s="11" t="s">
        <v>139</v>
      </c>
      <c r="V13">
        <f t="shared" si="4"/>
        <v>0</v>
      </c>
      <c r="W13" s="10">
        <f>AVERAGE(W10:W12)</f>
        <v>0</v>
      </c>
      <c r="X13" s="10">
        <f>STDEV(W10:W12)/SQRT(3)</f>
        <v>0</v>
      </c>
      <c r="Z13" s="11" t="s">
        <v>140</v>
      </c>
      <c r="AC13">
        <f t="shared" si="6"/>
        <v>0</v>
      </c>
      <c r="AD13" s="10">
        <f>AVERAGE(AD10:AD12)</f>
        <v>0</v>
      </c>
      <c r="AE13" s="10">
        <f>STDEV(AD10:AD12)/SQRT(3)</f>
        <v>0</v>
      </c>
      <c r="AG13" s="11" t="s">
        <v>141</v>
      </c>
      <c r="AJ13">
        <f t="shared" si="8"/>
        <v>0</v>
      </c>
      <c r="AK13" s="10">
        <f>AVERAGE(AK10:AK12)</f>
        <v>41.338762521044202</v>
      </c>
      <c r="AL13" s="10">
        <f>STDEV(AK10:AK12)/SQRT(3)</f>
        <v>2.1759494783107565</v>
      </c>
      <c r="AN13" s="11" t="s">
        <v>142</v>
      </c>
      <c r="AQ13">
        <f t="shared" si="10"/>
        <v>0</v>
      </c>
      <c r="AR13" s="10">
        <f>AVERAGE(AR10:AR12)</f>
        <v>93.089999654370914</v>
      </c>
      <c r="AS13" s="10">
        <f>STDEV(AR10:AR12)/SQRT(3)</f>
        <v>0.67498491818899675</v>
      </c>
      <c r="AU13" s="11" t="s">
        <v>143</v>
      </c>
      <c r="AX13">
        <f t="shared" si="12"/>
        <v>0</v>
      </c>
      <c r="AY13" s="10">
        <f>AVERAGE(AY10:AY12)</f>
        <v>0.20407531277096494</v>
      </c>
      <c r="AZ13" s="10">
        <f>STDEV(AY10:AY12)/SQRT(3)</f>
        <v>0.10334075193647989</v>
      </c>
      <c r="BB13" s="11" t="s">
        <v>144</v>
      </c>
      <c r="BE13">
        <f t="shared" si="14"/>
        <v>0</v>
      </c>
      <c r="BF13" s="10">
        <f>AVERAGE(BF10:BF12)</f>
        <v>44.049767146595912</v>
      </c>
      <c r="BG13" s="10">
        <f>STDEV(BF10:BF12)/SQRT(3)</f>
        <v>1.6289808164455166</v>
      </c>
      <c r="BI13" s="11" t="s">
        <v>145</v>
      </c>
      <c r="BL13">
        <f t="shared" si="16"/>
        <v>0</v>
      </c>
      <c r="BM13" s="10">
        <f>AVERAGE(BM10:BM12)</f>
        <v>2.5043585785273765</v>
      </c>
      <c r="BN13" s="10">
        <f>STDEV(BM10:BM12)/SQRT(3)</f>
        <v>0.44131958252502912</v>
      </c>
      <c r="BP13" s="11" t="s">
        <v>146</v>
      </c>
      <c r="BS13">
        <f t="shared" si="18"/>
        <v>0</v>
      </c>
      <c r="BT13" s="10">
        <f>AVERAGE(BT10:BT12)</f>
        <v>0.32422672319045381</v>
      </c>
      <c r="BU13" s="10">
        <f>STDEV(BT10:BT12)/SQRT(3)</f>
        <v>0.16314934317492366</v>
      </c>
      <c r="BX13" s="11" t="s">
        <v>147</v>
      </c>
      <c r="CA13">
        <f t="shared" si="20"/>
        <v>0</v>
      </c>
      <c r="CB13" s="10">
        <f>AVERAGE(CB10:CB12)</f>
        <v>89.863766618809166</v>
      </c>
      <c r="CC13" s="10">
        <f>STDEV(CB10:CB12)/SQRT(3)</f>
        <v>3.1503140621200068</v>
      </c>
    </row>
    <row r="14" spans="2:81" x14ac:dyDescent="0.3">
      <c r="B14" s="8" t="s">
        <v>148</v>
      </c>
      <c r="C14" t="s">
        <v>149</v>
      </c>
      <c r="E14" s="8" t="s">
        <v>150</v>
      </c>
      <c r="F14">
        <v>0</v>
      </c>
      <c r="G14">
        <v>256</v>
      </c>
      <c r="H14">
        <f t="shared" si="0"/>
        <v>256</v>
      </c>
      <c r="I14">
        <f>(F14/H14)*100</f>
        <v>0</v>
      </c>
      <c r="L14" s="3" t="s">
        <v>151</v>
      </c>
      <c r="M14">
        <v>149</v>
      </c>
      <c r="N14">
        <v>13</v>
      </c>
      <c r="O14">
        <f t="shared" si="2"/>
        <v>162</v>
      </c>
      <c r="P14">
        <f>(M14/O14)*100</f>
        <v>91.975308641975303</v>
      </c>
      <c r="S14" s="3" t="s">
        <v>152</v>
      </c>
      <c r="T14">
        <v>1</v>
      </c>
      <c r="U14">
        <v>206</v>
      </c>
      <c r="V14">
        <f t="shared" si="4"/>
        <v>207</v>
      </c>
      <c r="W14">
        <f>(T14/V14)*100</f>
        <v>0.48309178743961351</v>
      </c>
      <c r="Z14" s="3" t="s">
        <v>153</v>
      </c>
      <c r="AA14">
        <v>0</v>
      </c>
      <c r="AB14">
        <v>298</v>
      </c>
      <c r="AC14">
        <f t="shared" si="6"/>
        <v>298</v>
      </c>
      <c r="AD14">
        <f>(AA14/AC14)*100</f>
        <v>0</v>
      </c>
      <c r="AG14" s="3" t="s">
        <v>154</v>
      </c>
      <c r="AH14">
        <v>115</v>
      </c>
      <c r="AI14">
        <v>130</v>
      </c>
      <c r="AJ14">
        <f t="shared" si="8"/>
        <v>245</v>
      </c>
      <c r="AK14">
        <f>(AH14/AJ14)*100</f>
        <v>46.938775510204081</v>
      </c>
      <c r="AN14" s="3" t="s">
        <v>155</v>
      </c>
      <c r="AO14">
        <v>362</v>
      </c>
      <c r="AP14">
        <v>27</v>
      </c>
      <c r="AQ14">
        <f t="shared" si="10"/>
        <v>389</v>
      </c>
      <c r="AR14">
        <f>(AO14/AQ14)*100</f>
        <v>93.059125964010278</v>
      </c>
      <c r="AU14" s="3" t="s">
        <v>156</v>
      </c>
      <c r="AV14">
        <v>0</v>
      </c>
      <c r="AW14">
        <v>449</v>
      </c>
      <c r="AX14">
        <f t="shared" si="12"/>
        <v>449</v>
      </c>
      <c r="AY14">
        <f>(AV14/AX14)*100</f>
        <v>0</v>
      </c>
      <c r="BB14" s="3" t="s">
        <v>157</v>
      </c>
      <c r="BC14">
        <v>115</v>
      </c>
      <c r="BD14">
        <v>133</v>
      </c>
      <c r="BE14">
        <f t="shared" si="14"/>
        <v>248</v>
      </c>
      <c r="BF14">
        <f>(BC14/BE14)*100</f>
        <v>46.37096774193548</v>
      </c>
      <c r="BI14" s="3" t="s">
        <v>158</v>
      </c>
      <c r="BJ14">
        <v>3</v>
      </c>
      <c r="BK14">
        <v>122</v>
      </c>
      <c r="BL14">
        <f t="shared" si="16"/>
        <v>125</v>
      </c>
      <c r="BM14">
        <f>(BJ14/BL14)*100</f>
        <v>2.4</v>
      </c>
      <c r="BP14" s="3" t="s">
        <v>159</v>
      </c>
      <c r="BQ14">
        <v>0</v>
      </c>
      <c r="BR14">
        <v>120</v>
      </c>
      <c r="BS14">
        <f t="shared" si="18"/>
        <v>120</v>
      </c>
      <c r="BT14">
        <f>(BQ14/BS14)*100</f>
        <v>0</v>
      </c>
      <c r="BX14" s="3" t="s">
        <v>160</v>
      </c>
      <c r="BY14">
        <v>270</v>
      </c>
      <c r="BZ14">
        <v>10</v>
      </c>
      <c r="CA14">
        <f t="shared" si="20"/>
        <v>280</v>
      </c>
      <c r="CB14">
        <f>(BY14/CA14)*100</f>
        <v>96.428571428571431</v>
      </c>
    </row>
    <row r="15" spans="2:81" x14ac:dyDescent="0.3">
      <c r="B15" s="8" t="s">
        <v>161</v>
      </c>
      <c r="C15" t="s">
        <v>162</v>
      </c>
      <c r="E15" s="8" t="s">
        <v>163</v>
      </c>
      <c r="F15">
        <v>0</v>
      </c>
      <c r="G15">
        <v>239</v>
      </c>
      <c r="H15">
        <f t="shared" si="0"/>
        <v>239</v>
      </c>
      <c r="I15">
        <f t="shared" ref="I15:I16" si="44">(F15/H15)*100</f>
        <v>0</v>
      </c>
      <c r="L15" s="3" t="s">
        <v>164</v>
      </c>
      <c r="M15">
        <v>196</v>
      </c>
      <c r="N15">
        <v>11</v>
      </c>
      <c r="O15">
        <f t="shared" si="2"/>
        <v>207</v>
      </c>
      <c r="P15">
        <f t="shared" ref="P15:P16" si="45">(M15/O15)*100</f>
        <v>94.685990338164245</v>
      </c>
      <c r="S15" s="3" t="s">
        <v>165</v>
      </c>
      <c r="T15">
        <v>0</v>
      </c>
      <c r="U15">
        <v>282</v>
      </c>
      <c r="V15">
        <f t="shared" si="4"/>
        <v>282</v>
      </c>
      <c r="W15">
        <f t="shared" ref="W15:W16" si="46">(T15/V15)*100</f>
        <v>0</v>
      </c>
      <c r="Z15" s="3" t="s">
        <v>166</v>
      </c>
      <c r="AA15">
        <v>0</v>
      </c>
      <c r="AB15">
        <v>290</v>
      </c>
      <c r="AC15">
        <f t="shared" si="6"/>
        <v>290</v>
      </c>
      <c r="AD15">
        <f t="shared" ref="AD15:AD16" si="47">(AA15/AC15)*100</f>
        <v>0</v>
      </c>
      <c r="AG15" s="3" t="s">
        <v>167</v>
      </c>
      <c r="AH15">
        <v>86</v>
      </c>
      <c r="AI15">
        <v>111</v>
      </c>
      <c r="AJ15">
        <f t="shared" si="8"/>
        <v>197</v>
      </c>
      <c r="AK15">
        <f t="shared" ref="AK15:AK16" si="48">(AH15/AJ15)*100</f>
        <v>43.654822335025379</v>
      </c>
      <c r="AN15" s="3" t="s">
        <v>168</v>
      </c>
      <c r="AO15">
        <v>156</v>
      </c>
      <c r="AP15">
        <v>12</v>
      </c>
      <c r="AQ15">
        <f t="shared" si="10"/>
        <v>168</v>
      </c>
      <c r="AR15">
        <f t="shared" ref="AR15:AR16" si="49">(AO15/AQ15)*100</f>
        <v>92.857142857142861</v>
      </c>
      <c r="AU15" s="3" t="s">
        <v>169</v>
      </c>
      <c r="AV15">
        <v>0</v>
      </c>
      <c r="AW15">
        <v>376</v>
      </c>
      <c r="AX15">
        <f t="shared" si="12"/>
        <v>376</v>
      </c>
      <c r="AY15">
        <f t="shared" ref="AY15:AY16" si="50">(AV15/AX15)*100</f>
        <v>0</v>
      </c>
      <c r="BB15" s="3" t="s">
        <v>170</v>
      </c>
      <c r="BC15">
        <v>115</v>
      </c>
      <c r="BD15">
        <v>181</v>
      </c>
      <c r="BE15">
        <f t="shared" si="14"/>
        <v>296</v>
      </c>
      <c r="BF15">
        <f t="shared" ref="BF15:BF16" si="51">(BC15/BE15)*100</f>
        <v>38.851351351351347</v>
      </c>
      <c r="BI15" s="3" t="s">
        <v>171</v>
      </c>
      <c r="BJ15">
        <v>6</v>
      </c>
      <c r="BK15">
        <v>170</v>
      </c>
      <c r="BL15">
        <f t="shared" si="16"/>
        <v>176</v>
      </c>
      <c r="BM15">
        <f t="shared" ref="BM15:BM16" si="52">(BJ15/BL15)*100</f>
        <v>3.4090909090909087</v>
      </c>
      <c r="BP15" s="3" t="s">
        <v>172</v>
      </c>
      <c r="BQ15">
        <v>0</v>
      </c>
      <c r="BR15">
        <v>123</v>
      </c>
      <c r="BS15">
        <f t="shared" si="18"/>
        <v>123</v>
      </c>
      <c r="BT15">
        <f t="shared" ref="BT15:BT16" si="53">(BQ15/BS15)*100</f>
        <v>0</v>
      </c>
      <c r="BX15" s="3" t="s">
        <v>173</v>
      </c>
      <c r="BY15">
        <v>146</v>
      </c>
      <c r="BZ15">
        <v>4</v>
      </c>
      <c r="CA15">
        <f t="shared" si="20"/>
        <v>150</v>
      </c>
      <c r="CB15">
        <f t="shared" ref="CB15:CB16" si="54">(BY15/CA15)*100</f>
        <v>97.333333333333343</v>
      </c>
    </row>
    <row r="16" spans="2:81" x14ac:dyDescent="0.3">
      <c r="B16" s="8" t="s">
        <v>174</v>
      </c>
      <c r="C16" t="s">
        <v>175</v>
      </c>
      <c r="E16" s="8" t="s">
        <v>176</v>
      </c>
      <c r="F16">
        <v>0</v>
      </c>
      <c r="G16">
        <v>243</v>
      </c>
      <c r="H16">
        <f t="shared" si="0"/>
        <v>243</v>
      </c>
      <c r="I16">
        <f t="shared" si="44"/>
        <v>0</v>
      </c>
      <c r="L16" s="3" t="s">
        <v>177</v>
      </c>
      <c r="M16">
        <v>270</v>
      </c>
      <c r="N16">
        <v>19</v>
      </c>
      <c r="O16">
        <f t="shared" si="2"/>
        <v>289</v>
      </c>
      <c r="P16">
        <f t="shared" si="45"/>
        <v>93.425605536332185</v>
      </c>
      <c r="S16" s="3" t="s">
        <v>178</v>
      </c>
      <c r="T16">
        <v>1</v>
      </c>
      <c r="U16">
        <v>278</v>
      </c>
      <c r="V16">
        <f t="shared" si="4"/>
        <v>279</v>
      </c>
      <c r="W16">
        <f t="shared" si="46"/>
        <v>0.35842293906810035</v>
      </c>
      <c r="Z16" s="3" t="s">
        <v>179</v>
      </c>
      <c r="AA16">
        <v>0</v>
      </c>
      <c r="AB16">
        <v>270</v>
      </c>
      <c r="AC16">
        <f t="shared" si="6"/>
        <v>270</v>
      </c>
      <c r="AD16">
        <f t="shared" si="47"/>
        <v>0</v>
      </c>
      <c r="AG16" s="3" t="s">
        <v>180</v>
      </c>
      <c r="AH16">
        <v>110</v>
      </c>
      <c r="AI16">
        <v>206</v>
      </c>
      <c r="AJ16">
        <f t="shared" si="8"/>
        <v>316</v>
      </c>
      <c r="AK16">
        <f t="shared" si="48"/>
        <v>34.810126582278485</v>
      </c>
      <c r="AN16" s="3" t="s">
        <v>181</v>
      </c>
      <c r="AO16">
        <v>168</v>
      </c>
      <c r="AP16">
        <v>2</v>
      </c>
      <c r="AQ16">
        <f t="shared" si="10"/>
        <v>170</v>
      </c>
      <c r="AR16">
        <f t="shared" si="49"/>
        <v>98.82352941176471</v>
      </c>
      <c r="AU16" s="3" t="s">
        <v>182</v>
      </c>
      <c r="AV16">
        <v>0</v>
      </c>
      <c r="AW16">
        <v>247</v>
      </c>
      <c r="AX16">
        <f t="shared" si="12"/>
        <v>247</v>
      </c>
      <c r="AY16">
        <f t="shared" si="50"/>
        <v>0</v>
      </c>
      <c r="BB16" s="3" t="s">
        <v>183</v>
      </c>
      <c r="BC16">
        <v>85</v>
      </c>
      <c r="BD16">
        <v>89</v>
      </c>
      <c r="BE16">
        <f t="shared" si="14"/>
        <v>174</v>
      </c>
      <c r="BF16">
        <f t="shared" si="51"/>
        <v>48.850574712643677</v>
      </c>
      <c r="BI16" s="3" t="s">
        <v>184</v>
      </c>
      <c r="BJ16">
        <v>6</v>
      </c>
      <c r="BK16">
        <v>153</v>
      </c>
      <c r="BL16">
        <f t="shared" si="16"/>
        <v>159</v>
      </c>
      <c r="BM16">
        <f t="shared" si="52"/>
        <v>3.7735849056603774</v>
      </c>
      <c r="BP16" s="3" t="s">
        <v>185</v>
      </c>
      <c r="BQ16">
        <v>1</v>
      </c>
      <c r="BR16">
        <v>298</v>
      </c>
      <c r="BS16">
        <f t="shared" si="18"/>
        <v>299</v>
      </c>
      <c r="BT16">
        <f t="shared" si="53"/>
        <v>0.33444816053511706</v>
      </c>
      <c r="BX16" s="3" t="s">
        <v>186</v>
      </c>
      <c r="BY16">
        <v>125</v>
      </c>
      <c r="BZ16">
        <v>7</v>
      </c>
      <c r="CA16">
        <f t="shared" si="20"/>
        <v>132</v>
      </c>
      <c r="CB16">
        <f t="shared" si="54"/>
        <v>94.696969696969703</v>
      </c>
    </row>
    <row r="17" spans="2:81" x14ac:dyDescent="0.3">
      <c r="B17" s="8" t="s">
        <v>187</v>
      </c>
      <c r="C17" t="s">
        <v>188</v>
      </c>
      <c r="E17" s="9" t="s">
        <v>189</v>
      </c>
      <c r="H17">
        <f t="shared" si="0"/>
        <v>0</v>
      </c>
      <c r="I17" s="10">
        <f>AVERAGE(I14:I16)</f>
        <v>0</v>
      </c>
      <c r="J17" s="10">
        <f>STDEV(I14:I16)/SQRT(3)</f>
        <v>0</v>
      </c>
      <c r="L17" s="11" t="s">
        <v>190</v>
      </c>
      <c r="O17">
        <f t="shared" si="2"/>
        <v>0</v>
      </c>
      <c r="P17" s="10">
        <f>AVERAGE(P14:P16)</f>
        <v>93.362301505490578</v>
      </c>
      <c r="Q17" s="10">
        <f>STDEV(P14:P16)/SQRT(3)</f>
        <v>0.78314629641254063</v>
      </c>
      <c r="S17" s="11" t="s">
        <v>191</v>
      </c>
      <c r="V17">
        <f t="shared" si="4"/>
        <v>0</v>
      </c>
      <c r="W17" s="10">
        <f>AVERAGE(W14:W16)</f>
        <v>0.28050490883590462</v>
      </c>
      <c r="X17" s="10">
        <f>STDEV(W14:W16)/SQRT(3)</f>
        <v>0.14479621697331413</v>
      </c>
      <c r="Z17" s="11" t="s">
        <v>192</v>
      </c>
      <c r="AC17">
        <f t="shared" si="6"/>
        <v>0</v>
      </c>
      <c r="AD17" s="10">
        <f>AVERAGE(AD14:AD16)</f>
        <v>0</v>
      </c>
      <c r="AE17" s="10">
        <f>STDEV(AD14:AD16)/SQRT(3)</f>
        <v>0</v>
      </c>
      <c r="AG17" s="11" t="s">
        <v>193</v>
      </c>
      <c r="AJ17">
        <f t="shared" si="8"/>
        <v>0</v>
      </c>
      <c r="AK17" s="10">
        <f>AVERAGE(AK14:AK16)</f>
        <v>41.80124147583598</v>
      </c>
      <c r="AL17" s="10">
        <f>STDEV(AK14:AK16)/SQRT(3)</f>
        <v>3.6218251708856757</v>
      </c>
      <c r="AN17" s="11" t="s">
        <v>194</v>
      </c>
      <c r="AQ17">
        <f t="shared" si="10"/>
        <v>0</v>
      </c>
      <c r="AR17" s="10">
        <f>AVERAGE(AR14:AR16)</f>
        <v>94.913266077639278</v>
      </c>
      <c r="AS17" s="10">
        <f>STDEV(AR14:AR16)/SQRT(3)</f>
        <v>1.9560009202894248</v>
      </c>
      <c r="AU17" s="11" t="s">
        <v>195</v>
      </c>
      <c r="AX17">
        <f t="shared" si="12"/>
        <v>0</v>
      </c>
      <c r="AY17" s="10">
        <f>AVERAGE(AY14:AY16)</f>
        <v>0</v>
      </c>
      <c r="AZ17" s="10">
        <f>STDEV(AY14:AY16)/SQRT(3)</f>
        <v>0</v>
      </c>
      <c r="BB17" s="11" t="s">
        <v>196</v>
      </c>
      <c r="BE17">
        <f t="shared" si="14"/>
        <v>0</v>
      </c>
      <c r="BF17" s="10">
        <f>AVERAGE(BF14:BF16)</f>
        <v>44.690964601976837</v>
      </c>
      <c r="BG17" s="10">
        <f>STDEV(BF14:BF16)/SQRT(3)</f>
        <v>3.0062670578840662</v>
      </c>
      <c r="BI17" s="11" t="s">
        <v>197</v>
      </c>
      <c r="BL17">
        <f t="shared" si="16"/>
        <v>0</v>
      </c>
      <c r="BM17" s="10">
        <f>AVERAGE(BM14:BM16)</f>
        <v>3.1942252715837625</v>
      </c>
      <c r="BN17" s="10">
        <f>STDEV(BM14:BM16)/SQRT(3)</f>
        <v>0.41081597863297992</v>
      </c>
      <c r="BP17" s="11" t="s">
        <v>198</v>
      </c>
      <c r="BS17">
        <f t="shared" si="18"/>
        <v>0</v>
      </c>
      <c r="BT17" s="10">
        <f>AVERAGE(BT14:BT16)</f>
        <v>0.11148272017837235</v>
      </c>
      <c r="BU17" s="10">
        <f>STDEV(BT14:BT16)/SQRT(3)</f>
        <v>0.11148272017837237</v>
      </c>
      <c r="BX17" s="11" t="s">
        <v>199</v>
      </c>
      <c r="CA17">
        <f t="shared" si="20"/>
        <v>0</v>
      </c>
      <c r="CB17" s="10">
        <f>AVERAGE(CB14:CB16)</f>
        <v>96.152958152958149</v>
      </c>
      <c r="CC17" s="10">
        <f>STDEV(CB14:CB16)/SQRT(3)</f>
        <v>0.77342858193368169</v>
      </c>
    </row>
    <row r="18" spans="2:81" x14ac:dyDescent="0.3">
      <c r="B18" s="8" t="s">
        <v>200</v>
      </c>
      <c r="C18" t="s">
        <v>201</v>
      </c>
      <c r="E18" s="8" t="s">
        <v>202</v>
      </c>
      <c r="F18">
        <v>212</v>
      </c>
      <c r="G18">
        <v>50</v>
      </c>
      <c r="H18">
        <f t="shared" si="0"/>
        <v>262</v>
      </c>
      <c r="I18">
        <f>(F18/H18)*100</f>
        <v>80.916030534351151</v>
      </c>
      <c r="L18" s="3" t="s">
        <v>203</v>
      </c>
      <c r="M18">
        <v>182</v>
      </c>
      <c r="N18">
        <v>20</v>
      </c>
      <c r="O18">
        <f t="shared" si="2"/>
        <v>202</v>
      </c>
      <c r="P18">
        <f>(M18/O18)*100</f>
        <v>90.099009900990097</v>
      </c>
      <c r="S18" s="3" t="s">
        <v>204</v>
      </c>
      <c r="T18">
        <v>143</v>
      </c>
      <c r="U18">
        <v>24</v>
      </c>
      <c r="V18">
        <f t="shared" si="4"/>
        <v>167</v>
      </c>
      <c r="W18">
        <f>(T18/V18)*100</f>
        <v>85.628742514970057</v>
      </c>
      <c r="Z18" s="3" t="s">
        <v>205</v>
      </c>
      <c r="AA18">
        <v>150</v>
      </c>
      <c r="AB18">
        <v>38</v>
      </c>
      <c r="AC18">
        <f t="shared" si="6"/>
        <v>188</v>
      </c>
      <c r="AD18">
        <f>(AA18/AC18)*100</f>
        <v>79.787234042553195</v>
      </c>
      <c r="AG18" s="3" t="s">
        <v>206</v>
      </c>
      <c r="AH18">
        <v>24</v>
      </c>
      <c r="AI18">
        <v>190</v>
      </c>
      <c r="AJ18">
        <f t="shared" si="8"/>
        <v>214</v>
      </c>
      <c r="AK18">
        <f>(AH18/AJ18)*100</f>
        <v>11.214953271028037</v>
      </c>
      <c r="AN18" s="3" t="s">
        <v>207</v>
      </c>
      <c r="AO18">
        <v>174</v>
      </c>
      <c r="AP18">
        <v>17</v>
      </c>
      <c r="AQ18">
        <f t="shared" si="10"/>
        <v>191</v>
      </c>
      <c r="AR18">
        <f>(AO18/AQ18)*100</f>
        <v>91.099476439790578</v>
      </c>
      <c r="AU18" s="3" t="s">
        <v>208</v>
      </c>
      <c r="AV18">
        <v>123</v>
      </c>
      <c r="AW18">
        <v>18</v>
      </c>
      <c r="AX18">
        <f t="shared" si="12"/>
        <v>141</v>
      </c>
      <c r="AY18">
        <f>(AV18/AX18)*100</f>
        <v>87.2340425531915</v>
      </c>
      <c r="BB18" s="3" t="s">
        <v>209</v>
      </c>
      <c r="BC18">
        <v>0</v>
      </c>
      <c r="BD18">
        <v>131</v>
      </c>
      <c r="BE18">
        <f t="shared" si="14"/>
        <v>131</v>
      </c>
      <c r="BF18">
        <f>(BC18/BE18)*100</f>
        <v>0</v>
      </c>
      <c r="BI18" s="3" t="s">
        <v>210</v>
      </c>
      <c r="BJ18">
        <v>116</v>
      </c>
      <c r="BK18">
        <v>6</v>
      </c>
      <c r="BL18">
        <f t="shared" si="16"/>
        <v>122</v>
      </c>
      <c r="BM18">
        <f>(BJ18/BL18)*100</f>
        <v>95.081967213114751</v>
      </c>
      <c r="BP18" s="3" t="s">
        <v>211</v>
      </c>
      <c r="BQ18">
        <v>97</v>
      </c>
      <c r="BR18">
        <v>21</v>
      </c>
      <c r="BS18">
        <f t="shared" si="18"/>
        <v>118</v>
      </c>
      <c r="BT18">
        <f>(BQ18/BS18)*100</f>
        <v>82.203389830508485</v>
      </c>
      <c r="BX18" s="3" t="s">
        <v>212</v>
      </c>
      <c r="BY18">
        <v>131</v>
      </c>
      <c r="BZ18">
        <v>7</v>
      </c>
      <c r="CA18">
        <f t="shared" si="20"/>
        <v>138</v>
      </c>
      <c r="CB18">
        <f>(BY18/CA18)*100</f>
        <v>94.927536231884062</v>
      </c>
    </row>
    <row r="19" spans="2:81" x14ac:dyDescent="0.3">
      <c r="B19" s="8" t="s">
        <v>213</v>
      </c>
      <c r="C19" t="s">
        <v>214</v>
      </c>
      <c r="E19" s="8" t="s">
        <v>215</v>
      </c>
      <c r="F19">
        <v>159</v>
      </c>
      <c r="G19">
        <v>64</v>
      </c>
      <c r="H19">
        <f t="shared" si="0"/>
        <v>223</v>
      </c>
      <c r="I19">
        <f t="shared" ref="I19:I20" si="55">(F19/H19)*100</f>
        <v>71.300448430493262</v>
      </c>
      <c r="L19" s="3" t="s">
        <v>216</v>
      </c>
      <c r="M19">
        <v>190</v>
      </c>
      <c r="N19">
        <v>19</v>
      </c>
      <c r="O19">
        <f t="shared" si="2"/>
        <v>209</v>
      </c>
      <c r="P19">
        <f t="shared" ref="P19:P20" si="56">(M19/O19)*100</f>
        <v>90.909090909090907</v>
      </c>
      <c r="S19" s="3" t="s">
        <v>217</v>
      </c>
      <c r="T19">
        <v>112</v>
      </c>
      <c r="U19">
        <v>27</v>
      </c>
      <c r="V19">
        <f t="shared" si="4"/>
        <v>139</v>
      </c>
      <c r="W19">
        <f t="shared" ref="W19:W20" si="57">(T19/V19)*100</f>
        <v>80.57553956834532</v>
      </c>
      <c r="Z19" s="3" t="s">
        <v>218</v>
      </c>
      <c r="AA19">
        <v>123</v>
      </c>
      <c r="AB19">
        <v>19</v>
      </c>
      <c r="AC19">
        <f t="shared" si="6"/>
        <v>142</v>
      </c>
      <c r="AD19">
        <f t="shared" ref="AD19:AD20" si="58">(AA19/AC19)*100</f>
        <v>86.619718309859152</v>
      </c>
      <c r="AG19" s="3" t="s">
        <v>219</v>
      </c>
      <c r="AH19">
        <v>18</v>
      </c>
      <c r="AI19">
        <v>179</v>
      </c>
      <c r="AJ19">
        <f t="shared" si="8"/>
        <v>197</v>
      </c>
      <c r="AK19">
        <f t="shared" ref="AK19:AK20" si="59">(AH19/AJ19)*100</f>
        <v>9.1370558375634516</v>
      </c>
      <c r="AN19" s="3" t="s">
        <v>220</v>
      </c>
      <c r="AO19">
        <v>144</v>
      </c>
      <c r="AP19">
        <v>13</v>
      </c>
      <c r="AQ19">
        <f t="shared" si="10"/>
        <v>157</v>
      </c>
      <c r="AR19">
        <f t="shared" ref="AR19:AR20" si="60">(AO19/AQ19)*100</f>
        <v>91.719745222929944</v>
      </c>
      <c r="AU19" s="3" t="s">
        <v>221</v>
      </c>
      <c r="AV19">
        <v>115</v>
      </c>
      <c r="AW19">
        <v>22</v>
      </c>
      <c r="AX19">
        <f t="shared" si="12"/>
        <v>137</v>
      </c>
      <c r="AY19">
        <f t="shared" ref="AY19:AY20" si="61">(AV19/AX19)*100</f>
        <v>83.941605839416056</v>
      </c>
      <c r="BB19" s="3" t="s">
        <v>222</v>
      </c>
      <c r="BC19">
        <v>0</v>
      </c>
      <c r="BD19">
        <v>216</v>
      </c>
      <c r="BE19">
        <f t="shared" si="14"/>
        <v>216</v>
      </c>
      <c r="BF19">
        <f t="shared" ref="BF19:BF20" si="62">(BC19/BE19)*100</f>
        <v>0</v>
      </c>
      <c r="BI19" s="3" t="s">
        <v>223</v>
      </c>
      <c r="BJ19">
        <v>140</v>
      </c>
      <c r="BK19">
        <v>12</v>
      </c>
      <c r="BL19">
        <f t="shared" si="16"/>
        <v>152</v>
      </c>
      <c r="BM19">
        <f t="shared" ref="BM19:BM20" si="63">(BJ19/BL19)*100</f>
        <v>92.10526315789474</v>
      </c>
      <c r="BP19" s="3" t="s">
        <v>224</v>
      </c>
      <c r="BQ19">
        <v>120</v>
      </c>
      <c r="BR19">
        <v>14</v>
      </c>
      <c r="BS19">
        <f t="shared" si="18"/>
        <v>134</v>
      </c>
      <c r="BT19">
        <f t="shared" ref="BT19:BT20" si="64">(BQ19/BS19)*100</f>
        <v>89.552238805970148</v>
      </c>
      <c r="BX19" s="3" t="s">
        <v>225</v>
      </c>
      <c r="BY19">
        <v>95</v>
      </c>
      <c r="BZ19">
        <v>9</v>
      </c>
      <c r="CA19">
        <f t="shared" si="20"/>
        <v>104</v>
      </c>
      <c r="CB19">
        <f t="shared" ref="CB19:CB20" si="65">(BY19/CA19)*100</f>
        <v>91.34615384615384</v>
      </c>
    </row>
    <row r="20" spans="2:81" x14ac:dyDescent="0.3">
      <c r="B20" s="8" t="s">
        <v>226</v>
      </c>
      <c r="C20" t="s">
        <v>227</v>
      </c>
      <c r="E20" s="8" t="s">
        <v>228</v>
      </c>
      <c r="F20">
        <v>174</v>
      </c>
      <c r="G20">
        <v>64</v>
      </c>
      <c r="H20">
        <f t="shared" si="0"/>
        <v>238</v>
      </c>
      <c r="I20">
        <f t="shared" si="55"/>
        <v>73.109243697478988</v>
      </c>
      <c r="L20" s="3" t="s">
        <v>229</v>
      </c>
      <c r="M20">
        <v>178</v>
      </c>
      <c r="N20">
        <v>17</v>
      </c>
      <c r="O20">
        <f t="shared" si="2"/>
        <v>195</v>
      </c>
      <c r="P20">
        <f t="shared" si="56"/>
        <v>91.282051282051285</v>
      </c>
      <c r="S20" s="3" t="s">
        <v>230</v>
      </c>
      <c r="T20">
        <v>170</v>
      </c>
      <c r="U20">
        <v>32</v>
      </c>
      <c r="V20">
        <f t="shared" si="4"/>
        <v>202</v>
      </c>
      <c r="W20">
        <f t="shared" si="57"/>
        <v>84.158415841584159</v>
      </c>
      <c r="Z20" s="3" t="s">
        <v>231</v>
      </c>
      <c r="AA20">
        <v>212</v>
      </c>
      <c r="AB20">
        <v>36</v>
      </c>
      <c r="AC20">
        <f t="shared" si="6"/>
        <v>248</v>
      </c>
      <c r="AD20">
        <f t="shared" si="58"/>
        <v>85.483870967741936</v>
      </c>
      <c r="AG20" s="3" t="s">
        <v>232</v>
      </c>
      <c r="AH20">
        <v>31</v>
      </c>
      <c r="AI20">
        <v>203</v>
      </c>
      <c r="AJ20">
        <f t="shared" si="8"/>
        <v>234</v>
      </c>
      <c r="AK20">
        <f t="shared" si="59"/>
        <v>13.247863247863249</v>
      </c>
      <c r="AN20" s="3" t="s">
        <v>233</v>
      </c>
      <c r="AO20">
        <v>116</v>
      </c>
      <c r="AP20">
        <v>12</v>
      </c>
      <c r="AQ20">
        <f t="shared" si="10"/>
        <v>128</v>
      </c>
      <c r="AR20">
        <f t="shared" si="60"/>
        <v>90.625</v>
      </c>
      <c r="AU20" s="3" t="s">
        <v>234</v>
      </c>
      <c r="AV20">
        <v>120</v>
      </c>
      <c r="AW20">
        <v>18</v>
      </c>
      <c r="AX20">
        <f t="shared" si="12"/>
        <v>138</v>
      </c>
      <c r="AY20">
        <f t="shared" si="61"/>
        <v>86.956521739130437</v>
      </c>
      <c r="BB20" s="3" t="s">
        <v>235</v>
      </c>
      <c r="BC20">
        <v>0</v>
      </c>
      <c r="BD20">
        <v>145</v>
      </c>
      <c r="BE20">
        <f t="shared" si="14"/>
        <v>145</v>
      </c>
      <c r="BF20">
        <f t="shared" si="62"/>
        <v>0</v>
      </c>
      <c r="BI20" s="3" t="s">
        <v>236</v>
      </c>
      <c r="BJ20">
        <v>111</v>
      </c>
      <c r="BK20">
        <v>19</v>
      </c>
      <c r="BL20">
        <f t="shared" si="16"/>
        <v>130</v>
      </c>
      <c r="BM20">
        <f t="shared" si="63"/>
        <v>85.384615384615387</v>
      </c>
      <c r="BP20" s="3" t="s">
        <v>237</v>
      </c>
      <c r="BQ20">
        <v>62</v>
      </c>
      <c r="BR20">
        <v>6</v>
      </c>
      <c r="BS20">
        <f t="shared" si="18"/>
        <v>68</v>
      </c>
      <c r="BT20">
        <f t="shared" si="64"/>
        <v>91.17647058823529</v>
      </c>
      <c r="BX20" s="3" t="s">
        <v>238</v>
      </c>
      <c r="BY20">
        <v>68</v>
      </c>
      <c r="BZ20">
        <v>4</v>
      </c>
      <c r="CA20">
        <f t="shared" si="20"/>
        <v>72</v>
      </c>
      <c r="CB20">
        <f t="shared" si="65"/>
        <v>94.444444444444443</v>
      </c>
    </row>
    <row r="21" spans="2:81" x14ac:dyDescent="0.3">
      <c r="B21" s="8"/>
      <c r="E21" s="9" t="s">
        <v>239</v>
      </c>
      <c r="H21">
        <f t="shared" si="0"/>
        <v>0</v>
      </c>
      <c r="I21" s="10">
        <f>AVERAGE(I18:I20)</f>
        <v>75.108574220774472</v>
      </c>
      <c r="J21" s="10">
        <f>STDEV(I18:I20)/SQRT(3)</f>
        <v>2.9503020582670154</v>
      </c>
      <c r="L21" s="11" t="s">
        <v>240</v>
      </c>
      <c r="O21">
        <f t="shared" si="2"/>
        <v>0</v>
      </c>
      <c r="P21" s="10">
        <f>AVERAGE(P18:P20)</f>
        <v>90.763384030710768</v>
      </c>
      <c r="Q21" s="10">
        <f>STDEV(P18:P20)/SQRT(3)</f>
        <v>0.34919889181346442</v>
      </c>
      <c r="S21" s="11" t="s">
        <v>241</v>
      </c>
      <c r="V21">
        <f t="shared" si="4"/>
        <v>0</v>
      </c>
      <c r="W21" s="10">
        <f>AVERAGE(W18:W20)</f>
        <v>83.454232641633169</v>
      </c>
      <c r="X21" s="10">
        <f>STDEV(W18:W20)/SQRT(3)</f>
        <v>1.5006243688616341</v>
      </c>
      <c r="Z21" s="11" t="s">
        <v>242</v>
      </c>
      <c r="AC21">
        <f t="shared" si="6"/>
        <v>0</v>
      </c>
      <c r="AD21" s="10">
        <f>AVERAGE(AD18:AD20)</f>
        <v>83.963607773384766</v>
      </c>
      <c r="AE21" s="10">
        <f>STDEV(AD18:AD20)/SQRT(3)</f>
        <v>2.1137731233376389</v>
      </c>
      <c r="AG21" s="11" t="s">
        <v>243</v>
      </c>
      <c r="AJ21">
        <f t="shared" si="8"/>
        <v>0</v>
      </c>
      <c r="AK21" s="10">
        <f>AVERAGE(AK18:AK20)</f>
        <v>11.19995745215158</v>
      </c>
      <c r="AL21" s="10">
        <f>STDEV(AK18:AK20)/SQRT(3)</f>
        <v>1.1867115694334665</v>
      </c>
      <c r="AN21" s="11" t="s">
        <v>244</v>
      </c>
      <c r="AQ21">
        <f t="shared" si="10"/>
        <v>0</v>
      </c>
      <c r="AR21" s="10">
        <f>AVERAGE(AR18:AR20)</f>
        <v>91.148073887573503</v>
      </c>
      <c r="AS21" s="10">
        <f>STDEV(AR18:AR20)/SQRT(3)</f>
        <v>0.31695849346049726</v>
      </c>
      <c r="AU21" s="11" t="s">
        <v>245</v>
      </c>
      <c r="AX21">
        <f t="shared" si="12"/>
        <v>0</v>
      </c>
      <c r="AY21" s="10">
        <f>AVERAGE(AY18:AY20)</f>
        <v>86.044056710579341</v>
      </c>
      <c r="AZ21" s="10">
        <f>STDEV(AY18:AY20)/SQRT(3)</f>
        <v>1.0542737152183157</v>
      </c>
      <c r="BB21" s="11" t="s">
        <v>246</v>
      </c>
      <c r="BE21">
        <f t="shared" si="14"/>
        <v>0</v>
      </c>
      <c r="BF21" s="10">
        <f>AVERAGE(BF18:BF20)</f>
        <v>0</v>
      </c>
      <c r="BG21" s="10">
        <f>STDEV(BF18:BF20)/SQRT(3)</f>
        <v>0</v>
      </c>
      <c r="BI21" s="11" t="s">
        <v>247</v>
      </c>
      <c r="BL21">
        <f t="shared" si="16"/>
        <v>0</v>
      </c>
      <c r="BM21" s="10">
        <f>AVERAGE(BM18:BM20)</f>
        <v>90.857281918541617</v>
      </c>
      <c r="BN21" s="10">
        <f>STDEV(BM18:BM20)/SQRT(3)</f>
        <v>2.8680859472104387</v>
      </c>
      <c r="BP21" s="11" t="s">
        <v>248</v>
      </c>
      <c r="BS21">
        <f t="shared" si="18"/>
        <v>0</v>
      </c>
      <c r="BT21" s="10">
        <f>AVERAGE(BT18:BT20)</f>
        <v>87.644033074904641</v>
      </c>
      <c r="BU21" s="10">
        <f>STDEV(BT18:BT20)/SQRT(3)</f>
        <v>2.760433625672194</v>
      </c>
      <c r="BX21" s="11" t="s">
        <v>249</v>
      </c>
      <c r="CA21">
        <f t="shared" si="20"/>
        <v>0</v>
      </c>
      <c r="CB21" s="10">
        <f>AVERAGE(CB18:CB20)</f>
        <v>93.572711507494105</v>
      </c>
      <c r="CC21" s="10">
        <f>STDEV(CB18:CB20)/SQRT(3)</f>
        <v>1.1219794536484331</v>
      </c>
    </row>
    <row r="22" spans="2:81" x14ac:dyDescent="0.3">
      <c r="E22" s="8" t="s">
        <v>250</v>
      </c>
      <c r="F22">
        <v>139</v>
      </c>
      <c r="G22">
        <v>35</v>
      </c>
      <c r="H22">
        <f t="shared" si="0"/>
        <v>174</v>
      </c>
      <c r="I22">
        <f>(F22/H22)*100</f>
        <v>79.885057471264361</v>
      </c>
      <c r="L22" s="3" t="s">
        <v>251</v>
      </c>
      <c r="M22">
        <v>163</v>
      </c>
      <c r="N22">
        <v>54</v>
      </c>
      <c r="O22">
        <f t="shared" si="2"/>
        <v>217</v>
      </c>
      <c r="P22">
        <f>(M22/O22)*100</f>
        <v>75.115207373271886</v>
      </c>
      <c r="S22" s="3" t="s">
        <v>252</v>
      </c>
      <c r="T22">
        <v>203</v>
      </c>
      <c r="U22">
        <v>44</v>
      </c>
      <c r="V22">
        <f t="shared" si="4"/>
        <v>247</v>
      </c>
      <c r="W22">
        <f>(T22/V22)*100</f>
        <v>82.186234817813769</v>
      </c>
      <c r="Z22" s="3" t="s">
        <v>253</v>
      </c>
      <c r="AA22">
        <v>225</v>
      </c>
      <c r="AB22">
        <v>51</v>
      </c>
      <c r="AC22">
        <f t="shared" si="6"/>
        <v>276</v>
      </c>
      <c r="AD22">
        <f>(AA22/AC22)*100</f>
        <v>81.521739130434781</v>
      </c>
      <c r="AG22" s="3" t="s">
        <v>254</v>
      </c>
      <c r="AH22">
        <v>268</v>
      </c>
      <c r="AI22">
        <v>51</v>
      </c>
      <c r="AJ22">
        <f t="shared" si="8"/>
        <v>319</v>
      </c>
      <c r="AK22">
        <f>(AH22/AJ22)*100</f>
        <v>84.012539184952985</v>
      </c>
      <c r="AN22" s="3" t="s">
        <v>255</v>
      </c>
      <c r="AO22">
        <v>0</v>
      </c>
      <c r="AP22">
        <v>297</v>
      </c>
      <c r="AQ22">
        <f t="shared" si="10"/>
        <v>297</v>
      </c>
      <c r="AR22">
        <f>(AO22/AQ22)*100</f>
        <v>0</v>
      </c>
      <c r="AU22" s="3" t="s">
        <v>256</v>
      </c>
      <c r="AV22">
        <v>105</v>
      </c>
      <c r="AW22">
        <v>8</v>
      </c>
      <c r="AX22">
        <f t="shared" si="12"/>
        <v>113</v>
      </c>
      <c r="AY22">
        <f>(AV22/AX22)*100</f>
        <v>92.920353982300881</v>
      </c>
      <c r="BB22" s="3" t="s">
        <v>257</v>
      </c>
      <c r="BC22">
        <v>106</v>
      </c>
      <c r="BD22">
        <v>8</v>
      </c>
      <c r="BE22">
        <f t="shared" si="14"/>
        <v>114</v>
      </c>
      <c r="BF22">
        <f>(BC22/BE22)*100</f>
        <v>92.982456140350877</v>
      </c>
      <c r="BI22" s="3" t="s">
        <v>258</v>
      </c>
      <c r="BJ22">
        <v>100</v>
      </c>
      <c r="BK22">
        <v>15</v>
      </c>
      <c r="BL22">
        <f t="shared" si="16"/>
        <v>115</v>
      </c>
      <c r="BM22">
        <f>(BJ22/BL22)*100</f>
        <v>86.956521739130437</v>
      </c>
      <c r="BP22" s="3" t="s">
        <v>259</v>
      </c>
      <c r="BQ22">
        <v>80</v>
      </c>
      <c r="BR22">
        <v>7</v>
      </c>
      <c r="BS22">
        <f t="shared" si="18"/>
        <v>87</v>
      </c>
      <c r="BT22">
        <f>(BQ22/BS22)*100</f>
        <v>91.954022988505741</v>
      </c>
      <c r="BX22" s="3" t="s">
        <v>260</v>
      </c>
      <c r="BY22">
        <v>65</v>
      </c>
      <c r="BZ22">
        <v>7</v>
      </c>
      <c r="CA22">
        <f t="shared" si="20"/>
        <v>72</v>
      </c>
      <c r="CB22">
        <f>(BY22/CA22)*100</f>
        <v>90.277777777777786</v>
      </c>
    </row>
    <row r="23" spans="2:81" x14ac:dyDescent="0.3">
      <c r="E23" s="8" t="s">
        <v>261</v>
      </c>
      <c r="F23">
        <f>195+86</f>
        <v>281</v>
      </c>
      <c r="G23">
        <f>50+51</f>
        <v>101</v>
      </c>
      <c r="H23">
        <f t="shared" si="0"/>
        <v>382</v>
      </c>
      <c r="I23">
        <f t="shared" ref="I23:I24" si="66">(F23/H23)*100</f>
        <v>73.560209424083766</v>
      </c>
      <c r="L23" s="3" t="s">
        <v>262</v>
      </c>
      <c r="M23">
        <v>166</v>
      </c>
      <c r="N23">
        <v>56</v>
      </c>
      <c r="O23">
        <f t="shared" si="2"/>
        <v>222</v>
      </c>
      <c r="P23">
        <f t="shared" ref="P23:P24" si="67">(M23/O23)*100</f>
        <v>74.774774774774784</v>
      </c>
      <c r="S23" s="3" t="s">
        <v>263</v>
      </c>
      <c r="T23">
        <v>226</v>
      </c>
      <c r="U23">
        <v>50</v>
      </c>
      <c r="V23">
        <f t="shared" si="4"/>
        <v>276</v>
      </c>
      <c r="W23">
        <f t="shared" ref="W23:W24" si="68">(T23/V23)*100</f>
        <v>81.884057971014485</v>
      </c>
      <c r="Z23" s="3" t="s">
        <v>264</v>
      </c>
      <c r="AA23">
        <f>296+57</f>
        <v>353</v>
      </c>
      <c r="AB23">
        <f>59+11</f>
        <v>70</v>
      </c>
      <c r="AC23">
        <f t="shared" si="6"/>
        <v>423</v>
      </c>
      <c r="AD23">
        <f t="shared" ref="AD23:AD24" si="69">(AA23/AC23)*100</f>
        <v>83.451536643026003</v>
      </c>
      <c r="AG23" s="3" t="s">
        <v>265</v>
      </c>
      <c r="AH23">
        <v>235</v>
      </c>
      <c r="AI23">
        <v>38</v>
      </c>
      <c r="AJ23">
        <f t="shared" si="8"/>
        <v>273</v>
      </c>
      <c r="AK23">
        <f t="shared" ref="AK23:AK24" si="70">(AH23/AJ23)*100</f>
        <v>86.080586080586087</v>
      </c>
      <c r="AN23" s="3" t="s">
        <v>266</v>
      </c>
      <c r="AO23">
        <v>1</v>
      </c>
      <c r="AP23">
        <v>177</v>
      </c>
      <c r="AQ23">
        <f t="shared" si="10"/>
        <v>178</v>
      </c>
      <c r="AR23">
        <f t="shared" ref="AR23:AR24" si="71">(AO23/AQ23)*100</f>
        <v>0.5617977528089888</v>
      </c>
      <c r="AU23" s="3" t="s">
        <v>267</v>
      </c>
      <c r="AV23">
        <v>90</v>
      </c>
      <c r="AW23">
        <v>10</v>
      </c>
      <c r="AX23">
        <f t="shared" si="12"/>
        <v>100</v>
      </c>
      <c r="AY23">
        <f t="shared" ref="AY23:AY24" si="72">(AV23/AX23)*100</f>
        <v>90</v>
      </c>
      <c r="BB23" s="3" t="s">
        <v>268</v>
      </c>
      <c r="BC23">
        <v>100</v>
      </c>
      <c r="BD23">
        <v>20</v>
      </c>
      <c r="BE23">
        <f t="shared" si="14"/>
        <v>120</v>
      </c>
      <c r="BF23">
        <f t="shared" ref="BF23:BF24" si="73">(BC23/BE23)*100</f>
        <v>83.333333333333343</v>
      </c>
      <c r="BI23" s="3" t="s">
        <v>269</v>
      </c>
      <c r="BJ23">
        <v>113</v>
      </c>
      <c r="BK23">
        <v>14</v>
      </c>
      <c r="BL23">
        <f t="shared" si="16"/>
        <v>127</v>
      </c>
      <c r="BM23">
        <f t="shared" ref="BM23:BM24" si="74">(BJ23/BL23)*100</f>
        <v>88.976377952755897</v>
      </c>
      <c r="BP23" s="3" t="s">
        <v>270</v>
      </c>
      <c r="BQ23">
        <v>41</v>
      </c>
      <c r="BR23">
        <v>6</v>
      </c>
      <c r="BS23">
        <f t="shared" si="18"/>
        <v>47</v>
      </c>
      <c r="BT23">
        <f t="shared" ref="BT23:BT24" si="75">(BQ23/BS23)*100</f>
        <v>87.2340425531915</v>
      </c>
      <c r="BX23" s="3" t="s">
        <v>271</v>
      </c>
      <c r="BY23">
        <v>97</v>
      </c>
      <c r="BZ23">
        <v>9</v>
      </c>
      <c r="CA23">
        <f t="shared" si="20"/>
        <v>106</v>
      </c>
      <c r="CB23">
        <f t="shared" ref="CB23:CB24" si="76">(BY23/CA23)*100</f>
        <v>91.509433962264154</v>
      </c>
    </row>
    <row r="24" spans="2:81" x14ac:dyDescent="0.3">
      <c r="E24" s="8" t="s">
        <v>272</v>
      </c>
      <c r="F24">
        <v>158</v>
      </c>
      <c r="G24">
        <v>34</v>
      </c>
      <c r="H24">
        <f t="shared" si="0"/>
        <v>192</v>
      </c>
      <c r="I24">
        <f t="shared" si="66"/>
        <v>82.291666666666657</v>
      </c>
      <c r="L24" s="3" t="s">
        <v>273</v>
      </c>
      <c r="M24">
        <v>155</v>
      </c>
      <c r="N24">
        <v>37</v>
      </c>
      <c r="O24">
        <f t="shared" si="2"/>
        <v>192</v>
      </c>
      <c r="P24">
        <f t="shared" si="67"/>
        <v>80.729166666666657</v>
      </c>
      <c r="S24" s="3" t="s">
        <v>274</v>
      </c>
      <c r="T24">
        <v>255</v>
      </c>
      <c r="U24">
        <v>48</v>
      </c>
      <c r="V24">
        <f t="shared" si="4"/>
        <v>303</v>
      </c>
      <c r="W24">
        <f t="shared" si="68"/>
        <v>84.158415841584159</v>
      </c>
      <c r="Z24" s="3" t="s">
        <v>275</v>
      </c>
      <c r="AA24">
        <f>449+227</f>
        <v>676</v>
      </c>
      <c r="AB24">
        <f>63+31</f>
        <v>94</v>
      </c>
      <c r="AC24">
        <f t="shared" si="6"/>
        <v>770</v>
      </c>
      <c r="AD24">
        <f t="shared" si="69"/>
        <v>87.79220779220779</v>
      </c>
      <c r="AG24" s="3" t="s">
        <v>276</v>
      </c>
      <c r="AH24">
        <v>182</v>
      </c>
      <c r="AI24">
        <v>45</v>
      </c>
      <c r="AJ24">
        <f t="shared" si="8"/>
        <v>227</v>
      </c>
      <c r="AK24">
        <f t="shared" si="70"/>
        <v>80.1762114537445</v>
      </c>
      <c r="AN24" s="3" t="s">
        <v>277</v>
      </c>
      <c r="AO24">
        <v>1</v>
      </c>
      <c r="AP24">
        <v>90</v>
      </c>
      <c r="AQ24">
        <f t="shared" si="10"/>
        <v>91</v>
      </c>
      <c r="AR24">
        <f t="shared" si="71"/>
        <v>1.098901098901099</v>
      </c>
      <c r="AU24" s="3" t="s">
        <v>278</v>
      </c>
      <c r="AV24">
        <v>104</v>
      </c>
      <c r="AW24">
        <v>8</v>
      </c>
      <c r="AX24">
        <f t="shared" si="12"/>
        <v>112</v>
      </c>
      <c r="AY24">
        <f t="shared" si="72"/>
        <v>92.857142857142861</v>
      </c>
      <c r="BB24" s="3" t="s">
        <v>279</v>
      </c>
      <c r="BC24">
        <v>101</v>
      </c>
      <c r="BD24">
        <v>19</v>
      </c>
      <c r="BE24">
        <f t="shared" si="14"/>
        <v>120</v>
      </c>
      <c r="BF24">
        <f t="shared" si="73"/>
        <v>84.166666666666671</v>
      </c>
      <c r="BI24" s="3" t="s">
        <v>280</v>
      </c>
      <c r="BJ24">
        <v>86</v>
      </c>
      <c r="BK24">
        <v>10</v>
      </c>
      <c r="BL24">
        <f t="shared" si="16"/>
        <v>96</v>
      </c>
      <c r="BM24">
        <f t="shared" si="74"/>
        <v>89.583333333333343</v>
      </c>
      <c r="BP24" s="3" t="s">
        <v>281</v>
      </c>
      <c r="BQ24">
        <v>105</v>
      </c>
      <c r="BR24">
        <v>15</v>
      </c>
      <c r="BS24">
        <f t="shared" si="18"/>
        <v>120</v>
      </c>
      <c r="BT24">
        <f t="shared" si="75"/>
        <v>87.5</v>
      </c>
      <c r="BX24" s="3" t="s">
        <v>282</v>
      </c>
      <c r="BY24">
        <v>86</v>
      </c>
      <c r="BZ24">
        <v>8</v>
      </c>
      <c r="CA24">
        <f t="shared" si="20"/>
        <v>94</v>
      </c>
      <c r="CB24">
        <f t="shared" si="76"/>
        <v>91.489361702127653</v>
      </c>
    </row>
    <row r="25" spans="2:81" x14ac:dyDescent="0.3">
      <c r="B25" t="s">
        <v>910</v>
      </c>
      <c r="C25" t="s">
        <v>911</v>
      </c>
      <c r="E25" s="14" t="s">
        <v>283</v>
      </c>
      <c r="H25">
        <f t="shared" si="0"/>
        <v>0</v>
      </c>
      <c r="I25" s="10">
        <f>AVERAGE(I22:I24)</f>
        <v>78.578977854004933</v>
      </c>
      <c r="J25" s="10">
        <f>STDEV(I22:I24)/SQRT(3)</f>
        <v>2.6037773438941048</v>
      </c>
      <c r="L25" s="11" t="s">
        <v>284</v>
      </c>
      <c r="O25">
        <f t="shared" si="2"/>
        <v>0</v>
      </c>
      <c r="P25" s="10">
        <f>AVERAGE(P22:P24)</f>
        <v>76.873049604904438</v>
      </c>
      <c r="Q25" s="10">
        <f>STDEV(P22:P24)/SQRT(3)</f>
        <v>1.9305614627218439</v>
      </c>
      <c r="S25" s="11" t="s">
        <v>285</v>
      </c>
      <c r="V25">
        <f t="shared" si="4"/>
        <v>0</v>
      </c>
      <c r="W25" s="10">
        <f>AVERAGE(W22:W24)</f>
        <v>82.742902876804138</v>
      </c>
      <c r="X25" s="10">
        <f>STDEV(W22:W24)/SQRT(3)</f>
        <v>0.71311182544783558</v>
      </c>
      <c r="Z25" s="11" t="s">
        <v>286</v>
      </c>
      <c r="AC25">
        <f t="shared" si="6"/>
        <v>0</v>
      </c>
      <c r="AD25" s="10">
        <f>AVERAGE(AD22:AD24)</f>
        <v>84.255161188556187</v>
      </c>
      <c r="AE25" s="10">
        <f>STDEV(AD22:AD24)/SQRT(3)</f>
        <v>1.8541892763148806</v>
      </c>
      <c r="AG25" s="11" t="s">
        <v>287</v>
      </c>
      <c r="AJ25">
        <f t="shared" si="8"/>
        <v>0</v>
      </c>
      <c r="AK25" s="10">
        <f>AVERAGE(AK22:AK24)</f>
        <v>83.423112239761181</v>
      </c>
      <c r="AL25" s="10">
        <f>STDEV(AK22:AK24)/SQRT(3)</f>
        <v>1.7297377475898172</v>
      </c>
      <c r="AN25" s="11" t="s">
        <v>288</v>
      </c>
      <c r="AQ25">
        <f t="shared" si="10"/>
        <v>0</v>
      </c>
      <c r="AR25" s="10">
        <f>AVERAGE(AR22:AR24)</f>
        <v>0.5535662839033626</v>
      </c>
      <c r="AS25" s="10">
        <f>STDEV(AR22:AR24)/SQRT(3)</f>
        <v>0.31725212061375258</v>
      </c>
      <c r="AU25" s="11" t="s">
        <v>289</v>
      </c>
      <c r="AX25">
        <f t="shared" si="12"/>
        <v>0</v>
      </c>
      <c r="AY25" s="10">
        <f>AVERAGE(AY22:AY24)</f>
        <v>91.925832279814585</v>
      </c>
      <c r="AZ25" s="10">
        <f>STDEV(AY22:AY24)/SQRT(3)</f>
        <v>0.96308902133842311</v>
      </c>
      <c r="BB25" s="11" t="s">
        <v>290</v>
      </c>
      <c r="BE25">
        <f t="shared" si="14"/>
        <v>0</v>
      </c>
      <c r="BF25" s="10">
        <f>AVERAGE(BF22:BF24)</f>
        <v>86.827485380116968</v>
      </c>
      <c r="BG25" s="10">
        <f>STDEV(BF22:BF24)/SQRT(3)</f>
        <v>3.0868732781252906</v>
      </c>
      <c r="BI25" s="11" t="s">
        <v>291</v>
      </c>
      <c r="BL25">
        <f t="shared" si="16"/>
        <v>0</v>
      </c>
      <c r="BM25" s="10">
        <f>AVERAGE(BM22:BM24)</f>
        <v>88.505411008406554</v>
      </c>
      <c r="BN25" s="10">
        <f>STDEV(BM22:BM24)/SQRT(3)</f>
        <v>0.79401767084912689</v>
      </c>
      <c r="BP25" s="11" t="s">
        <v>292</v>
      </c>
      <c r="BS25">
        <f t="shared" si="18"/>
        <v>0</v>
      </c>
      <c r="BT25" s="10">
        <f>AVERAGE(BT22:BT24)</f>
        <v>88.896021847232419</v>
      </c>
      <c r="BU25" s="10">
        <f>STDEV(BT22:BT24)/SQRT(3)</f>
        <v>1.5309269061475965</v>
      </c>
      <c r="BX25" s="11" t="s">
        <v>293</v>
      </c>
      <c r="CA25">
        <f t="shared" si="20"/>
        <v>0</v>
      </c>
      <c r="CB25" s="10">
        <f>AVERAGE(CB22:CB24)</f>
        <v>91.092191147389869</v>
      </c>
      <c r="CC25" s="10">
        <f>STDEV(CB22:CB24)/SQRT(3)</f>
        <v>0.40724790826510981</v>
      </c>
    </row>
    <row r="26" spans="2:81" x14ac:dyDescent="0.3">
      <c r="B26" t="s">
        <v>97</v>
      </c>
      <c r="C26" t="s">
        <v>110</v>
      </c>
      <c r="E26" s="8" t="s">
        <v>294</v>
      </c>
      <c r="F26">
        <v>2</v>
      </c>
      <c r="G26">
        <v>233</v>
      </c>
      <c r="H26">
        <f t="shared" si="0"/>
        <v>235</v>
      </c>
      <c r="I26">
        <f>(F26/H26)*100</f>
        <v>0.85106382978723405</v>
      </c>
      <c r="L26" s="3" t="s">
        <v>295</v>
      </c>
      <c r="M26">
        <v>246</v>
      </c>
      <c r="N26">
        <v>21</v>
      </c>
      <c r="O26">
        <f t="shared" si="2"/>
        <v>267</v>
      </c>
      <c r="P26">
        <f>(M26/O26)*100</f>
        <v>92.134831460674164</v>
      </c>
      <c r="S26" s="3" t="s">
        <v>296</v>
      </c>
      <c r="T26">
        <v>0</v>
      </c>
      <c r="U26">
        <v>289</v>
      </c>
      <c r="V26">
        <f t="shared" si="4"/>
        <v>289</v>
      </c>
      <c r="W26">
        <f>(T26/V26)*100</f>
        <v>0</v>
      </c>
      <c r="Z26" s="3" t="s">
        <v>297</v>
      </c>
      <c r="AA26">
        <v>0</v>
      </c>
      <c r="AB26">
        <v>248</v>
      </c>
      <c r="AC26">
        <f t="shared" si="6"/>
        <v>248</v>
      </c>
      <c r="AD26">
        <f>(AA26/AC26)*100</f>
        <v>0</v>
      </c>
      <c r="AG26" s="3" t="s">
        <v>298</v>
      </c>
      <c r="AH26">
        <v>204</v>
      </c>
      <c r="AI26">
        <v>297</v>
      </c>
      <c r="AJ26">
        <f t="shared" si="8"/>
        <v>501</v>
      </c>
      <c r="AK26">
        <f>(AH26/AJ26)*100</f>
        <v>40.718562874251496</v>
      </c>
      <c r="AN26" s="3" t="s">
        <v>299</v>
      </c>
      <c r="AO26">
        <v>382</v>
      </c>
      <c r="AP26">
        <v>28</v>
      </c>
      <c r="AQ26">
        <f t="shared" si="10"/>
        <v>410</v>
      </c>
      <c r="AR26">
        <f>(AO26/AQ26)*100</f>
        <v>93.170731707317074</v>
      </c>
      <c r="AU26" s="3" t="s">
        <v>300</v>
      </c>
      <c r="AV26">
        <v>0</v>
      </c>
      <c r="AW26">
        <v>77</v>
      </c>
      <c r="AX26">
        <f t="shared" si="12"/>
        <v>77</v>
      </c>
      <c r="AY26">
        <f>(AV26/AX26)*100</f>
        <v>0</v>
      </c>
      <c r="BB26" s="3" t="s">
        <v>301</v>
      </c>
      <c r="BC26">
        <v>107</v>
      </c>
      <c r="BD26">
        <v>157</v>
      </c>
      <c r="BE26">
        <f t="shared" si="14"/>
        <v>264</v>
      </c>
      <c r="BF26">
        <f>(BC26/BE26)*100</f>
        <v>40.530303030303031</v>
      </c>
      <c r="BI26" s="3" t="s">
        <v>302</v>
      </c>
      <c r="BJ26">
        <v>1</v>
      </c>
      <c r="BK26">
        <v>351</v>
      </c>
      <c r="BL26">
        <f t="shared" si="16"/>
        <v>352</v>
      </c>
      <c r="BM26">
        <f>(BJ26/BL26)*100</f>
        <v>0.28409090909090912</v>
      </c>
      <c r="BP26" s="3" t="s">
        <v>303</v>
      </c>
      <c r="BQ26">
        <v>0</v>
      </c>
      <c r="BR26">
        <v>191</v>
      </c>
      <c r="BS26">
        <f t="shared" si="18"/>
        <v>191</v>
      </c>
      <c r="BT26">
        <f>(BQ26/BS26)*100</f>
        <v>0</v>
      </c>
      <c r="BX26" s="3" t="s">
        <v>304</v>
      </c>
      <c r="BY26">
        <v>156</v>
      </c>
      <c r="BZ26">
        <v>12</v>
      </c>
      <c r="CA26">
        <f t="shared" si="20"/>
        <v>168</v>
      </c>
      <c r="CB26">
        <f>(BY26/CA26)*100</f>
        <v>92.857142857142861</v>
      </c>
    </row>
    <row r="27" spans="2:81" x14ac:dyDescent="0.3">
      <c r="E27" s="8" t="s">
        <v>305</v>
      </c>
      <c r="F27">
        <v>1</v>
      </c>
      <c r="G27">
        <v>192</v>
      </c>
      <c r="H27">
        <f t="shared" si="0"/>
        <v>193</v>
      </c>
      <c r="I27">
        <f t="shared" ref="I27:I28" si="77">(F27/H27)*100</f>
        <v>0.5181347150259068</v>
      </c>
      <c r="L27" s="3" t="s">
        <v>306</v>
      </c>
      <c r="M27">
        <v>275</v>
      </c>
      <c r="N27">
        <v>27</v>
      </c>
      <c r="O27">
        <f t="shared" si="2"/>
        <v>302</v>
      </c>
      <c r="P27">
        <f t="shared" ref="P27:P28" si="78">(M27/O27)*100</f>
        <v>91.059602649006621</v>
      </c>
      <c r="S27" s="3" t="s">
        <v>307</v>
      </c>
      <c r="T27">
        <v>0</v>
      </c>
      <c r="U27">
        <v>314</v>
      </c>
      <c r="V27">
        <f t="shared" si="4"/>
        <v>314</v>
      </c>
      <c r="W27">
        <f t="shared" ref="W27:W28" si="79">(T27/V27)*100</f>
        <v>0</v>
      </c>
      <c r="Z27" s="3" t="s">
        <v>308</v>
      </c>
      <c r="AA27">
        <v>1</v>
      </c>
      <c r="AB27">
        <v>399</v>
      </c>
      <c r="AC27">
        <f t="shared" si="6"/>
        <v>400</v>
      </c>
      <c r="AD27">
        <f t="shared" ref="AD27:AD28" si="80">(AA27/AC27)*100</f>
        <v>0.25</v>
      </c>
      <c r="AG27" s="3" t="s">
        <v>309</v>
      </c>
      <c r="AH27">
        <v>110</v>
      </c>
      <c r="AI27">
        <v>175</v>
      </c>
      <c r="AJ27">
        <f t="shared" si="8"/>
        <v>285</v>
      </c>
      <c r="AK27">
        <f t="shared" ref="AK27:AK28" si="81">(AH27/AJ27)*100</f>
        <v>38.596491228070171</v>
      </c>
      <c r="AN27" s="3" t="s">
        <v>310</v>
      </c>
      <c r="AO27">
        <v>258</v>
      </c>
      <c r="AP27">
        <v>25</v>
      </c>
      <c r="AQ27">
        <f t="shared" si="10"/>
        <v>283</v>
      </c>
      <c r="AR27">
        <f t="shared" ref="AR27:AR28" si="82">(AO27/AQ27)*100</f>
        <v>91.166077738515909</v>
      </c>
      <c r="AU27" s="3" t="s">
        <v>311</v>
      </c>
      <c r="AV27">
        <v>0</v>
      </c>
      <c r="AW27">
        <v>143</v>
      </c>
      <c r="AX27">
        <f t="shared" si="12"/>
        <v>143</v>
      </c>
      <c r="AY27">
        <f t="shared" ref="AY27:AY28" si="83">(AV27/AX27)*100</f>
        <v>0</v>
      </c>
      <c r="BB27" s="3" t="s">
        <v>312</v>
      </c>
      <c r="BC27">
        <v>205</v>
      </c>
      <c r="BD27">
        <v>281</v>
      </c>
      <c r="BE27">
        <f t="shared" si="14"/>
        <v>486</v>
      </c>
      <c r="BF27">
        <f t="shared" ref="BF27:BF28" si="84">(BC27/BE27)*100</f>
        <v>42.181069958847736</v>
      </c>
      <c r="BI27" s="3" t="s">
        <v>313</v>
      </c>
      <c r="BJ27">
        <v>6</v>
      </c>
      <c r="BK27">
        <v>306</v>
      </c>
      <c r="BL27">
        <f t="shared" si="16"/>
        <v>312</v>
      </c>
      <c r="BM27">
        <f t="shared" ref="BM27:BM28" si="85">(BJ27/BL27)*100</f>
        <v>1.9230769230769231</v>
      </c>
      <c r="BP27" s="3" t="s">
        <v>314</v>
      </c>
      <c r="BQ27">
        <v>0</v>
      </c>
      <c r="BR27">
        <v>296</v>
      </c>
      <c r="BS27">
        <f t="shared" si="18"/>
        <v>296</v>
      </c>
      <c r="BT27">
        <f t="shared" ref="BT27:BT28" si="86">(BQ27/BS27)*100</f>
        <v>0</v>
      </c>
      <c r="BX27" s="3" t="s">
        <v>315</v>
      </c>
      <c r="BY27">
        <v>216</v>
      </c>
      <c r="BZ27">
        <v>12</v>
      </c>
      <c r="CA27">
        <f t="shared" si="20"/>
        <v>228</v>
      </c>
      <c r="CB27">
        <f t="shared" ref="CB27:CB28" si="87">(BY27/CA27)*100</f>
        <v>94.73684210526315</v>
      </c>
    </row>
    <row r="28" spans="2:81" x14ac:dyDescent="0.3">
      <c r="E28" s="8" t="s">
        <v>316</v>
      </c>
      <c r="F28">
        <v>3</v>
      </c>
      <c r="G28">
        <v>243</v>
      </c>
      <c r="H28">
        <f t="shared" si="0"/>
        <v>246</v>
      </c>
      <c r="I28">
        <f t="shared" si="77"/>
        <v>1.2195121951219512</v>
      </c>
      <c r="L28" s="3" t="s">
        <v>317</v>
      </c>
      <c r="M28">
        <v>285</v>
      </c>
      <c r="N28">
        <v>23</v>
      </c>
      <c r="O28">
        <f t="shared" si="2"/>
        <v>308</v>
      </c>
      <c r="P28">
        <f t="shared" si="78"/>
        <v>92.532467532467535</v>
      </c>
      <c r="S28" s="3" t="s">
        <v>318</v>
      </c>
      <c r="T28">
        <v>2</v>
      </c>
      <c r="U28">
        <v>326</v>
      </c>
      <c r="V28">
        <f t="shared" si="4"/>
        <v>328</v>
      </c>
      <c r="W28">
        <f t="shared" si="79"/>
        <v>0.6097560975609756</v>
      </c>
      <c r="Z28" s="3" t="s">
        <v>319</v>
      </c>
      <c r="AA28">
        <v>0</v>
      </c>
      <c r="AB28">
        <v>201</v>
      </c>
      <c r="AC28">
        <f t="shared" si="6"/>
        <v>201</v>
      </c>
      <c r="AD28">
        <f t="shared" si="80"/>
        <v>0</v>
      </c>
      <c r="AG28" s="3" t="s">
        <v>320</v>
      </c>
      <c r="AH28">
        <v>147</v>
      </c>
      <c r="AI28">
        <f>190+135</f>
        <v>325</v>
      </c>
      <c r="AJ28">
        <f t="shared" si="8"/>
        <v>472</v>
      </c>
      <c r="AK28">
        <f t="shared" si="81"/>
        <v>31.14406779661017</v>
      </c>
      <c r="AN28" s="3" t="s">
        <v>321</v>
      </c>
      <c r="AO28">
        <v>235</v>
      </c>
      <c r="AP28">
        <v>18</v>
      </c>
      <c r="AQ28">
        <f t="shared" si="10"/>
        <v>253</v>
      </c>
      <c r="AR28">
        <f t="shared" si="82"/>
        <v>92.885375494071141</v>
      </c>
      <c r="AU28" s="3" t="s">
        <v>322</v>
      </c>
      <c r="AV28">
        <v>1</v>
      </c>
      <c r="AW28">
        <v>313</v>
      </c>
      <c r="AX28">
        <f t="shared" si="12"/>
        <v>314</v>
      </c>
      <c r="AY28">
        <f t="shared" si="83"/>
        <v>0.31847133757961787</v>
      </c>
      <c r="BB28" s="3" t="s">
        <v>323</v>
      </c>
      <c r="BC28">
        <v>120</v>
      </c>
      <c r="BD28">
        <v>125</v>
      </c>
      <c r="BE28">
        <f t="shared" si="14"/>
        <v>245</v>
      </c>
      <c r="BF28">
        <f t="shared" si="84"/>
        <v>48.979591836734691</v>
      </c>
      <c r="BI28" s="3" t="s">
        <v>324</v>
      </c>
      <c r="BJ28">
        <v>2</v>
      </c>
      <c r="BK28">
        <v>231</v>
      </c>
      <c r="BL28">
        <f t="shared" si="16"/>
        <v>233</v>
      </c>
      <c r="BM28">
        <f t="shared" si="85"/>
        <v>0.85836909871244638</v>
      </c>
      <c r="BP28" s="3" t="s">
        <v>325</v>
      </c>
      <c r="BQ28">
        <v>0</v>
      </c>
      <c r="BR28">
        <v>237</v>
      </c>
      <c r="BS28">
        <f t="shared" si="18"/>
        <v>237</v>
      </c>
      <c r="BT28">
        <f t="shared" si="86"/>
        <v>0</v>
      </c>
      <c r="BX28" s="3" t="s">
        <v>326</v>
      </c>
      <c r="BY28">
        <v>190</v>
      </c>
      <c r="BZ28">
        <v>22</v>
      </c>
      <c r="CA28">
        <f t="shared" si="20"/>
        <v>212</v>
      </c>
      <c r="CB28">
        <f t="shared" si="87"/>
        <v>89.622641509433961</v>
      </c>
    </row>
    <row r="29" spans="2:81" x14ac:dyDescent="0.3">
      <c r="E29" s="9" t="s">
        <v>327</v>
      </c>
      <c r="H29">
        <f t="shared" si="0"/>
        <v>0</v>
      </c>
      <c r="I29" s="10">
        <f>AVERAGE(I26:I28)</f>
        <v>0.86290357997836387</v>
      </c>
      <c r="J29" s="10">
        <f>STDEV(I26:I28)/SQRT(3)</f>
        <v>0.20255676336927625</v>
      </c>
      <c r="L29" s="11" t="s">
        <v>328</v>
      </c>
      <c r="O29">
        <f t="shared" si="2"/>
        <v>0</v>
      </c>
      <c r="P29" s="10">
        <f>AVERAGE(P26:P28)</f>
        <v>91.90896721404944</v>
      </c>
      <c r="Q29" s="10">
        <f>STDEV(P26:P28)/SQRT(3)</f>
        <v>0.43992186225154384</v>
      </c>
      <c r="S29" s="11" t="s">
        <v>329</v>
      </c>
      <c r="V29">
        <f t="shared" si="4"/>
        <v>0</v>
      </c>
      <c r="W29" s="10">
        <f>AVERAGE(W26:W28)</f>
        <v>0.2032520325203252</v>
      </c>
      <c r="X29" s="10">
        <f>STDEV(W26:W28)/SQRT(3)</f>
        <v>0.2032520325203252</v>
      </c>
      <c r="Z29" s="11" t="s">
        <v>330</v>
      </c>
      <c r="AC29">
        <f t="shared" si="6"/>
        <v>0</v>
      </c>
      <c r="AD29" s="10">
        <f>AVERAGE(AD26:AD28)</f>
        <v>8.3333333333333329E-2</v>
      </c>
      <c r="AE29" s="10">
        <f>STDEV(AD26:AD28)/SQRT(3)</f>
        <v>8.3333333333333343E-2</v>
      </c>
      <c r="AG29" s="11" t="s">
        <v>331</v>
      </c>
      <c r="AJ29">
        <f t="shared" si="8"/>
        <v>0</v>
      </c>
      <c r="AK29" s="10">
        <f>AVERAGE(AK26:AK28)</f>
        <v>36.819707299643945</v>
      </c>
      <c r="AL29" s="10">
        <f>STDEV(AK26:AK28)/SQRT(3)</f>
        <v>2.9031855977058605</v>
      </c>
      <c r="AN29" s="11" t="s">
        <v>332</v>
      </c>
      <c r="AQ29">
        <f t="shared" si="10"/>
        <v>0</v>
      </c>
      <c r="AR29" s="10">
        <f>AVERAGE(AR26:AR28)</f>
        <v>92.407394979968046</v>
      </c>
      <c r="AS29" s="10">
        <f>STDEV(AR26:AR28)/SQRT(3)</f>
        <v>0.62610127310584052</v>
      </c>
      <c r="AU29" s="11" t="s">
        <v>333</v>
      </c>
      <c r="AX29">
        <f t="shared" si="12"/>
        <v>0</v>
      </c>
      <c r="AY29" s="10">
        <f>AVERAGE(AY26:AY28)</f>
        <v>0.1061571125265393</v>
      </c>
      <c r="AZ29" s="10">
        <f>STDEV(AY26:AY28)/SQRT(3)</f>
        <v>0.1061571125265393</v>
      </c>
      <c r="BB29" s="11" t="s">
        <v>334</v>
      </c>
      <c r="BE29">
        <f t="shared" si="14"/>
        <v>0</v>
      </c>
      <c r="BF29" s="10">
        <f>AVERAGE(BF26:BF28)</f>
        <v>43.896988275295151</v>
      </c>
      <c r="BG29" s="10">
        <f>STDEV(BF26:BF28)/SQRT(3)</f>
        <v>2.5855948435619633</v>
      </c>
      <c r="BI29" s="11" t="s">
        <v>335</v>
      </c>
      <c r="BL29">
        <f t="shared" si="16"/>
        <v>0</v>
      </c>
      <c r="BM29" s="10">
        <f>AVERAGE(BM26:BM28)</f>
        <v>1.0218456436267596</v>
      </c>
      <c r="BN29" s="10">
        <f>STDEV(BM26:BM28)/SQRT(3)</f>
        <v>0.48014311202087862</v>
      </c>
      <c r="BP29" s="11" t="s">
        <v>336</v>
      </c>
      <c r="BS29">
        <f t="shared" si="18"/>
        <v>0</v>
      </c>
      <c r="BT29" s="10">
        <f>AVERAGE(BT26:BT28)</f>
        <v>0</v>
      </c>
      <c r="BU29" s="10">
        <f>STDEV(BT26:BT28)/SQRT(3)</f>
        <v>0</v>
      </c>
      <c r="BX29" s="11" t="s">
        <v>337</v>
      </c>
      <c r="CA29">
        <f t="shared" si="20"/>
        <v>0</v>
      </c>
      <c r="CB29" s="10">
        <f>AVERAGE(CB26:CB28)</f>
        <v>92.405542157279982</v>
      </c>
      <c r="CC29" s="10">
        <f>STDEV(CB26:CB28)/SQRT(3)</f>
        <v>1.4935103311418578</v>
      </c>
    </row>
    <row r="30" spans="2:81" x14ac:dyDescent="0.3">
      <c r="E30" s="8" t="s">
        <v>338</v>
      </c>
      <c r="F30">
        <v>3</v>
      </c>
      <c r="G30">
        <v>175</v>
      </c>
      <c r="H30">
        <f t="shared" si="0"/>
        <v>178</v>
      </c>
      <c r="I30">
        <f>(F30/H30)*100</f>
        <v>1.6853932584269662</v>
      </c>
      <c r="L30" s="3" t="s">
        <v>339</v>
      </c>
      <c r="M30">
        <f>82+139+4</f>
        <v>225</v>
      </c>
      <c r="N30">
        <v>17</v>
      </c>
      <c r="O30">
        <f t="shared" si="2"/>
        <v>242</v>
      </c>
      <c r="P30">
        <f>(M30/O30)*100</f>
        <v>92.975206611570243</v>
      </c>
      <c r="S30" s="3" t="s">
        <v>340</v>
      </c>
      <c r="T30">
        <v>1</v>
      </c>
      <c r="U30">
        <v>245</v>
      </c>
      <c r="V30">
        <f t="shared" si="4"/>
        <v>246</v>
      </c>
      <c r="W30">
        <f>(T30/V30)*100</f>
        <v>0.40650406504065045</v>
      </c>
      <c r="Z30" s="3" t="s">
        <v>341</v>
      </c>
      <c r="AA30">
        <v>0</v>
      </c>
      <c r="AB30">
        <v>60</v>
      </c>
      <c r="AC30">
        <f t="shared" si="6"/>
        <v>60</v>
      </c>
      <c r="AD30">
        <f>(AA30/AC30)*100</f>
        <v>0</v>
      </c>
      <c r="AG30" s="3" t="s">
        <v>342</v>
      </c>
      <c r="AH30">
        <v>85</v>
      </c>
      <c r="AI30">
        <v>86</v>
      </c>
      <c r="AJ30">
        <f t="shared" si="8"/>
        <v>171</v>
      </c>
      <c r="AK30">
        <f>(AH30/AJ30)*100</f>
        <v>49.707602339181285</v>
      </c>
      <c r="AN30" s="3" t="s">
        <v>343</v>
      </c>
      <c r="AO30">
        <v>163</v>
      </c>
      <c r="AP30">
        <v>12</v>
      </c>
      <c r="AQ30">
        <f t="shared" si="10"/>
        <v>175</v>
      </c>
      <c r="AR30">
        <f>(AO30/AQ30)*100</f>
        <v>93.142857142857139</v>
      </c>
      <c r="AU30" s="3" t="s">
        <v>344</v>
      </c>
      <c r="AV30">
        <v>0</v>
      </c>
      <c r="AW30">
        <v>137</v>
      </c>
      <c r="AX30">
        <f t="shared" si="12"/>
        <v>137</v>
      </c>
      <c r="AY30">
        <f>(AV30/AX30)*100</f>
        <v>0</v>
      </c>
      <c r="BB30" s="15" t="s">
        <v>345</v>
      </c>
      <c r="BC30" s="16">
        <v>70</v>
      </c>
      <c r="BD30" s="16">
        <v>74</v>
      </c>
      <c r="BE30" s="16">
        <f t="shared" si="14"/>
        <v>144</v>
      </c>
      <c r="BF30">
        <f>(BC30/BE30)*100</f>
        <v>48.611111111111107</v>
      </c>
      <c r="BI30" s="15" t="s">
        <v>346</v>
      </c>
      <c r="BJ30" s="16">
        <v>0</v>
      </c>
      <c r="BK30" s="16">
        <v>78</v>
      </c>
      <c r="BL30" s="16">
        <f t="shared" si="16"/>
        <v>78</v>
      </c>
      <c r="BM30" s="16">
        <f>(BJ30/BL30)*100</f>
        <v>0</v>
      </c>
      <c r="BP30" s="3" t="s">
        <v>347</v>
      </c>
      <c r="BQ30">
        <v>0</v>
      </c>
      <c r="BR30">
        <v>16</v>
      </c>
      <c r="BS30">
        <f t="shared" si="18"/>
        <v>16</v>
      </c>
      <c r="BT30">
        <f>(BQ30/BS30)*100</f>
        <v>0</v>
      </c>
      <c r="BX30" s="3" t="s">
        <v>348</v>
      </c>
      <c r="BY30">
        <v>74</v>
      </c>
      <c r="BZ30">
        <v>4</v>
      </c>
      <c r="CA30">
        <f t="shared" si="20"/>
        <v>78</v>
      </c>
      <c r="CB30">
        <f>(BY30/CA30)*100</f>
        <v>94.871794871794862</v>
      </c>
    </row>
    <row r="31" spans="2:81" x14ac:dyDescent="0.3">
      <c r="E31" s="8" t="s">
        <v>349</v>
      </c>
      <c r="F31">
        <v>1</v>
      </c>
      <c r="G31">
        <v>208</v>
      </c>
      <c r="H31">
        <f t="shared" si="0"/>
        <v>209</v>
      </c>
      <c r="I31">
        <f t="shared" ref="I31:I32" si="88">(F31/H31)*100</f>
        <v>0.4784688995215311</v>
      </c>
      <c r="L31" s="3" t="s">
        <v>350</v>
      </c>
      <c r="M31">
        <f>72+69</f>
        <v>141</v>
      </c>
      <c r="N31">
        <v>12</v>
      </c>
      <c r="O31">
        <f t="shared" si="2"/>
        <v>153</v>
      </c>
      <c r="P31">
        <f t="shared" ref="P31:P32" si="89">(M31/O31)*100</f>
        <v>92.156862745098039</v>
      </c>
      <c r="S31" s="3" t="s">
        <v>351</v>
      </c>
      <c r="T31">
        <v>0</v>
      </c>
      <c r="U31">
        <v>305</v>
      </c>
      <c r="V31">
        <f t="shared" si="4"/>
        <v>305</v>
      </c>
      <c r="W31">
        <f t="shared" ref="W31:W32" si="90">(T31/V31)*100</f>
        <v>0</v>
      </c>
      <c r="Z31" s="3" t="s">
        <v>352</v>
      </c>
      <c r="AA31">
        <v>0</v>
      </c>
      <c r="AB31">
        <v>203</v>
      </c>
      <c r="AC31">
        <f t="shared" si="6"/>
        <v>203</v>
      </c>
      <c r="AD31">
        <f t="shared" ref="AD31:AD32" si="91">(AA31/AC31)*100</f>
        <v>0</v>
      </c>
      <c r="AG31" s="3" t="s">
        <v>353</v>
      </c>
      <c r="AH31">
        <v>83</v>
      </c>
      <c r="AI31">
        <v>160</v>
      </c>
      <c r="AJ31">
        <f t="shared" si="8"/>
        <v>243</v>
      </c>
      <c r="AK31">
        <f t="shared" ref="AK31:AK32" si="92">(AH31/AJ31)*100</f>
        <v>34.156378600823047</v>
      </c>
      <c r="AN31" s="3" t="s">
        <v>354</v>
      </c>
      <c r="AO31">
        <v>90</v>
      </c>
      <c r="AP31">
        <v>6</v>
      </c>
      <c r="AQ31">
        <f t="shared" si="10"/>
        <v>96</v>
      </c>
      <c r="AR31">
        <f t="shared" ref="AR31:AR32" si="93">(AO31/AQ31)*100</f>
        <v>93.75</v>
      </c>
      <c r="AU31" s="3" t="s">
        <v>355</v>
      </c>
      <c r="AV31">
        <v>0</v>
      </c>
      <c r="AW31">
        <v>121</v>
      </c>
      <c r="AX31">
        <f t="shared" si="12"/>
        <v>121</v>
      </c>
      <c r="AY31">
        <f t="shared" ref="AY31:AY32" si="94">(AV31/AX31)*100</f>
        <v>0</v>
      </c>
      <c r="BB31" s="15" t="s">
        <v>356</v>
      </c>
      <c r="BC31" s="16">
        <v>41</v>
      </c>
      <c r="BD31" s="16">
        <v>61</v>
      </c>
      <c r="BE31" s="16">
        <f t="shared" si="14"/>
        <v>102</v>
      </c>
      <c r="BF31">
        <f t="shared" ref="BF31:BF32" si="95">(BC31/BE31)*100</f>
        <v>40.196078431372548</v>
      </c>
      <c r="BI31" s="15" t="s">
        <v>357</v>
      </c>
      <c r="BJ31" s="16">
        <v>3</v>
      </c>
      <c r="BK31" s="16">
        <v>97</v>
      </c>
      <c r="BL31" s="16">
        <f t="shared" si="16"/>
        <v>100</v>
      </c>
      <c r="BM31" s="16">
        <f t="shared" ref="BM31:BM32" si="96">(BJ31/BL31)*100</f>
        <v>3</v>
      </c>
      <c r="BP31" s="3" t="s">
        <v>358</v>
      </c>
      <c r="BQ31">
        <v>0</v>
      </c>
      <c r="BR31">
        <v>146</v>
      </c>
      <c r="BS31">
        <f t="shared" si="18"/>
        <v>146</v>
      </c>
      <c r="BT31">
        <f t="shared" ref="BT31:BT32" si="97">(BQ31/BS31)*100</f>
        <v>0</v>
      </c>
      <c r="BX31" s="3" t="s">
        <v>359</v>
      </c>
      <c r="BY31">
        <v>170</v>
      </c>
      <c r="BZ31">
        <v>11</v>
      </c>
      <c r="CA31">
        <f t="shared" si="20"/>
        <v>181</v>
      </c>
      <c r="CB31">
        <f t="shared" ref="CB31:CB32" si="98">(BY31/CA31)*100</f>
        <v>93.922651933701658</v>
      </c>
    </row>
    <row r="32" spans="2:81" x14ac:dyDescent="0.3">
      <c r="E32" s="8" t="s">
        <v>360</v>
      </c>
      <c r="F32">
        <v>1</v>
      </c>
      <c r="G32">
        <v>166</v>
      </c>
      <c r="H32">
        <f t="shared" si="0"/>
        <v>167</v>
      </c>
      <c r="I32">
        <f t="shared" si="88"/>
        <v>0.5988023952095809</v>
      </c>
      <c r="L32" s="3" t="s">
        <v>361</v>
      </c>
      <c r="M32">
        <v>149</v>
      </c>
      <c r="N32">
        <v>19</v>
      </c>
      <c r="O32">
        <f t="shared" si="2"/>
        <v>168</v>
      </c>
      <c r="P32">
        <f t="shared" si="89"/>
        <v>88.69047619047619</v>
      </c>
      <c r="S32" s="3" t="s">
        <v>362</v>
      </c>
      <c r="T32">
        <v>1</v>
      </c>
      <c r="U32">
        <v>162</v>
      </c>
      <c r="V32">
        <f t="shared" si="4"/>
        <v>163</v>
      </c>
      <c r="W32">
        <f t="shared" si="90"/>
        <v>0.61349693251533743</v>
      </c>
      <c r="Z32" s="3" t="s">
        <v>363</v>
      </c>
      <c r="AA32">
        <v>1</v>
      </c>
      <c r="AB32">
        <v>66</v>
      </c>
      <c r="AC32">
        <f t="shared" si="6"/>
        <v>67</v>
      </c>
      <c r="AD32">
        <f t="shared" si="91"/>
        <v>1.4925373134328357</v>
      </c>
      <c r="AG32" s="3" t="s">
        <v>364</v>
      </c>
      <c r="AH32">
        <v>69</v>
      </c>
      <c r="AI32">
        <v>102</v>
      </c>
      <c r="AJ32">
        <f t="shared" si="8"/>
        <v>171</v>
      </c>
      <c r="AK32">
        <f t="shared" si="92"/>
        <v>40.350877192982452</v>
      </c>
      <c r="AN32" s="3" t="s">
        <v>365</v>
      </c>
      <c r="AO32">
        <v>88</v>
      </c>
      <c r="AP32">
        <v>2</v>
      </c>
      <c r="AQ32">
        <f t="shared" si="10"/>
        <v>90</v>
      </c>
      <c r="AR32">
        <f t="shared" si="93"/>
        <v>97.777777777777771</v>
      </c>
      <c r="AU32" s="3" t="s">
        <v>366</v>
      </c>
      <c r="AV32">
        <v>0</v>
      </c>
      <c r="AW32">
        <v>107</v>
      </c>
      <c r="AX32">
        <f t="shared" si="12"/>
        <v>107</v>
      </c>
      <c r="AY32">
        <f t="shared" si="94"/>
        <v>0</v>
      </c>
      <c r="BB32" s="15" t="s">
        <v>367</v>
      </c>
      <c r="BC32" s="16">
        <v>36</v>
      </c>
      <c r="BD32" s="16">
        <v>44</v>
      </c>
      <c r="BE32" s="16">
        <f t="shared" si="14"/>
        <v>80</v>
      </c>
      <c r="BF32">
        <f t="shared" si="95"/>
        <v>45</v>
      </c>
      <c r="BI32" s="15" t="s">
        <v>368</v>
      </c>
      <c r="BJ32" s="16">
        <v>3</v>
      </c>
      <c r="BK32" s="16">
        <v>107</v>
      </c>
      <c r="BL32" s="16">
        <f t="shared" si="16"/>
        <v>110</v>
      </c>
      <c r="BM32" s="16">
        <f t="shared" si="96"/>
        <v>2.7272727272727271</v>
      </c>
      <c r="BP32" s="3" t="s">
        <v>369</v>
      </c>
      <c r="BQ32">
        <v>1</v>
      </c>
      <c r="BR32">
        <v>94</v>
      </c>
      <c r="BS32">
        <f t="shared" si="18"/>
        <v>95</v>
      </c>
      <c r="BT32">
        <f t="shared" si="97"/>
        <v>1.0526315789473684</v>
      </c>
      <c r="BX32" s="3" t="s">
        <v>370</v>
      </c>
      <c r="BY32">
        <v>178</v>
      </c>
      <c r="BZ32">
        <v>15</v>
      </c>
      <c r="CA32">
        <f t="shared" si="20"/>
        <v>193</v>
      </c>
      <c r="CB32">
        <f t="shared" si="98"/>
        <v>92.2279792746114</v>
      </c>
    </row>
    <row r="33" spans="5:81" x14ac:dyDescent="0.3">
      <c r="E33" s="9" t="s">
        <v>371</v>
      </c>
      <c r="H33">
        <f t="shared" si="0"/>
        <v>0</v>
      </c>
      <c r="I33" s="10">
        <f>AVERAGE(I30:I32)</f>
        <v>0.92088818438602615</v>
      </c>
      <c r="J33" s="10">
        <f>STDEV(I30:I32)/SQRT(3)</f>
        <v>0.38382767128052114</v>
      </c>
      <c r="L33" s="11" t="s">
        <v>372</v>
      </c>
      <c r="O33">
        <f t="shared" si="2"/>
        <v>0</v>
      </c>
      <c r="P33" s="10">
        <f>AVERAGE(P30:P32)</f>
        <v>91.274181849048162</v>
      </c>
      <c r="Q33" s="10">
        <f>STDEV(P30:P32)/SQRT(3)</f>
        <v>1.3132748974162229</v>
      </c>
      <c r="S33" s="11" t="s">
        <v>373</v>
      </c>
      <c r="V33">
        <f t="shared" si="4"/>
        <v>0</v>
      </c>
      <c r="W33" s="10">
        <f>AVERAGE(W30:W32)</f>
        <v>0.34000033251866263</v>
      </c>
      <c r="X33" s="10">
        <f>STDEV(W30:W32)/SQRT(3)</f>
        <v>0.18019589468219419</v>
      </c>
      <c r="Z33" s="11" t="s">
        <v>374</v>
      </c>
      <c r="AC33">
        <f t="shared" si="6"/>
        <v>0</v>
      </c>
      <c r="AD33" s="10">
        <f>AVERAGE(AD30:AD32)</f>
        <v>0.49751243781094523</v>
      </c>
      <c r="AE33" s="10">
        <f>STDEV(AD30:AD32)/SQRT(3)</f>
        <v>0.49751243781094528</v>
      </c>
      <c r="AG33" s="11" t="s">
        <v>375</v>
      </c>
      <c r="AJ33">
        <f t="shared" si="8"/>
        <v>0</v>
      </c>
      <c r="AK33" s="10">
        <f>AVERAGE(AK30:AK32)</f>
        <v>41.404952710995595</v>
      </c>
      <c r="AL33" s="10">
        <f>STDEV(AK30:AK32)/SQRT(3)</f>
        <v>4.5200828288271948</v>
      </c>
      <c r="AN33" s="11" t="s">
        <v>376</v>
      </c>
      <c r="AQ33">
        <f t="shared" si="10"/>
        <v>0</v>
      </c>
      <c r="AR33" s="10">
        <f>AVERAGE(AR30:AR32)</f>
        <v>94.890211640211646</v>
      </c>
      <c r="AS33" s="10">
        <f>STDEV(AR30:AR32)/SQRT(3)</f>
        <v>1.4543823730778704</v>
      </c>
      <c r="AU33" s="11" t="s">
        <v>377</v>
      </c>
      <c r="AX33">
        <f t="shared" si="12"/>
        <v>0</v>
      </c>
      <c r="AY33" s="10">
        <f>AVERAGE(AY30:AY32)</f>
        <v>0</v>
      </c>
      <c r="AZ33" s="10">
        <f>STDEV(AY30:AY32)/SQRT(3)</f>
        <v>0</v>
      </c>
      <c r="BB33" s="17" t="s">
        <v>378</v>
      </c>
      <c r="BC33" s="16"/>
      <c r="BD33" s="16"/>
      <c r="BE33" s="16">
        <f t="shared" si="14"/>
        <v>0</v>
      </c>
      <c r="BF33" s="10">
        <f>AVERAGE(BF30:BF32)</f>
        <v>44.602396514161221</v>
      </c>
      <c r="BG33" s="10">
        <f>STDEV(BF30:BF32)/SQRT(3)</f>
        <v>2.43733188474818</v>
      </c>
      <c r="BI33" s="17" t="s">
        <v>379</v>
      </c>
      <c r="BJ33" s="16"/>
      <c r="BK33" s="16"/>
      <c r="BL33" s="16">
        <f t="shared" si="16"/>
        <v>0</v>
      </c>
      <c r="BM33" s="18">
        <f>AVERAGE(BM30:BM32)</f>
        <v>1.9090909090909089</v>
      </c>
      <c r="BN33" s="10">
        <f>STDEV(BM30:BM32)/SQRT(3)</f>
        <v>0.95778670480479466</v>
      </c>
      <c r="BP33" s="11" t="s">
        <v>380</v>
      </c>
      <c r="BS33">
        <f t="shared" si="18"/>
        <v>0</v>
      </c>
      <c r="BT33" s="10">
        <f>AVERAGE(BT30:BT32)</f>
        <v>0.35087719298245612</v>
      </c>
      <c r="BU33" s="10">
        <f>STDEV(BT30:BT32)/SQRT(3)</f>
        <v>0.35087719298245612</v>
      </c>
      <c r="BX33" s="11" t="s">
        <v>381</v>
      </c>
      <c r="CA33">
        <f t="shared" si="20"/>
        <v>0</v>
      </c>
      <c r="CB33" s="10">
        <f>AVERAGE(CB30:CB32)</f>
        <v>93.674142026702654</v>
      </c>
      <c r="CC33" s="10">
        <f>STDEV(CB30:CB32)/SQRT(3)</f>
        <v>0.77325246165900474</v>
      </c>
    </row>
    <row r="34" spans="5:81" x14ac:dyDescent="0.3">
      <c r="E34" s="8" t="s">
        <v>382</v>
      </c>
      <c r="F34">
        <v>87</v>
      </c>
      <c r="G34">
        <v>40</v>
      </c>
      <c r="H34">
        <f t="shared" si="0"/>
        <v>127</v>
      </c>
      <c r="I34">
        <f>(F34/H34)*100</f>
        <v>68.503937007874015</v>
      </c>
      <c r="L34" s="3" t="s">
        <v>383</v>
      </c>
      <c r="M34">
        <v>167</v>
      </c>
      <c r="N34">
        <v>17</v>
      </c>
      <c r="O34">
        <f t="shared" si="2"/>
        <v>184</v>
      </c>
      <c r="P34">
        <f>(M34/O34)*100</f>
        <v>90.760869565217391</v>
      </c>
      <c r="S34" s="3" t="s">
        <v>384</v>
      </c>
      <c r="T34">
        <v>219</v>
      </c>
      <c r="U34">
        <v>40</v>
      </c>
      <c r="V34">
        <f t="shared" si="4"/>
        <v>259</v>
      </c>
      <c r="W34">
        <f>(T34/V34)*100</f>
        <v>84.555984555984551</v>
      </c>
      <c r="Z34" s="3" t="s">
        <v>385</v>
      </c>
      <c r="AA34">
        <v>182</v>
      </c>
      <c r="AB34">
        <v>54</v>
      </c>
      <c r="AC34">
        <f t="shared" si="6"/>
        <v>236</v>
      </c>
      <c r="AD34">
        <f>(AA34/AC34)*100</f>
        <v>77.118644067796609</v>
      </c>
      <c r="AG34" s="3" t="s">
        <v>386</v>
      </c>
      <c r="AH34">
        <v>38</v>
      </c>
      <c r="AI34">
        <v>208</v>
      </c>
      <c r="AJ34">
        <f t="shared" si="8"/>
        <v>246</v>
      </c>
      <c r="AK34">
        <f>(AH34/AJ34)*100</f>
        <v>15.447154471544716</v>
      </c>
      <c r="AN34" s="3" t="s">
        <v>387</v>
      </c>
      <c r="AO34">
        <v>166</v>
      </c>
      <c r="AP34">
        <v>7</v>
      </c>
      <c r="AQ34">
        <f t="shared" si="10"/>
        <v>173</v>
      </c>
      <c r="AR34">
        <f>(AO34/AQ34)*100</f>
        <v>95.95375722543352</v>
      </c>
      <c r="AU34" s="3" t="s">
        <v>388</v>
      </c>
      <c r="AV34">
        <v>146</v>
      </c>
      <c r="AW34">
        <v>24</v>
      </c>
      <c r="AX34">
        <f t="shared" si="12"/>
        <v>170</v>
      </c>
      <c r="AY34">
        <f>(AV34/AX34)*100</f>
        <v>85.882352941176464</v>
      </c>
      <c r="BB34" s="15" t="s">
        <v>389</v>
      </c>
      <c r="BC34" s="16">
        <v>0</v>
      </c>
      <c r="BD34" s="16">
        <v>192</v>
      </c>
      <c r="BE34" s="16">
        <f t="shared" si="14"/>
        <v>192</v>
      </c>
      <c r="BF34">
        <f>(BC34/BE34)*100</f>
        <v>0</v>
      </c>
      <c r="BI34" s="15" t="s">
        <v>390</v>
      </c>
      <c r="BJ34" s="16">
        <v>206</v>
      </c>
      <c r="BK34" s="16">
        <v>19</v>
      </c>
      <c r="BL34" s="16">
        <f t="shared" si="16"/>
        <v>225</v>
      </c>
      <c r="BM34" s="16">
        <f>(BJ34/BL34)*100</f>
        <v>91.555555555555557</v>
      </c>
      <c r="BP34" s="3" t="s">
        <v>391</v>
      </c>
      <c r="BQ34">
        <v>139</v>
      </c>
      <c r="BR34">
        <v>26</v>
      </c>
      <c r="BS34">
        <f t="shared" si="18"/>
        <v>165</v>
      </c>
      <c r="BT34">
        <f>(BQ34/BS34)*100</f>
        <v>84.242424242424235</v>
      </c>
      <c r="BX34" s="3" t="s">
        <v>392</v>
      </c>
      <c r="BY34">
        <v>309</v>
      </c>
      <c r="BZ34">
        <v>13</v>
      </c>
      <c r="CA34">
        <f t="shared" si="20"/>
        <v>322</v>
      </c>
      <c r="CB34">
        <f>(BY34/CA34)*100</f>
        <v>95.962732919254663</v>
      </c>
    </row>
    <row r="35" spans="5:81" x14ac:dyDescent="0.3">
      <c r="E35" s="8" t="s">
        <v>393</v>
      </c>
      <c r="F35">
        <v>87</v>
      </c>
      <c r="G35">
        <v>51</v>
      </c>
      <c r="H35">
        <f t="shared" si="0"/>
        <v>138</v>
      </c>
      <c r="I35">
        <f t="shared" ref="I35:I36" si="99">(F35/H35)*100</f>
        <v>63.04347826086957</v>
      </c>
      <c r="L35" s="3" t="s">
        <v>394</v>
      </c>
      <c r="M35">
        <v>214</v>
      </c>
      <c r="N35">
        <v>10</v>
      </c>
      <c r="O35">
        <f t="shared" si="2"/>
        <v>224</v>
      </c>
      <c r="P35">
        <f t="shared" ref="P35:P36" si="100">(M35/O35)*100</f>
        <v>95.535714285714292</v>
      </c>
      <c r="S35" s="3" t="s">
        <v>395</v>
      </c>
      <c r="T35">
        <v>231</v>
      </c>
      <c r="U35">
        <v>37</v>
      </c>
      <c r="V35">
        <f t="shared" si="4"/>
        <v>268</v>
      </c>
      <c r="W35">
        <f t="shared" ref="W35:W36" si="101">(T35/V35)*100</f>
        <v>86.194029850746261</v>
      </c>
      <c r="Z35" s="3" t="s">
        <v>396</v>
      </c>
      <c r="AA35">
        <v>262</v>
      </c>
      <c r="AB35">
        <v>61</v>
      </c>
      <c r="AC35">
        <f t="shared" si="6"/>
        <v>323</v>
      </c>
      <c r="AD35">
        <f t="shared" ref="AD35:AD36" si="102">(AA35/AC35)*100</f>
        <v>81.114551083591337</v>
      </c>
      <c r="AG35" s="3" t="s">
        <v>397</v>
      </c>
      <c r="AH35">
        <v>62</v>
      </c>
      <c r="AI35">
        <v>318</v>
      </c>
      <c r="AJ35">
        <f t="shared" si="8"/>
        <v>380</v>
      </c>
      <c r="AK35">
        <f t="shared" ref="AK35:AK36" si="103">(AH35/AJ35)*100</f>
        <v>16.315789473684212</v>
      </c>
      <c r="AN35" s="3" t="s">
        <v>398</v>
      </c>
      <c r="AO35">
        <v>168</v>
      </c>
      <c r="AP35">
        <v>7</v>
      </c>
      <c r="AQ35">
        <f t="shared" si="10"/>
        <v>175</v>
      </c>
      <c r="AR35">
        <f t="shared" ref="AR35:AR36" si="104">(AO35/AQ35)*100</f>
        <v>96</v>
      </c>
      <c r="AU35" s="3" t="s">
        <v>399</v>
      </c>
      <c r="AV35">
        <v>227</v>
      </c>
      <c r="AW35">
        <v>35</v>
      </c>
      <c r="AX35">
        <f t="shared" si="12"/>
        <v>262</v>
      </c>
      <c r="AY35">
        <f t="shared" ref="AY35:AY36" si="105">(AV35/AX35)*100</f>
        <v>86.641221374045813</v>
      </c>
      <c r="BB35" s="15" t="s">
        <v>400</v>
      </c>
      <c r="BC35" s="16">
        <v>2</v>
      </c>
      <c r="BD35" s="16">
        <v>148</v>
      </c>
      <c r="BE35" s="16">
        <f t="shared" si="14"/>
        <v>150</v>
      </c>
      <c r="BF35">
        <f t="shared" ref="BF35:BF36" si="106">(BC35/BE35)*100</f>
        <v>1.3333333333333335</v>
      </c>
      <c r="BI35" s="15" t="s">
        <v>401</v>
      </c>
      <c r="BJ35" s="16">
        <v>156</v>
      </c>
      <c r="BK35" s="16">
        <v>18</v>
      </c>
      <c r="BL35" s="16">
        <f t="shared" si="16"/>
        <v>174</v>
      </c>
      <c r="BM35" s="16">
        <f t="shared" ref="BM35:BM36" si="107">(BJ35/BL35)*100</f>
        <v>89.65517241379311</v>
      </c>
      <c r="BP35" s="3" t="s">
        <v>402</v>
      </c>
      <c r="BQ35">
        <v>378</v>
      </c>
      <c r="BR35">
        <v>54</v>
      </c>
      <c r="BS35">
        <f t="shared" si="18"/>
        <v>432</v>
      </c>
      <c r="BT35">
        <f t="shared" ref="BT35:BT36" si="108">(BQ35/BS35)*100</f>
        <v>87.5</v>
      </c>
      <c r="BX35" s="3" t="s">
        <v>403</v>
      </c>
      <c r="BY35">
        <v>227</v>
      </c>
      <c r="BZ35">
        <v>11</v>
      </c>
      <c r="CA35">
        <f t="shared" si="20"/>
        <v>238</v>
      </c>
      <c r="CB35">
        <f t="shared" ref="CB35:CB36" si="109">(BY35/CA35)*100</f>
        <v>95.378151260504211</v>
      </c>
    </row>
    <row r="36" spans="5:81" x14ac:dyDescent="0.3">
      <c r="E36" s="8" t="s">
        <v>404</v>
      </c>
      <c r="F36">
        <v>150</v>
      </c>
      <c r="G36">
        <v>46</v>
      </c>
      <c r="H36">
        <f t="shared" si="0"/>
        <v>196</v>
      </c>
      <c r="I36">
        <f t="shared" si="99"/>
        <v>76.530612244897952</v>
      </c>
      <c r="L36" s="3" t="s">
        <v>405</v>
      </c>
      <c r="M36">
        <v>286</v>
      </c>
      <c r="N36">
        <v>16</v>
      </c>
      <c r="O36">
        <f t="shared" si="2"/>
        <v>302</v>
      </c>
      <c r="P36">
        <f t="shared" si="100"/>
        <v>94.701986754966882</v>
      </c>
      <c r="S36" s="3" t="s">
        <v>406</v>
      </c>
      <c r="T36">
        <v>145</v>
      </c>
      <c r="U36">
        <v>46</v>
      </c>
      <c r="V36">
        <f t="shared" si="4"/>
        <v>191</v>
      </c>
      <c r="W36">
        <f t="shared" si="101"/>
        <v>75.916230366492144</v>
      </c>
      <c r="Z36" s="3" t="s">
        <v>407</v>
      </c>
      <c r="AA36">
        <v>344</v>
      </c>
      <c r="AB36">
        <v>81</v>
      </c>
      <c r="AC36">
        <f t="shared" si="6"/>
        <v>425</v>
      </c>
      <c r="AD36">
        <f t="shared" si="102"/>
        <v>80.941176470588232</v>
      </c>
      <c r="AG36" s="3" t="s">
        <v>408</v>
      </c>
      <c r="AH36">
        <v>29</v>
      </c>
      <c r="AI36">
        <v>198</v>
      </c>
      <c r="AJ36">
        <f t="shared" si="8"/>
        <v>227</v>
      </c>
      <c r="AK36">
        <f t="shared" si="103"/>
        <v>12.77533039647577</v>
      </c>
      <c r="AN36" s="3" t="s">
        <v>409</v>
      </c>
      <c r="AO36">
        <v>118</v>
      </c>
      <c r="AP36">
        <v>6</v>
      </c>
      <c r="AQ36">
        <f t="shared" si="10"/>
        <v>124</v>
      </c>
      <c r="AR36">
        <f t="shared" si="104"/>
        <v>95.161290322580655</v>
      </c>
      <c r="AU36" s="3" t="s">
        <v>410</v>
      </c>
      <c r="AV36">
        <v>134</v>
      </c>
      <c r="AW36">
        <v>26</v>
      </c>
      <c r="AX36">
        <f t="shared" si="12"/>
        <v>160</v>
      </c>
      <c r="AY36">
        <f t="shared" si="105"/>
        <v>83.75</v>
      </c>
      <c r="BB36" s="15" t="s">
        <v>411</v>
      </c>
      <c r="BC36" s="16">
        <v>3</v>
      </c>
      <c r="BD36" s="16">
        <v>261</v>
      </c>
      <c r="BE36" s="16">
        <f t="shared" si="14"/>
        <v>264</v>
      </c>
      <c r="BF36">
        <f t="shared" si="106"/>
        <v>1.1363636363636365</v>
      </c>
      <c r="BI36" s="15" t="s">
        <v>412</v>
      </c>
      <c r="BJ36" s="16">
        <v>184</v>
      </c>
      <c r="BK36" s="16">
        <v>43</v>
      </c>
      <c r="BL36" s="16">
        <f t="shared" si="16"/>
        <v>227</v>
      </c>
      <c r="BM36" s="16">
        <f t="shared" si="107"/>
        <v>81.057268722466958</v>
      </c>
      <c r="BP36" s="3" t="s">
        <v>413</v>
      </c>
      <c r="BQ36">
        <v>266</v>
      </c>
      <c r="BR36">
        <v>46</v>
      </c>
      <c r="BS36">
        <f t="shared" si="18"/>
        <v>312</v>
      </c>
      <c r="BT36">
        <f t="shared" si="108"/>
        <v>85.256410256410248</v>
      </c>
      <c r="BX36" s="3" t="s">
        <v>414</v>
      </c>
      <c r="BY36">
        <v>205</v>
      </c>
      <c r="BZ36">
        <v>9</v>
      </c>
      <c r="CA36">
        <f t="shared" si="20"/>
        <v>214</v>
      </c>
      <c r="CB36">
        <f t="shared" si="109"/>
        <v>95.794392523364493</v>
      </c>
    </row>
    <row r="37" spans="5:81" x14ac:dyDescent="0.3">
      <c r="E37" s="9" t="s">
        <v>415</v>
      </c>
      <c r="H37">
        <f t="shared" si="0"/>
        <v>0</v>
      </c>
      <c r="I37" s="10">
        <f>AVERAGE(I34:I36)</f>
        <v>69.359342504547172</v>
      </c>
      <c r="J37" s="10">
        <f>STDEV(I34:I36)/SQRT(3)</f>
        <v>3.9168220408296714</v>
      </c>
      <c r="L37" s="11" t="s">
        <v>416</v>
      </c>
      <c r="O37">
        <f t="shared" si="2"/>
        <v>0</v>
      </c>
      <c r="P37" s="10">
        <f>AVERAGE(P34:P36)</f>
        <v>93.666190201966188</v>
      </c>
      <c r="Q37" s="10">
        <f>STDEV(P34:P36)/SQRT(3)</f>
        <v>1.4724629481043399</v>
      </c>
      <c r="S37" s="11" t="s">
        <v>417</v>
      </c>
      <c r="V37">
        <f t="shared" si="4"/>
        <v>0</v>
      </c>
      <c r="W37" s="10">
        <f>AVERAGE(W34:W36)</f>
        <v>82.222081591074314</v>
      </c>
      <c r="X37" s="10">
        <f>STDEV(W34:W36)/SQRT(3)</f>
        <v>3.1881874603420117</v>
      </c>
      <c r="Z37" s="11" t="s">
        <v>418</v>
      </c>
      <c r="AC37">
        <f t="shared" si="6"/>
        <v>0</v>
      </c>
      <c r="AD37" s="10">
        <f>AVERAGE(AD34:AD36)</f>
        <v>79.724790540658731</v>
      </c>
      <c r="AE37" s="10">
        <f>STDEV(AD34:AD36)/SQRT(3)</f>
        <v>1.3040340317155881</v>
      </c>
      <c r="AG37" s="11" t="s">
        <v>419</v>
      </c>
      <c r="AJ37">
        <f t="shared" si="8"/>
        <v>0</v>
      </c>
      <c r="AK37" s="10">
        <f>AVERAGE(AK34:AK36)</f>
        <v>14.846091447234897</v>
      </c>
      <c r="AL37" s="10">
        <f>STDEV(AK34:AK36)/SQRT(3)</f>
        <v>1.0653121903525689</v>
      </c>
      <c r="AN37" s="11" t="s">
        <v>420</v>
      </c>
      <c r="AQ37">
        <f t="shared" si="10"/>
        <v>0</v>
      </c>
      <c r="AR37" s="10">
        <f>AVERAGE(AR34:AR36)</f>
        <v>95.705015849338054</v>
      </c>
      <c r="AS37" s="10">
        <f>STDEV(AR34:AR36)/SQRT(3)</f>
        <v>0.27219030406783018</v>
      </c>
      <c r="AU37" s="11" t="s">
        <v>421</v>
      </c>
      <c r="AX37">
        <f t="shared" si="12"/>
        <v>0</v>
      </c>
      <c r="AY37" s="10">
        <f>AVERAGE(AY34:AY36)</f>
        <v>85.424524771740764</v>
      </c>
      <c r="AZ37" s="10">
        <f>STDEV(AY34:AY36)/SQRT(3)</f>
        <v>0.86544694291090163</v>
      </c>
      <c r="BB37" s="17" t="s">
        <v>422</v>
      </c>
      <c r="BC37" s="16"/>
      <c r="BD37" s="16"/>
      <c r="BE37" s="16">
        <f t="shared" si="14"/>
        <v>0</v>
      </c>
      <c r="BF37" s="10">
        <f>AVERAGE(BF34:BF36)</f>
        <v>0.8232323232323232</v>
      </c>
      <c r="BG37" s="10">
        <f>STDEV(BF34:BF36)/SQRT(3)</f>
        <v>0.41552491256720497</v>
      </c>
      <c r="BI37" s="11" t="s">
        <v>423</v>
      </c>
      <c r="BL37">
        <f t="shared" si="16"/>
        <v>0</v>
      </c>
      <c r="BM37" s="10">
        <f>AVERAGE(BM34:BM36)</f>
        <v>87.422665563938551</v>
      </c>
      <c r="BN37" s="10">
        <f>STDEV(BM34:BM36)/SQRT(3)</f>
        <v>3.2296321634429743</v>
      </c>
      <c r="BP37" s="11" t="s">
        <v>424</v>
      </c>
      <c r="BS37">
        <f t="shared" si="18"/>
        <v>0</v>
      </c>
      <c r="BT37" s="10">
        <f>AVERAGE(BT34:BT36)</f>
        <v>85.666278166278175</v>
      </c>
      <c r="BU37" s="10">
        <f>STDEV(BT34:BT36)/SQRT(3)</f>
        <v>0.9624523766124653</v>
      </c>
      <c r="BX37" s="11" t="s">
        <v>425</v>
      </c>
      <c r="CA37">
        <f t="shared" si="20"/>
        <v>0</v>
      </c>
      <c r="CB37" s="10">
        <f>AVERAGE(CB34:CB36)</f>
        <v>95.711758901041108</v>
      </c>
      <c r="CC37" s="10">
        <f>STDEV(CB34:CB36)/SQRT(3)</f>
        <v>0.17373846780968272</v>
      </c>
    </row>
    <row r="38" spans="5:81" x14ac:dyDescent="0.3">
      <c r="E38" s="8" t="s">
        <v>426</v>
      </c>
      <c r="F38">
        <v>0</v>
      </c>
      <c r="G38">
        <v>240</v>
      </c>
      <c r="H38">
        <f t="shared" si="0"/>
        <v>240</v>
      </c>
      <c r="I38">
        <f>(F38/H38)*100</f>
        <v>0</v>
      </c>
      <c r="L38" s="3" t="s">
        <v>427</v>
      </c>
      <c r="M38">
        <v>170</v>
      </c>
      <c r="N38">
        <v>16</v>
      </c>
      <c r="O38">
        <f t="shared" si="2"/>
        <v>186</v>
      </c>
      <c r="P38">
        <f>(M38/O38)*100</f>
        <v>91.397849462365585</v>
      </c>
      <c r="S38" s="3" t="s">
        <v>428</v>
      </c>
      <c r="T38">
        <v>3</v>
      </c>
      <c r="U38">
        <v>374</v>
      </c>
      <c r="V38">
        <f t="shared" si="4"/>
        <v>377</v>
      </c>
      <c r="W38">
        <f>(T38/V38)*100</f>
        <v>0.79575596816976124</v>
      </c>
      <c r="Z38" s="3" t="s">
        <v>429</v>
      </c>
      <c r="AA38">
        <v>1</v>
      </c>
      <c r="AB38">
        <v>335</v>
      </c>
      <c r="AC38">
        <f t="shared" si="6"/>
        <v>336</v>
      </c>
      <c r="AD38">
        <f>(AA38/AC38)*100</f>
        <v>0.29761904761904762</v>
      </c>
      <c r="AG38" s="3" t="s">
        <v>430</v>
      </c>
      <c r="AH38">
        <v>149</v>
      </c>
      <c r="AI38">
        <v>102</v>
      </c>
      <c r="AJ38">
        <f t="shared" si="8"/>
        <v>251</v>
      </c>
      <c r="AK38">
        <f>(AH38/AJ38)*100</f>
        <v>59.362549800796813</v>
      </c>
      <c r="AN38" s="3" t="s">
        <v>431</v>
      </c>
      <c r="AO38">
        <v>149</v>
      </c>
      <c r="AP38">
        <v>14</v>
      </c>
      <c r="AQ38">
        <f t="shared" si="10"/>
        <v>163</v>
      </c>
      <c r="AR38">
        <f>(AO38/AQ38)*100</f>
        <v>91.411042944785279</v>
      </c>
      <c r="AU38" s="3" t="s">
        <v>344</v>
      </c>
      <c r="AV38">
        <v>0</v>
      </c>
      <c r="AW38">
        <v>178</v>
      </c>
      <c r="AX38">
        <f t="shared" si="12"/>
        <v>178</v>
      </c>
      <c r="AY38">
        <f>(AV38/AX38)*100</f>
        <v>0</v>
      </c>
      <c r="BB38" s="3" t="s">
        <v>432</v>
      </c>
      <c r="BC38">
        <v>133</v>
      </c>
      <c r="BD38">
        <v>187</v>
      </c>
      <c r="BE38">
        <f t="shared" si="14"/>
        <v>320</v>
      </c>
      <c r="BF38">
        <f>(BC38/BE38)*100</f>
        <v>41.5625</v>
      </c>
      <c r="BI38" s="3" t="s">
        <v>433</v>
      </c>
      <c r="BJ38">
        <v>3</v>
      </c>
      <c r="BK38">
        <v>237</v>
      </c>
      <c r="BL38">
        <f t="shared" si="16"/>
        <v>240</v>
      </c>
      <c r="BM38">
        <f>(BJ38/BL38)*100</f>
        <v>1.25</v>
      </c>
      <c r="BP38" s="3" t="s">
        <v>434</v>
      </c>
      <c r="BQ38">
        <v>1</v>
      </c>
      <c r="BR38">
        <v>227</v>
      </c>
      <c r="BS38">
        <f t="shared" si="18"/>
        <v>228</v>
      </c>
      <c r="BT38">
        <f>(BQ38/BS38)*100</f>
        <v>0.43859649122807015</v>
      </c>
      <c r="BX38" s="3" t="s">
        <v>435</v>
      </c>
      <c r="BY38">
        <v>121</v>
      </c>
      <c r="BZ38">
        <v>5</v>
      </c>
      <c r="CA38">
        <f t="shared" si="20"/>
        <v>126</v>
      </c>
      <c r="CB38">
        <f>(BY38/CA38)*100</f>
        <v>96.031746031746039</v>
      </c>
    </row>
    <row r="39" spans="5:81" x14ac:dyDescent="0.3">
      <c r="E39" s="8" t="s">
        <v>436</v>
      </c>
      <c r="F39">
        <v>3</v>
      </c>
      <c r="G39">
        <v>219</v>
      </c>
      <c r="H39">
        <f t="shared" si="0"/>
        <v>222</v>
      </c>
      <c r="I39">
        <f t="shared" ref="I39:I40" si="110">(F39/H39)*100</f>
        <v>1.3513513513513513</v>
      </c>
      <c r="L39" s="3" t="s">
        <v>437</v>
      </c>
      <c r="M39">
        <v>346</v>
      </c>
      <c r="N39">
        <v>41</v>
      </c>
      <c r="O39">
        <f t="shared" si="2"/>
        <v>387</v>
      </c>
      <c r="P39">
        <f t="shared" ref="P39:P40" si="111">(M39/O39)*100</f>
        <v>89.405684754521957</v>
      </c>
      <c r="S39" s="3" t="s">
        <v>438</v>
      </c>
      <c r="T39">
        <v>1</v>
      </c>
      <c r="U39">
        <v>307</v>
      </c>
      <c r="V39">
        <f t="shared" si="4"/>
        <v>308</v>
      </c>
      <c r="W39">
        <f t="shared" ref="W39:W40" si="112">(T39/V39)*100</f>
        <v>0.32467532467532467</v>
      </c>
      <c r="Z39" s="3" t="s">
        <v>439</v>
      </c>
      <c r="AA39">
        <v>1</v>
      </c>
      <c r="AB39">
        <v>357</v>
      </c>
      <c r="AC39">
        <f t="shared" si="6"/>
        <v>358</v>
      </c>
      <c r="AD39">
        <f t="shared" ref="AD39:AD40" si="113">(AA39/AC39)*100</f>
        <v>0.27932960893854747</v>
      </c>
      <c r="AG39" s="3" t="s">
        <v>440</v>
      </c>
      <c r="AH39">
        <v>88</v>
      </c>
      <c r="AI39">
        <v>138</v>
      </c>
      <c r="AJ39">
        <f t="shared" si="8"/>
        <v>226</v>
      </c>
      <c r="AK39">
        <f t="shared" ref="AK39:AK40" si="114">(AH39/AJ39)*100</f>
        <v>38.938053097345133</v>
      </c>
      <c r="AN39" s="3" t="s">
        <v>441</v>
      </c>
      <c r="AO39">
        <v>215</v>
      </c>
      <c r="AP39">
        <v>22</v>
      </c>
      <c r="AQ39">
        <f t="shared" si="10"/>
        <v>237</v>
      </c>
      <c r="AR39">
        <f t="shared" ref="AR39:AR40" si="115">(AO39/AQ39)*100</f>
        <v>90.71729957805907</v>
      </c>
      <c r="AU39" s="3" t="s">
        <v>355</v>
      </c>
      <c r="AV39">
        <v>0</v>
      </c>
      <c r="AW39">
        <v>123</v>
      </c>
      <c r="AX39">
        <f t="shared" si="12"/>
        <v>123</v>
      </c>
      <c r="AY39">
        <f t="shared" ref="AY39:AY40" si="116">(AV39/AX39)*100</f>
        <v>0</v>
      </c>
      <c r="BB39" s="3" t="s">
        <v>442</v>
      </c>
      <c r="BC39">
        <v>72</v>
      </c>
      <c r="BD39">
        <v>82</v>
      </c>
      <c r="BE39">
        <f t="shared" si="14"/>
        <v>154</v>
      </c>
      <c r="BF39">
        <f t="shared" ref="BF39:BF40" si="117">(BC39/BE39)*100</f>
        <v>46.753246753246749</v>
      </c>
      <c r="BI39" s="3" t="s">
        <v>443</v>
      </c>
      <c r="BJ39">
        <v>3</v>
      </c>
      <c r="BK39">
        <v>243</v>
      </c>
      <c r="BL39">
        <f t="shared" si="16"/>
        <v>246</v>
      </c>
      <c r="BM39">
        <f t="shared" ref="BM39:BM40" si="118">(BJ39/BL39)*100</f>
        <v>1.2195121951219512</v>
      </c>
      <c r="BP39" s="3" t="s">
        <v>444</v>
      </c>
      <c r="BQ39">
        <v>2</v>
      </c>
      <c r="BR39">
        <v>229</v>
      </c>
      <c r="BS39">
        <f t="shared" si="18"/>
        <v>231</v>
      </c>
      <c r="BT39">
        <f t="shared" ref="BT39:BT40" si="119">(BQ39/BS39)*100</f>
        <v>0.86580086580086579</v>
      </c>
      <c r="BX39" s="3" t="s">
        <v>445</v>
      </c>
      <c r="BY39">
        <v>152</v>
      </c>
      <c r="BZ39">
        <v>16</v>
      </c>
      <c r="CA39">
        <f t="shared" si="20"/>
        <v>168</v>
      </c>
      <c r="CB39">
        <f t="shared" ref="CB39:CB40" si="120">(BY39/CA39)*100</f>
        <v>90.476190476190482</v>
      </c>
    </row>
    <row r="40" spans="5:81" x14ac:dyDescent="0.3">
      <c r="E40" s="8" t="s">
        <v>446</v>
      </c>
      <c r="F40">
        <v>0</v>
      </c>
      <c r="G40">
        <v>172</v>
      </c>
      <c r="H40">
        <f t="shared" si="0"/>
        <v>172</v>
      </c>
      <c r="I40">
        <f t="shared" si="110"/>
        <v>0</v>
      </c>
      <c r="L40" s="3" t="s">
        <v>447</v>
      </c>
      <c r="M40">
        <v>272</v>
      </c>
      <c r="N40">
        <v>28</v>
      </c>
      <c r="O40">
        <f t="shared" si="2"/>
        <v>300</v>
      </c>
      <c r="P40">
        <f t="shared" si="111"/>
        <v>90.666666666666657</v>
      </c>
      <c r="S40" s="3" t="s">
        <v>448</v>
      </c>
      <c r="T40">
        <v>2</v>
      </c>
      <c r="U40">
        <v>275</v>
      </c>
      <c r="V40">
        <f t="shared" si="4"/>
        <v>277</v>
      </c>
      <c r="W40">
        <f t="shared" si="112"/>
        <v>0.72202166064981954</v>
      </c>
      <c r="Z40" s="3" t="s">
        <v>449</v>
      </c>
      <c r="AA40">
        <v>0</v>
      </c>
      <c r="AB40">
        <v>232</v>
      </c>
      <c r="AC40">
        <f t="shared" si="6"/>
        <v>232</v>
      </c>
      <c r="AD40">
        <f t="shared" si="113"/>
        <v>0</v>
      </c>
      <c r="AG40" s="3" t="s">
        <v>450</v>
      </c>
      <c r="AH40">
        <v>76</v>
      </c>
      <c r="AI40">
        <v>109</v>
      </c>
      <c r="AJ40">
        <f t="shared" si="8"/>
        <v>185</v>
      </c>
      <c r="AK40">
        <f t="shared" si="114"/>
        <v>41.081081081081081</v>
      </c>
      <c r="AN40" s="3" t="s">
        <v>451</v>
      </c>
      <c r="AO40">
        <v>304</v>
      </c>
      <c r="AP40">
        <v>38</v>
      </c>
      <c r="AQ40">
        <f t="shared" si="10"/>
        <v>342</v>
      </c>
      <c r="AR40">
        <f t="shared" si="115"/>
        <v>88.888888888888886</v>
      </c>
      <c r="AU40" s="3" t="s">
        <v>366</v>
      </c>
      <c r="AV40">
        <v>0</v>
      </c>
      <c r="AW40">
        <v>167</v>
      </c>
      <c r="AX40">
        <f t="shared" si="12"/>
        <v>167</v>
      </c>
      <c r="AY40">
        <f t="shared" si="116"/>
        <v>0</v>
      </c>
      <c r="BB40" s="3" t="s">
        <v>452</v>
      </c>
      <c r="BC40">
        <v>102</v>
      </c>
      <c r="BD40">
        <v>147</v>
      </c>
      <c r="BE40">
        <f t="shared" si="14"/>
        <v>249</v>
      </c>
      <c r="BF40">
        <f t="shared" si="117"/>
        <v>40.963855421686745</v>
      </c>
      <c r="BI40" s="3" t="s">
        <v>453</v>
      </c>
      <c r="BJ40">
        <v>1</v>
      </c>
      <c r="BK40">
        <v>198</v>
      </c>
      <c r="BL40">
        <f t="shared" si="16"/>
        <v>199</v>
      </c>
      <c r="BM40">
        <f t="shared" si="118"/>
        <v>0.50251256281407031</v>
      </c>
      <c r="BP40" s="3" t="s">
        <v>454</v>
      </c>
      <c r="BQ40">
        <v>0</v>
      </c>
      <c r="BR40">
        <v>189</v>
      </c>
      <c r="BS40">
        <f t="shared" si="18"/>
        <v>189</v>
      </c>
      <c r="BT40">
        <f t="shared" si="119"/>
        <v>0</v>
      </c>
      <c r="BX40" s="3" t="s">
        <v>455</v>
      </c>
      <c r="BY40">
        <v>105</v>
      </c>
      <c r="BZ40">
        <v>2</v>
      </c>
      <c r="CA40">
        <f t="shared" si="20"/>
        <v>107</v>
      </c>
      <c r="CB40">
        <f t="shared" si="120"/>
        <v>98.130841121495322</v>
      </c>
    </row>
    <row r="41" spans="5:81" x14ac:dyDescent="0.3">
      <c r="E41" s="9" t="s">
        <v>456</v>
      </c>
      <c r="H41">
        <f t="shared" si="0"/>
        <v>0</v>
      </c>
      <c r="I41" s="10">
        <f>AVERAGE(I38:I40)</f>
        <v>0.45045045045045046</v>
      </c>
      <c r="J41" s="10">
        <f>STDEV(I38:I40)/SQRT(3)</f>
        <v>0.45045045045045046</v>
      </c>
      <c r="L41" s="3" t="s">
        <v>457</v>
      </c>
      <c r="O41">
        <f t="shared" si="2"/>
        <v>0</v>
      </c>
      <c r="P41" s="10">
        <f>AVERAGE(P38:P40)</f>
        <v>90.490066961184723</v>
      </c>
      <c r="Q41" s="10">
        <f>STDEV(P38:P40)/SQRT(3)</f>
        <v>0.58182776597450458</v>
      </c>
      <c r="S41" s="11" t="s">
        <v>458</v>
      </c>
      <c r="V41">
        <f t="shared" si="4"/>
        <v>0</v>
      </c>
      <c r="W41" s="10">
        <f>AVERAGE(W38:W40)</f>
        <v>0.61415098449830186</v>
      </c>
      <c r="X41" s="10">
        <f>STDEV(W38:W40)/SQRT(3)</f>
        <v>0.14629457183917466</v>
      </c>
      <c r="Z41" s="11" t="s">
        <v>459</v>
      </c>
      <c r="AC41">
        <f t="shared" si="6"/>
        <v>0</v>
      </c>
      <c r="AD41" s="10">
        <f>AVERAGE(AD38:AD40)</f>
        <v>0.1923162188525317</v>
      </c>
      <c r="AE41" s="10">
        <f>STDEV(AD38:AD40)/SQRT(3)</f>
        <v>9.6302945467438131E-2</v>
      </c>
      <c r="AG41" s="11" t="s">
        <v>460</v>
      </c>
      <c r="AJ41">
        <f t="shared" si="8"/>
        <v>0</v>
      </c>
      <c r="AK41" s="10">
        <f>AVERAGE(AK38:AK40)</f>
        <v>46.460561326407678</v>
      </c>
      <c r="AL41" s="10">
        <f>STDEV(AK38:AK40)/SQRT(3)</f>
        <v>6.4805895354183436</v>
      </c>
      <c r="AN41" s="11" t="s">
        <v>461</v>
      </c>
      <c r="AQ41">
        <f t="shared" si="10"/>
        <v>0</v>
      </c>
      <c r="AR41" s="10">
        <f>AVERAGE(AR38:AR40)</f>
        <v>90.339077137244416</v>
      </c>
      <c r="AS41" s="10">
        <f>STDEV(AR38:AR40)/SQRT(3)</f>
        <v>0.75224207794000852</v>
      </c>
      <c r="AU41" s="11" t="s">
        <v>462</v>
      </c>
      <c r="AX41">
        <f t="shared" si="12"/>
        <v>0</v>
      </c>
      <c r="AY41" s="10">
        <f>AVERAGE(AY38:AY40)</f>
        <v>0</v>
      </c>
      <c r="AZ41" s="10">
        <f>STDEV(AY38:AY40)/SQRT(3)</f>
        <v>0</v>
      </c>
      <c r="BB41" s="11" t="s">
        <v>463</v>
      </c>
      <c r="BE41">
        <f t="shared" si="14"/>
        <v>0</v>
      </c>
      <c r="BF41" s="10">
        <f>AVERAGE(BF38:BF40)</f>
        <v>43.093200724977827</v>
      </c>
      <c r="BG41" s="10">
        <f>STDEV(BF38:BF40)/SQRT(3)</f>
        <v>1.8381645310446031</v>
      </c>
      <c r="BI41" s="11" t="s">
        <v>464</v>
      </c>
      <c r="BL41">
        <f t="shared" si="16"/>
        <v>0</v>
      </c>
      <c r="BM41" s="10">
        <f>AVERAGE(BM38:BM40)</f>
        <v>0.99067491931200724</v>
      </c>
      <c r="BN41" s="10">
        <f>STDEV(BM38:BM40)/SQRT(3)</f>
        <v>0.24423980107521687</v>
      </c>
      <c r="BP41" s="11" t="s">
        <v>465</v>
      </c>
      <c r="BS41">
        <f t="shared" si="18"/>
        <v>0</v>
      </c>
      <c r="BT41" s="10">
        <f>AVERAGE(BT38:BT40)</f>
        <v>0.43479911900964535</v>
      </c>
      <c r="BU41" s="10">
        <f>STDEV(BT38:BT40)/SQRT(3)</f>
        <v>0.24994239325106238</v>
      </c>
      <c r="BX41" s="11" t="s">
        <v>466</v>
      </c>
      <c r="CA41">
        <f t="shared" si="20"/>
        <v>0</v>
      </c>
      <c r="CB41" s="10">
        <f>AVERAGE(CB38:CB40)</f>
        <v>94.879592543143943</v>
      </c>
      <c r="CC41" s="10">
        <f>STDEV(CB38:CB40)/SQRT(3)</f>
        <v>2.2835653681169958</v>
      </c>
    </row>
    <row r="42" spans="5:81" x14ac:dyDescent="0.3">
      <c r="E42" s="8" t="s">
        <v>467</v>
      </c>
      <c r="F42">
        <v>187</v>
      </c>
      <c r="G42">
        <v>10</v>
      </c>
      <c r="H42">
        <f t="shared" si="0"/>
        <v>197</v>
      </c>
      <c r="I42">
        <f>(F42/H42)*100</f>
        <v>94.923857868020306</v>
      </c>
      <c r="L42" s="3" t="s">
        <v>468</v>
      </c>
      <c r="M42">
        <v>277</v>
      </c>
      <c r="N42">
        <v>30</v>
      </c>
      <c r="O42">
        <f t="shared" si="2"/>
        <v>307</v>
      </c>
      <c r="P42">
        <f>(M42/O42)*100</f>
        <v>90.22801302931596</v>
      </c>
      <c r="S42" s="3" t="s">
        <v>469</v>
      </c>
      <c r="T42">
        <v>250</v>
      </c>
      <c r="U42">
        <v>24</v>
      </c>
      <c r="V42">
        <f t="shared" si="4"/>
        <v>274</v>
      </c>
      <c r="W42">
        <f>(T42/V42)*100</f>
        <v>91.240875912408754</v>
      </c>
      <c r="Z42" s="3" t="s">
        <v>470</v>
      </c>
      <c r="AA42">
        <v>224</v>
      </c>
      <c r="AB42">
        <v>16</v>
      </c>
      <c r="AC42">
        <f t="shared" si="6"/>
        <v>240</v>
      </c>
      <c r="AD42">
        <f>(AA42/AC42)*100</f>
        <v>93.333333333333329</v>
      </c>
      <c r="AG42" s="3" t="s">
        <v>471</v>
      </c>
      <c r="AH42">
        <v>261</v>
      </c>
      <c r="AI42">
        <v>4</v>
      </c>
      <c r="AJ42">
        <f t="shared" si="8"/>
        <v>265</v>
      </c>
      <c r="AK42">
        <f>(AH42/AJ42)*100</f>
        <v>98.490566037735846</v>
      </c>
      <c r="AN42" s="3" t="s">
        <v>472</v>
      </c>
      <c r="AO42">
        <v>263</v>
      </c>
      <c r="AP42">
        <v>19</v>
      </c>
      <c r="AQ42">
        <f t="shared" si="10"/>
        <v>282</v>
      </c>
      <c r="AR42">
        <f>(AO42/AQ42)*100</f>
        <v>93.262411347517727</v>
      </c>
      <c r="AU42" s="3" t="s">
        <v>473</v>
      </c>
      <c r="AV42">
        <v>220</v>
      </c>
      <c r="AW42">
        <v>12</v>
      </c>
      <c r="AX42">
        <f t="shared" si="12"/>
        <v>232</v>
      </c>
      <c r="AY42">
        <f>(AV42/AX42)*100</f>
        <v>94.827586206896555</v>
      </c>
      <c r="BB42" s="3" t="s">
        <v>474</v>
      </c>
      <c r="BC42">
        <v>217</v>
      </c>
      <c r="BD42">
        <v>8</v>
      </c>
      <c r="BE42">
        <f t="shared" si="14"/>
        <v>225</v>
      </c>
      <c r="BF42">
        <f>(BC42/BE42)*100</f>
        <v>96.444444444444443</v>
      </c>
      <c r="BI42" s="3" t="s">
        <v>475</v>
      </c>
      <c r="BJ42">
        <v>200</v>
      </c>
      <c r="BK42">
        <v>7</v>
      </c>
      <c r="BL42">
        <f t="shared" si="16"/>
        <v>207</v>
      </c>
      <c r="BM42">
        <f>(BJ42/BL42)*100</f>
        <v>96.618357487922708</v>
      </c>
      <c r="BP42" s="3" t="s">
        <v>476</v>
      </c>
      <c r="BQ42">
        <v>240</v>
      </c>
      <c r="BR42">
        <v>9</v>
      </c>
      <c r="BS42">
        <f t="shared" si="18"/>
        <v>249</v>
      </c>
      <c r="BT42">
        <f>(BQ42/BS42)*100</f>
        <v>96.385542168674704</v>
      </c>
      <c r="BX42" s="5" t="s">
        <v>477</v>
      </c>
      <c r="BY42">
        <v>0</v>
      </c>
      <c r="BZ42">
        <v>203</v>
      </c>
      <c r="CA42">
        <f t="shared" si="20"/>
        <v>203</v>
      </c>
      <c r="CB42">
        <f>(BY42/CA42)*100</f>
        <v>0</v>
      </c>
    </row>
    <row r="43" spans="5:81" x14ac:dyDescent="0.3">
      <c r="E43" s="8" t="s">
        <v>478</v>
      </c>
      <c r="F43">
        <v>193</v>
      </c>
      <c r="G43">
        <v>21</v>
      </c>
      <c r="H43">
        <f t="shared" si="0"/>
        <v>214</v>
      </c>
      <c r="I43">
        <f t="shared" ref="I43:I44" si="121">(F43/H43)*100</f>
        <v>90.186915887850475</v>
      </c>
      <c r="L43" s="3" t="s">
        <v>479</v>
      </c>
      <c r="M43">
        <v>211</v>
      </c>
      <c r="N43">
        <v>18</v>
      </c>
      <c r="O43">
        <f t="shared" si="2"/>
        <v>229</v>
      </c>
      <c r="P43">
        <f t="shared" ref="P43:P44" si="122">(M43/O43)*100</f>
        <v>92.139737991266372</v>
      </c>
      <c r="S43" s="3" t="s">
        <v>480</v>
      </c>
      <c r="T43">
        <v>216</v>
      </c>
      <c r="U43">
        <v>21</v>
      </c>
      <c r="V43">
        <f t="shared" si="4"/>
        <v>237</v>
      </c>
      <c r="W43">
        <f t="shared" ref="W43:W44" si="123">(T43/V43)*100</f>
        <v>91.139240506329116</v>
      </c>
      <c r="Z43" s="3" t="s">
        <v>481</v>
      </c>
      <c r="AA43">
        <v>263</v>
      </c>
      <c r="AB43">
        <v>20</v>
      </c>
      <c r="AC43">
        <f t="shared" si="6"/>
        <v>283</v>
      </c>
      <c r="AD43">
        <f t="shared" ref="AD43:AD44" si="124">(AA43/AC43)*100</f>
        <v>92.932862190812727</v>
      </c>
      <c r="AG43" s="3" t="s">
        <v>482</v>
      </c>
      <c r="AH43">
        <v>276</v>
      </c>
      <c r="AI43">
        <v>10</v>
      </c>
      <c r="AJ43">
        <f t="shared" si="8"/>
        <v>286</v>
      </c>
      <c r="AK43">
        <f t="shared" ref="AK43:AK44" si="125">(AH43/AJ43)*100</f>
        <v>96.503496503496507</v>
      </c>
      <c r="AN43" s="3" t="s">
        <v>483</v>
      </c>
      <c r="AO43">
        <v>207</v>
      </c>
      <c r="AP43">
        <v>13</v>
      </c>
      <c r="AQ43">
        <f t="shared" si="10"/>
        <v>220</v>
      </c>
      <c r="AR43">
        <f t="shared" ref="AR43:AR44" si="126">(AO43/AQ43)*100</f>
        <v>94.090909090909093</v>
      </c>
      <c r="AU43" s="3" t="s">
        <v>484</v>
      </c>
      <c r="AV43">
        <v>241</v>
      </c>
      <c r="AW43">
        <v>10</v>
      </c>
      <c r="AX43">
        <f t="shared" si="12"/>
        <v>251</v>
      </c>
      <c r="AY43">
        <f t="shared" ref="AY43:AY44" si="127">(AV43/AX43)*100</f>
        <v>96.01593625498009</v>
      </c>
      <c r="BB43" s="3" t="s">
        <v>485</v>
      </c>
      <c r="BC43">
        <v>241</v>
      </c>
      <c r="BD43">
        <v>7</v>
      </c>
      <c r="BE43">
        <f t="shared" si="14"/>
        <v>248</v>
      </c>
      <c r="BF43">
        <f t="shared" ref="BF43:BF44" si="128">(BC43/BE43)*100</f>
        <v>97.177419354838719</v>
      </c>
      <c r="BI43" s="3" t="s">
        <v>486</v>
      </c>
      <c r="BJ43">
        <v>180</v>
      </c>
      <c r="BK43">
        <v>9</v>
      </c>
      <c r="BL43">
        <f t="shared" si="16"/>
        <v>189</v>
      </c>
      <c r="BM43">
        <f t="shared" ref="BM43:BM44" si="129">(BJ43/BL43)*100</f>
        <v>95.238095238095227</v>
      </c>
      <c r="BP43" s="3" t="s">
        <v>487</v>
      </c>
      <c r="BQ43">
        <v>292</v>
      </c>
      <c r="BR43">
        <v>9</v>
      </c>
      <c r="BS43">
        <f t="shared" si="18"/>
        <v>301</v>
      </c>
      <c r="BT43">
        <f t="shared" ref="BT43:BT44" si="130">(BQ43/BS43)*100</f>
        <v>97.009966777408636</v>
      </c>
      <c r="BX43" s="5" t="s">
        <v>488</v>
      </c>
      <c r="BY43">
        <v>0</v>
      </c>
      <c r="BZ43">
        <v>168</v>
      </c>
      <c r="CA43">
        <f t="shared" si="20"/>
        <v>168</v>
      </c>
      <c r="CB43">
        <f t="shared" ref="CB43:CB44" si="131">(BY43/CA43)*100</f>
        <v>0</v>
      </c>
    </row>
    <row r="44" spans="5:81" x14ac:dyDescent="0.3">
      <c r="E44" s="8" t="s">
        <v>489</v>
      </c>
      <c r="F44">
        <v>191</v>
      </c>
      <c r="G44">
        <v>14</v>
      </c>
      <c r="H44">
        <f t="shared" si="0"/>
        <v>205</v>
      </c>
      <c r="I44">
        <f t="shared" si="121"/>
        <v>93.170731707317074</v>
      </c>
      <c r="L44" s="5" t="s">
        <v>490</v>
      </c>
      <c r="M44">
        <v>158</v>
      </c>
      <c r="N44">
        <v>18</v>
      </c>
      <c r="O44">
        <f t="shared" si="2"/>
        <v>176</v>
      </c>
      <c r="P44">
        <f t="shared" si="122"/>
        <v>89.772727272727266</v>
      </c>
      <c r="S44" s="3" t="s">
        <v>491</v>
      </c>
      <c r="T44">
        <v>235</v>
      </c>
      <c r="U44">
        <v>13</v>
      </c>
      <c r="V44">
        <f t="shared" si="4"/>
        <v>248</v>
      </c>
      <c r="W44">
        <f t="shared" si="123"/>
        <v>94.758064516129039</v>
      </c>
      <c r="Z44" s="3" t="s">
        <v>492</v>
      </c>
      <c r="AA44">
        <v>217</v>
      </c>
      <c r="AB44">
        <v>17</v>
      </c>
      <c r="AC44">
        <f t="shared" si="6"/>
        <v>234</v>
      </c>
      <c r="AD44">
        <f t="shared" si="124"/>
        <v>92.73504273504274</v>
      </c>
      <c r="AG44" s="3" t="s">
        <v>493</v>
      </c>
      <c r="AH44">
        <v>325</v>
      </c>
      <c r="AI44">
        <v>21</v>
      </c>
      <c r="AJ44">
        <f t="shared" si="8"/>
        <v>346</v>
      </c>
      <c r="AK44">
        <f t="shared" si="125"/>
        <v>93.930635838150295</v>
      </c>
      <c r="AN44" s="3" t="s">
        <v>494</v>
      </c>
      <c r="AO44">
        <v>132</v>
      </c>
      <c r="AP44">
        <v>8</v>
      </c>
      <c r="AQ44">
        <f t="shared" si="10"/>
        <v>140</v>
      </c>
      <c r="AR44">
        <f t="shared" si="126"/>
        <v>94.285714285714278</v>
      </c>
      <c r="AU44" s="3" t="s">
        <v>495</v>
      </c>
      <c r="AV44">
        <v>186</v>
      </c>
      <c r="AW44">
        <v>11</v>
      </c>
      <c r="AX44">
        <f t="shared" si="12"/>
        <v>197</v>
      </c>
      <c r="AY44">
        <f t="shared" si="127"/>
        <v>94.416243654822338</v>
      </c>
      <c r="BB44" s="3" t="s">
        <v>496</v>
      </c>
      <c r="BC44">
        <v>179</v>
      </c>
      <c r="BD44">
        <v>13</v>
      </c>
      <c r="BE44">
        <f t="shared" si="14"/>
        <v>192</v>
      </c>
      <c r="BF44">
        <f t="shared" si="128"/>
        <v>93.229166666666657</v>
      </c>
      <c r="BI44" s="3" t="s">
        <v>497</v>
      </c>
      <c r="BJ44">
        <v>177</v>
      </c>
      <c r="BK44">
        <v>6</v>
      </c>
      <c r="BL44">
        <f t="shared" si="16"/>
        <v>183</v>
      </c>
      <c r="BM44">
        <f t="shared" si="129"/>
        <v>96.721311475409834</v>
      </c>
      <c r="BP44" s="3" t="s">
        <v>498</v>
      </c>
      <c r="BQ44">
        <v>203</v>
      </c>
      <c r="BR44">
        <v>6</v>
      </c>
      <c r="BS44">
        <f t="shared" si="18"/>
        <v>209</v>
      </c>
      <c r="BT44">
        <f t="shared" si="130"/>
        <v>97.129186602870803</v>
      </c>
      <c r="BX44" s="5" t="s">
        <v>499</v>
      </c>
      <c r="BY44">
        <v>1</v>
      </c>
      <c r="BZ44">
        <v>246</v>
      </c>
      <c r="CA44">
        <f t="shared" si="20"/>
        <v>247</v>
      </c>
      <c r="CB44">
        <f t="shared" si="131"/>
        <v>0.40485829959514169</v>
      </c>
    </row>
    <row r="45" spans="5:81" x14ac:dyDescent="0.3">
      <c r="E45" s="9" t="s">
        <v>456</v>
      </c>
      <c r="I45" s="10">
        <f>AVERAGE(I42:I44)</f>
        <v>92.760501821062618</v>
      </c>
      <c r="J45" s="10">
        <f>STDEV(I42:I44)/SQRT(3)</f>
        <v>1.382735362793146</v>
      </c>
      <c r="L45" s="5" t="s">
        <v>500</v>
      </c>
      <c r="O45">
        <f t="shared" si="2"/>
        <v>0</v>
      </c>
      <c r="P45" s="10">
        <f>AVERAGE(P42:P44)</f>
        <v>90.713492764436523</v>
      </c>
      <c r="Q45" s="10">
        <f>STDEV(P42:P44)/SQRT(3)</f>
        <v>0.72513283043621513</v>
      </c>
      <c r="S45" s="11" t="s">
        <v>501</v>
      </c>
      <c r="V45">
        <f t="shared" si="4"/>
        <v>0</v>
      </c>
      <c r="W45" s="10">
        <f>AVERAGE(W42:W44)</f>
        <v>92.379393644955641</v>
      </c>
      <c r="X45" s="10">
        <f>STDEV(W42:W44)/SQRT(3)</f>
        <v>1.1896972687717478</v>
      </c>
      <c r="Z45" s="11" t="s">
        <v>502</v>
      </c>
      <c r="AC45">
        <f t="shared" si="6"/>
        <v>0</v>
      </c>
      <c r="AD45" s="10">
        <f>AVERAGE(AD42:AD44)</f>
        <v>93.000412753062918</v>
      </c>
      <c r="AE45" s="10">
        <f>STDEV(AD42:AD44)/SQRT(3)</f>
        <v>0.17598316098040634</v>
      </c>
      <c r="AG45" s="11" t="s">
        <v>460</v>
      </c>
      <c r="AJ45">
        <f t="shared" si="8"/>
        <v>0</v>
      </c>
      <c r="AK45" s="10">
        <f>AVERAGE(AK42:AK44)</f>
        <v>96.308232793127559</v>
      </c>
      <c r="AL45" s="10">
        <f>STDEV(AK42:AK44)/SQRT(3)</f>
        <v>1.3199541398237253</v>
      </c>
      <c r="AN45" s="11" t="s">
        <v>461</v>
      </c>
      <c r="AQ45">
        <f t="shared" si="10"/>
        <v>0</v>
      </c>
      <c r="AR45" s="10">
        <f>AVERAGE(AR42:AR44)</f>
        <v>93.879678241380361</v>
      </c>
      <c r="AS45" s="10">
        <f>STDEV(AR42:AR44)/SQRT(3)</f>
        <v>0.31371488099594219</v>
      </c>
      <c r="AU45" s="11" t="s">
        <v>462</v>
      </c>
      <c r="AX45">
        <f t="shared" si="12"/>
        <v>0</v>
      </c>
      <c r="AY45" s="10">
        <f>AVERAGE(AY42:AY44)</f>
        <v>95.086588705566328</v>
      </c>
      <c r="AZ45" s="10">
        <f>STDEV(AY42:AY44)/SQRT(3)</f>
        <v>0.479606027376553</v>
      </c>
      <c r="BB45" s="11" t="s">
        <v>463</v>
      </c>
      <c r="BE45">
        <f t="shared" si="14"/>
        <v>0</v>
      </c>
      <c r="BF45" s="10">
        <f>AVERAGE(BF42:BF44)</f>
        <v>95.617010155316621</v>
      </c>
      <c r="BG45" s="10">
        <f>STDEV(BF42:BF44)/SQRT(3)</f>
        <v>1.2125263501649279</v>
      </c>
      <c r="BI45" s="11" t="s">
        <v>464</v>
      </c>
      <c r="BL45">
        <f t="shared" si="16"/>
        <v>0</v>
      </c>
      <c r="BM45" s="10">
        <f>AVERAGE(BM42:BM44)</f>
        <v>96.192588067142594</v>
      </c>
      <c r="BN45" s="10">
        <f>STDEV(BM42:BM44)/SQRT(3)</f>
        <v>0.4781709253018227</v>
      </c>
      <c r="BP45" s="11" t="s">
        <v>464</v>
      </c>
      <c r="BS45">
        <f t="shared" si="18"/>
        <v>0</v>
      </c>
      <c r="BT45" s="10">
        <f>AVERAGE(BT42:BT44)</f>
        <v>96.841565182984709</v>
      </c>
      <c r="BU45" s="10">
        <f>STDEV(BT42:BT44)/SQRT(3)</f>
        <v>0.23059422071472824</v>
      </c>
      <c r="BX45" s="19" t="s">
        <v>503</v>
      </c>
      <c r="CA45">
        <f t="shared" si="20"/>
        <v>0</v>
      </c>
      <c r="CB45" s="10">
        <f>AVERAGE(CB42:CB44)</f>
        <v>0.1349527665317139</v>
      </c>
      <c r="CC45" s="10">
        <f>STDEV(CB42:CB44)/SQRT(3)</f>
        <v>0.1349527665317139</v>
      </c>
    </row>
    <row r="47" spans="5:81" x14ac:dyDescent="0.3">
      <c r="G47" s="5" t="s">
        <v>504</v>
      </c>
      <c r="H47">
        <v>297</v>
      </c>
      <c r="I47">
        <v>43</v>
      </c>
      <c r="J47">
        <f>H47+I47</f>
        <v>340</v>
      </c>
      <c r="K47">
        <f>(H47/J47)*100</f>
        <v>87.352941176470594</v>
      </c>
    </row>
    <row r="48" spans="5:81" x14ac:dyDescent="0.3">
      <c r="G48" s="5" t="s">
        <v>505</v>
      </c>
      <c r="H48">
        <v>344</v>
      </c>
      <c r="I48">
        <v>32</v>
      </c>
      <c r="J48">
        <f t="shared" ref="J48:J50" si="132">H48+I48</f>
        <v>376</v>
      </c>
      <c r="K48">
        <f t="shared" ref="K48:K49" si="133">(H48/J48)*100</f>
        <v>91.489361702127653</v>
      </c>
    </row>
    <row r="49" spans="7:81" x14ac:dyDescent="0.3">
      <c r="G49" s="5" t="s">
        <v>506</v>
      </c>
      <c r="H49">
        <v>326</v>
      </c>
      <c r="I49">
        <v>29</v>
      </c>
      <c r="J49">
        <f t="shared" si="132"/>
        <v>355</v>
      </c>
      <c r="K49">
        <f t="shared" si="133"/>
        <v>91.83098591549296</v>
      </c>
      <c r="P49" s="10"/>
      <c r="Q49" s="10"/>
      <c r="W49" s="10"/>
      <c r="X49" s="10"/>
      <c r="AD49" s="10"/>
      <c r="AE49" s="10"/>
      <c r="AK49" s="10"/>
      <c r="AL49" s="10"/>
      <c r="AR49" s="10"/>
      <c r="AS49" s="10"/>
      <c r="AY49" s="10"/>
      <c r="AZ49" s="10"/>
      <c r="BF49" s="10"/>
      <c r="BG49" s="10"/>
      <c r="BM49" s="10"/>
      <c r="BN49" s="10"/>
      <c r="BT49" s="10"/>
      <c r="BU49" s="10"/>
      <c r="CB49" s="10"/>
      <c r="CC49" s="10"/>
    </row>
    <row r="50" spans="7:81" x14ac:dyDescent="0.3">
      <c r="G50" s="19" t="s">
        <v>507</v>
      </c>
      <c r="J50">
        <f t="shared" si="132"/>
        <v>0</v>
      </c>
      <c r="K50" s="10">
        <f>AVERAGE(K47:K49)</f>
        <v>90.224429598030397</v>
      </c>
      <c r="L50" s="10">
        <f>STDEV(K47:K49)/SQRT(3)</f>
        <v>1.4391271767004465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01FF-52FD-4EC3-81C4-ADEAF03244FE}">
  <dimension ref="A1:AL80"/>
  <sheetViews>
    <sheetView zoomScale="79" workbookViewId="0">
      <selection activeCell="E36" sqref="E36"/>
    </sheetView>
  </sheetViews>
  <sheetFormatPr defaultRowHeight="14.4" x14ac:dyDescent="0.3"/>
  <cols>
    <col min="19" max="19" width="13.21875" bestFit="1" customWidth="1"/>
  </cols>
  <sheetData>
    <row r="1" spans="1:38" s="2" customFormat="1" x14ac:dyDescent="0.3">
      <c r="A1"/>
      <c r="B1"/>
      <c r="C1"/>
      <c r="D1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S1" s="2" t="s">
        <v>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Z1" s="2" t="s">
        <v>0</v>
      </c>
      <c r="AA1" s="2" t="s">
        <v>1</v>
      </c>
      <c r="AB1" s="2" t="s">
        <v>2</v>
      </c>
      <c r="AC1" s="2" t="s">
        <v>3</v>
      </c>
      <c r="AD1" s="2" t="s">
        <v>4</v>
      </c>
      <c r="AE1" s="2" t="s">
        <v>5</v>
      </c>
      <c r="AG1" s="2" t="s">
        <v>0</v>
      </c>
      <c r="AH1" s="2" t="s">
        <v>1</v>
      </c>
      <c r="AI1" s="2" t="s">
        <v>2</v>
      </c>
      <c r="AJ1" s="2" t="s">
        <v>3</v>
      </c>
      <c r="AK1" s="2" t="s">
        <v>4</v>
      </c>
      <c r="AL1" s="2" t="s">
        <v>5</v>
      </c>
    </row>
    <row r="2" spans="1:38" ht="15" thickBot="1" x14ac:dyDescent="0.35">
      <c r="B2" s="12" t="s">
        <v>83</v>
      </c>
      <c r="C2" s="13" t="s">
        <v>84</v>
      </c>
      <c r="E2" t="s">
        <v>6</v>
      </c>
      <c r="F2">
        <v>0.66666666666666663</v>
      </c>
      <c r="G2">
        <v>165.5</v>
      </c>
      <c r="H2">
        <v>166.16666666666666</v>
      </c>
      <c r="I2">
        <v>0.4012036108324975</v>
      </c>
      <c r="L2" t="s">
        <v>7</v>
      </c>
      <c r="M2">
        <v>197.5</v>
      </c>
      <c r="N2">
        <v>16.5</v>
      </c>
      <c r="O2">
        <v>214</v>
      </c>
      <c r="P2">
        <v>92.289719626168221</v>
      </c>
      <c r="S2" t="s">
        <v>11</v>
      </c>
      <c r="T2">
        <v>234.5</v>
      </c>
      <c r="U2">
        <v>18.666666666666668</v>
      </c>
      <c r="V2">
        <v>253.16666666666666</v>
      </c>
      <c r="W2">
        <v>92.626728110599075</v>
      </c>
      <c r="Z2" t="s">
        <v>13</v>
      </c>
      <c r="AA2">
        <v>121.5</v>
      </c>
      <c r="AB2">
        <v>135</v>
      </c>
      <c r="AC2">
        <v>256.5</v>
      </c>
      <c r="AD2">
        <v>47.368421052631575</v>
      </c>
      <c r="AG2" t="s">
        <v>16</v>
      </c>
      <c r="AH2">
        <v>149.66666666666666</v>
      </c>
      <c r="AI2">
        <v>11</v>
      </c>
      <c r="AJ2">
        <v>160.66666666666666</v>
      </c>
      <c r="AK2">
        <v>93.15352697095436</v>
      </c>
    </row>
    <row r="3" spans="1:38" x14ac:dyDescent="0.3">
      <c r="B3" s="8" t="s">
        <v>96</v>
      </c>
      <c r="C3" t="s">
        <v>97</v>
      </c>
      <c r="E3" t="s">
        <v>17</v>
      </c>
      <c r="F3">
        <v>0.5</v>
      </c>
      <c r="G3">
        <v>146.33333333333334</v>
      </c>
      <c r="H3">
        <v>146.83333333333334</v>
      </c>
      <c r="I3">
        <v>0.34052213393870601</v>
      </c>
      <c r="L3" t="s">
        <v>18</v>
      </c>
      <c r="M3">
        <v>209.33333333333334</v>
      </c>
      <c r="N3">
        <v>18.666666666666668</v>
      </c>
      <c r="O3">
        <v>228</v>
      </c>
      <c r="P3">
        <v>91.812865497076018</v>
      </c>
      <c r="S3" t="s">
        <v>22</v>
      </c>
      <c r="T3">
        <v>192</v>
      </c>
      <c r="U3">
        <v>16.833333333333332</v>
      </c>
      <c r="V3">
        <v>208.83333333333334</v>
      </c>
      <c r="W3">
        <v>91.939345570630479</v>
      </c>
      <c r="Z3" t="s">
        <v>24</v>
      </c>
      <c r="AA3">
        <v>105.16666666666667</v>
      </c>
      <c r="AB3">
        <v>141.58333333333334</v>
      </c>
      <c r="AC3">
        <v>246.75</v>
      </c>
      <c r="AD3">
        <v>42.620736237757519</v>
      </c>
      <c r="AG3" t="s">
        <v>27</v>
      </c>
      <c r="AH3">
        <v>162.33333333333334</v>
      </c>
      <c r="AI3">
        <v>11.333333333333334</v>
      </c>
      <c r="AJ3">
        <v>173.66666666666666</v>
      </c>
      <c r="AK3">
        <v>93.474088291746654</v>
      </c>
    </row>
    <row r="4" spans="1:38" x14ac:dyDescent="0.3">
      <c r="B4" s="8" t="s">
        <v>109</v>
      </c>
      <c r="C4" t="s">
        <v>110</v>
      </c>
      <c r="E4" t="s">
        <v>28</v>
      </c>
      <c r="F4">
        <v>0.5</v>
      </c>
      <c r="G4">
        <v>150</v>
      </c>
      <c r="H4">
        <v>150.5</v>
      </c>
      <c r="I4">
        <v>0.33222591362126247</v>
      </c>
      <c r="L4" t="s">
        <v>29</v>
      </c>
      <c r="M4">
        <v>226.83333333333334</v>
      </c>
      <c r="N4">
        <v>17.666666666666668</v>
      </c>
      <c r="O4">
        <v>244.5</v>
      </c>
      <c r="P4">
        <v>92.774369461486032</v>
      </c>
      <c r="S4" t="s">
        <v>33</v>
      </c>
      <c r="T4">
        <v>191.33333333333334</v>
      </c>
      <c r="U4">
        <v>15.166666666666666</v>
      </c>
      <c r="V4">
        <v>206.5</v>
      </c>
      <c r="W4">
        <v>92.655367231638422</v>
      </c>
      <c r="Z4" t="s">
        <v>35</v>
      </c>
      <c r="AA4">
        <v>90.916666666666671</v>
      </c>
      <c r="AB4">
        <v>127.75</v>
      </c>
      <c r="AC4">
        <v>218.66666666666666</v>
      </c>
      <c r="AD4">
        <v>41.577743902439032</v>
      </c>
      <c r="AG4" t="s">
        <v>38</v>
      </c>
      <c r="AH4">
        <v>151.5</v>
      </c>
      <c r="AI4">
        <v>10.333333333333334</v>
      </c>
      <c r="AJ4">
        <v>161.83333333333334</v>
      </c>
      <c r="AK4">
        <v>93.614830072090626</v>
      </c>
    </row>
    <row r="5" spans="1:38" s="10" customFormat="1" x14ac:dyDescent="0.3">
      <c r="B5" s="8" t="s">
        <v>161</v>
      </c>
      <c r="C5" t="s">
        <v>162</v>
      </c>
      <c r="E5" s="10" t="s">
        <v>39</v>
      </c>
      <c r="H5" s="10">
        <v>154.5</v>
      </c>
      <c r="I5" s="10">
        <v>0.35798388613082199</v>
      </c>
      <c r="J5" s="10">
        <v>2.1742165411594096E-2</v>
      </c>
      <c r="L5" s="10" t="s">
        <v>40</v>
      </c>
      <c r="O5" s="10">
        <v>0</v>
      </c>
      <c r="P5" s="10">
        <v>92.292318194910081</v>
      </c>
      <c r="Q5" s="10">
        <v>0.2775653273337485</v>
      </c>
      <c r="S5" s="10" t="s">
        <v>44</v>
      </c>
      <c r="V5" s="10">
        <v>0</v>
      </c>
      <c r="W5" s="10">
        <v>92.407146970955992</v>
      </c>
      <c r="X5" s="10">
        <v>0.23404676343511616</v>
      </c>
      <c r="Z5" s="10" t="s">
        <v>46</v>
      </c>
      <c r="AC5" s="10">
        <v>0</v>
      </c>
      <c r="AD5" s="10">
        <v>43.855633730942714</v>
      </c>
      <c r="AE5" s="10">
        <v>1.782013311626937</v>
      </c>
      <c r="AG5" s="10" t="s">
        <v>49</v>
      </c>
      <c r="AJ5" s="10">
        <v>0</v>
      </c>
      <c r="AK5" s="10">
        <v>93.414148444930547</v>
      </c>
      <c r="AL5" s="10">
        <v>0.13649752953410049</v>
      </c>
    </row>
    <row r="6" spans="1:38" x14ac:dyDescent="0.3">
      <c r="B6" s="8" t="s">
        <v>187</v>
      </c>
      <c r="C6" t="s">
        <v>188</v>
      </c>
      <c r="E6" t="s">
        <v>50</v>
      </c>
      <c r="F6">
        <v>141.5</v>
      </c>
      <c r="G6">
        <v>40.166666666666664</v>
      </c>
      <c r="H6">
        <v>181.66666666666666</v>
      </c>
      <c r="I6">
        <v>77.88990825688073</v>
      </c>
      <c r="L6" t="s">
        <v>51</v>
      </c>
      <c r="M6">
        <v>0</v>
      </c>
      <c r="N6">
        <v>228</v>
      </c>
      <c r="O6">
        <v>228</v>
      </c>
      <c r="P6">
        <v>0</v>
      </c>
      <c r="S6" t="s">
        <v>55</v>
      </c>
      <c r="T6">
        <v>128</v>
      </c>
      <c r="U6">
        <v>31</v>
      </c>
      <c r="V6">
        <v>159</v>
      </c>
      <c r="W6">
        <v>80.503144654088061</v>
      </c>
      <c r="Z6" t="s">
        <v>57</v>
      </c>
      <c r="AA6">
        <v>184.5</v>
      </c>
      <c r="AB6">
        <v>51</v>
      </c>
      <c r="AC6">
        <v>235.5</v>
      </c>
      <c r="AD6">
        <v>78.343949044585997</v>
      </c>
      <c r="AG6" t="s">
        <v>60</v>
      </c>
      <c r="AH6">
        <v>158</v>
      </c>
      <c r="AI6">
        <v>16</v>
      </c>
      <c r="AJ6">
        <v>174</v>
      </c>
      <c r="AK6">
        <v>90.804597701149419</v>
      </c>
    </row>
    <row r="7" spans="1:38" x14ac:dyDescent="0.3">
      <c r="B7" s="8" t="s">
        <v>226</v>
      </c>
      <c r="C7" t="s">
        <v>227</v>
      </c>
      <c r="E7" t="s">
        <v>61</v>
      </c>
      <c r="F7">
        <v>130.16666666666666</v>
      </c>
      <c r="G7">
        <v>42</v>
      </c>
      <c r="H7">
        <v>172.16666666666666</v>
      </c>
      <c r="I7">
        <v>75.605033881897384</v>
      </c>
      <c r="L7" t="s">
        <v>62</v>
      </c>
      <c r="M7">
        <v>2</v>
      </c>
      <c r="N7">
        <v>216</v>
      </c>
      <c r="O7">
        <v>218</v>
      </c>
      <c r="P7">
        <v>0.91743119266055051</v>
      </c>
      <c r="S7" t="s">
        <v>66</v>
      </c>
      <c r="T7">
        <v>151</v>
      </c>
      <c r="U7">
        <v>41</v>
      </c>
      <c r="V7">
        <v>192</v>
      </c>
      <c r="W7">
        <v>78.645833333333343</v>
      </c>
      <c r="Z7" t="s">
        <v>68</v>
      </c>
      <c r="AA7">
        <v>124.5</v>
      </c>
      <c r="AB7">
        <v>39.5</v>
      </c>
      <c r="AC7">
        <v>164</v>
      </c>
      <c r="AD7">
        <v>75.91463414634147</v>
      </c>
      <c r="AG7" t="s">
        <v>71</v>
      </c>
      <c r="AH7">
        <v>242</v>
      </c>
      <c r="AI7">
        <v>21</v>
      </c>
      <c r="AJ7">
        <v>263</v>
      </c>
      <c r="AK7">
        <v>92.01520912547528</v>
      </c>
    </row>
    <row r="8" spans="1:38" x14ac:dyDescent="0.3">
      <c r="E8" t="s">
        <v>72</v>
      </c>
      <c r="F8">
        <v>124.5</v>
      </c>
      <c r="G8">
        <v>38.833333333333336</v>
      </c>
      <c r="H8">
        <v>163.33333333333334</v>
      </c>
      <c r="I8">
        <v>76.224489795918359</v>
      </c>
      <c r="L8" t="s">
        <v>73</v>
      </c>
      <c r="M8">
        <v>0</v>
      </c>
      <c r="N8">
        <v>187</v>
      </c>
      <c r="O8">
        <v>187</v>
      </c>
      <c r="P8">
        <v>0</v>
      </c>
      <c r="S8" t="s">
        <v>77</v>
      </c>
      <c r="T8">
        <v>131</v>
      </c>
      <c r="U8">
        <v>28</v>
      </c>
      <c r="V8">
        <v>159</v>
      </c>
      <c r="W8">
        <v>82.389937106918239</v>
      </c>
      <c r="Z8" t="s">
        <v>79</v>
      </c>
      <c r="AA8">
        <v>147</v>
      </c>
      <c r="AB8">
        <v>47.5</v>
      </c>
      <c r="AC8">
        <v>194.5</v>
      </c>
      <c r="AD8">
        <v>75.578406169665811</v>
      </c>
      <c r="AG8" t="s">
        <v>82</v>
      </c>
      <c r="AH8">
        <v>221</v>
      </c>
      <c r="AI8">
        <v>21</v>
      </c>
      <c r="AJ8">
        <v>242</v>
      </c>
      <c r="AK8">
        <v>91.322314049586765</v>
      </c>
    </row>
    <row r="9" spans="1:38" s="10" customFormat="1" x14ac:dyDescent="0.3">
      <c r="B9" t="s">
        <v>910</v>
      </c>
      <c r="C9" t="s">
        <v>911</v>
      </c>
      <c r="E9" s="10" t="s">
        <v>85</v>
      </c>
      <c r="H9" s="10">
        <v>0</v>
      </c>
      <c r="I9" s="10">
        <v>76.573143978232167</v>
      </c>
      <c r="J9" s="10">
        <v>0.68223469361053013</v>
      </c>
      <c r="L9" s="10" t="s">
        <v>86</v>
      </c>
      <c r="O9" s="10">
        <v>0</v>
      </c>
      <c r="P9" s="10">
        <v>0.30581039755351686</v>
      </c>
      <c r="Q9" s="10">
        <v>0.30581039755351691</v>
      </c>
      <c r="S9" s="10" t="s">
        <v>90</v>
      </c>
      <c r="V9" s="10">
        <v>0</v>
      </c>
      <c r="W9" s="10">
        <v>80.512971698113219</v>
      </c>
      <c r="X9" s="10">
        <v>1.0808408293143617</v>
      </c>
      <c r="Z9" s="10" t="s">
        <v>92</v>
      </c>
      <c r="AC9" s="10">
        <v>0</v>
      </c>
      <c r="AD9" s="10">
        <v>76.612329786864436</v>
      </c>
      <c r="AE9" s="10">
        <v>0.87123308273561439</v>
      </c>
      <c r="AG9" s="10" t="s">
        <v>95</v>
      </c>
      <c r="AJ9" s="10">
        <v>0</v>
      </c>
      <c r="AK9" s="10">
        <v>91.380706958737164</v>
      </c>
      <c r="AL9" s="10">
        <v>0.35069089145873039</v>
      </c>
    </row>
    <row r="10" spans="1:38" x14ac:dyDescent="0.3">
      <c r="B10" t="s">
        <v>97</v>
      </c>
      <c r="C10" t="s">
        <v>110</v>
      </c>
      <c r="E10" t="s">
        <v>250</v>
      </c>
      <c r="F10">
        <v>142</v>
      </c>
      <c r="G10">
        <v>26.666666666666668</v>
      </c>
      <c r="H10">
        <v>168.66666666666666</v>
      </c>
      <c r="I10">
        <v>84.189723320158109</v>
      </c>
      <c r="L10" t="s">
        <v>251</v>
      </c>
      <c r="M10">
        <v>163</v>
      </c>
      <c r="N10">
        <v>54</v>
      </c>
      <c r="O10">
        <v>217</v>
      </c>
      <c r="P10">
        <v>75.115207373271886</v>
      </c>
      <c r="S10" t="s">
        <v>255</v>
      </c>
      <c r="T10">
        <v>0</v>
      </c>
      <c r="U10">
        <v>297</v>
      </c>
      <c r="V10">
        <v>297</v>
      </c>
      <c r="W10">
        <v>0</v>
      </c>
      <c r="Z10" t="s">
        <v>257</v>
      </c>
      <c r="AA10">
        <v>187</v>
      </c>
      <c r="AB10">
        <v>29.5</v>
      </c>
      <c r="AC10">
        <v>216.5</v>
      </c>
      <c r="AD10">
        <v>86.374133949191688</v>
      </c>
      <c r="AG10" t="s">
        <v>260</v>
      </c>
      <c r="AH10">
        <v>65</v>
      </c>
      <c r="AI10">
        <v>7</v>
      </c>
      <c r="AJ10">
        <v>72</v>
      </c>
      <c r="AK10">
        <v>90.277777777777786</v>
      </c>
    </row>
    <row r="11" spans="1:38" x14ac:dyDescent="0.3">
      <c r="B11" s="10"/>
      <c r="C11" s="10"/>
      <c r="E11" t="s">
        <v>261</v>
      </c>
      <c r="F11">
        <v>184</v>
      </c>
      <c r="G11">
        <v>41.833333333333336</v>
      </c>
      <c r="H11">
        <v>225.83333333333334</v>
      </c>
      <c r="I11">
        <v>81.476014760147592</v>
      </c>
      <c r="L11" t="s">
        <v>262</v>
      </c>
      <c r="M11">
        <v>166</v>
      </c>
      <c r="N11">
        <v>56</v>
      </c>
      <c r="O11">
        <v>222</v>
      </c>
      <c r="P11">
        <v>74.774774774774784</v>
      </c>
      <c r="S11" t="s">
        <v>266</v>
      </c>
      <c r="T11">
        <v>1</v>
      </c>
      <c r="U11">
        <v>177</v>
      </c>
      <c r="V11">
        <v>178</v>
      </c>
      <c r="W11">
        <v>0.5617977528089888</v>
      </c>
      <c r="Z11" t="s">
        <v>268</v>
      </c>
      <c r="AA11">
        <v>167.5</v>
      </c>
      <c r="AB11">
        <v>29</v>
      </c>
      <c r="AC11">
        <v>196.5</v>
      </c>
      <c r="AD11">
        <v>85.241730279898221</v>
      </c>
      <c r="AG11" t="s">
        <v>271</v>
      </c>
      <c r="AH11">
        <v>97</v>
      </c>
      <c r="AI11">
        <v>9</v>
      </c>
      <c r="AJ11">
        <v>106</v>
      </c>
      <c r="AK11">
        <v>91.509433962264154</v>
      </c>
    </row>
    <row r="12" spans="1:38" x14ac:dyDescent="0.3">
      <c r="E12" t="s">
        <v>272</v>
      </c>
      <c r="F12">
        <v>230.66666666666666</v>
      </c>
      <c r="G12">
        <v>34.833333333333336</v>
      </c>
      <c r="H12">
        <v>265.5</v>
      </c>
      <c r="I12">
        <v>86.880100439422463</v>
      </c>
      <c r="L12" t="s">
        <v>273</v>
      </c>
      <c r="M12">
        <v>155</v>
      </c>
      <c r="N12">
        <v>37</v>
      </c>
      <c r="O12">
        <v>192</v>
      </c>
      <c r="P12">
        <v>80.729166666666657</v>
      </c>
      <c r="S12" t="s">
        <v>277</v>
      </c>
      <c r="T12">
        <v>1</v>
      </c>
      <c r="U12">
        <v>90</v>
      </c>
      <c r="V12">
        <v>91</v>
      </c>
      <c r="W12">
        <v>1.098901098901099</v>
      </c>
      <c r="Z12" t="s">
        <v>279</v>
      </c>
      <c r="AA12">
        <v>141.5</v>
      </c>
      <c r="AB12">
        <v>32</v>
      </c>
      <c r="AC12">
        <v>173.5</v>
      </c>
      <c r="AD12">
        <v>81.556195965417871</v>
      </c>
      <c r="AG12" t="s">
        <v>282</v>
      </c>
      <c r="AH12">
        <v>86</v>
      </c>
      <c r="AI12">
        <v>8</v>
      </c>
      <c r="AJ12">
        <v>94</v>
      </c>
      <c r="AK12">
        <v>91.489361702127653</v>
      </c>
    </row>
    <row r="13" spans="1:38" s="10" customFormat="1" x14ac:dyDescent="0.3">
      <c r="B13"/>
      <c r="C13"/>
      <c r="E13" s="10" t="s">
        <v>283</v>
      </c>
      <c r="H13" s="10">
        <v>0</v>
      </c>
      <c r="I13" s="10">
        <v>84.181946173242707</v>
      </c>
      <c r="J13" s="10">
        <v>1.5600300072163724</v>
      </c>
      <c r="L13" s="10" t="s">
        <v>284</v>
      </c>
      <c r="O13" s="10">
        <v>0</v>
      </c>
      <c r="P13" s="10">
        <v>76.873049604904438</v>
      </c>
      <c r="Q13" s="10">
        <v>1.9305614627218439</v>
      </c>
      <c r="S13" s="10" t="s">
        <v>288</v>
      </c>
      <c r="V13" s="10">
        <v>0</v>
      </c>
      <c r="W13" s="10">
        <v>0.5535662839033626</v>
      </c>
      <c r="X13" s="10">
        <v>0.31725212061375258</v>
      </c>
      <c r="Z13" s="10" t="s">
        <v>290</v>
      </c>
      <c r="AC13" s="10">
        <v>0</v>
      </c>
      <c r="AD13" s="10">
        <v>84.390686731502583</v>
      </c>
      <c r="AE13" s="10">
        <v>1.4544572807777243</v>
      </c>
      <c r="AG13" s="10" t="s">
        <v>293</v>
      </c>
      <c r="AJ13" s="10">
        <v>0</v>
      </c>
      <c r="AK13" s="10">
        <v>91.092191147389869</v>
      </c>
      <c r="AL13" s="10">
        <v>0.40724790826510981</v>
      </c>
    </row>
    <row r="14" spans="1:38" x14ac:dyDescent="0.3">
      <c r="E14" t="s">
        <v>338</v>
      </c>
      <c r="F14">
        <v>163.16666666666666</v>
      </c>
      <c r="G14">
        <v>33.833333333333336</v>
      </c>
      <c r="H14">
        <v>197</v>
      </c>
      <c r="I14">
        <v>68.503937007874015</v>
      </c>
      <c r="L14" t="s">
        <v>339</v>
      </c>
      <c r="M14">
        <v>174.5</v>
      </c>
      <c r="N14">
        <v>18.5</v>
      </c>
      <c r="O14">
        <v>193</v>
      </c>
      <c r="P14">
        <v>90.414507772020727</v>
      </c>
      <c r="S14" t="s">
        <v>343</v>
      </c>
      <c r="T14">
        <v>170</v>
      </c>
      <c r="U14">
        <v>12</v>
      </c>
      <c r="V14">
        <v>182</v>
      </c>
      <c r="W14">
        <v>93.406593406593402</v>
      </c>
      <c r="Z14" t="s">
        <v>345</v>
      </c>
      <c r="AA14">
        <v>19</v>
      </c>
      <c r="AB14">
        <v>200</v>
      </c>
      <c r="AC14">
        <v>219</v>
      </c>
      <c r="AD14">
        <v>8.6757990867579906</v>
      </c>
      <c r="AG14" t="s">
        <v>348</v>
      </c>
      <c r="AH14">
        <v>220</v>
      </c>
      <c r="AI14">
        <v>10</v>
      </c>
      <c r="AJ14">
        <v>230</v>
      </c>
      <c r="AK14">
        <v>95.652173913043484</v>
      </c>
    </row>
    <row r="15" spans="1:38" x14ac:dyDescent="0.3">
      <c r="B15" s="10"/>
      <c r="C15" s="10"/>
      <c r="E15" t="s">
        <v>349</v>
      </c>
      <c r="F15">
        <v>223.5</v>
      </c>
      <c r="G15">
        <v>42.666666666666664</v>
      </c>
      <c r="H15">
        <v>266.16666666666669</v>
      </c>
      <c r="I15">
        <v>63.04347826086957</v>
      </c>
      <c r="L15" t="s">
        <v>350</v>
      </c>
      <c r="M15">
        <v>202</v>
      </c>
      <c r="N15">
        <v>14.5</v>
      </c>
      <c r="O15">
        <v>216.5</v>
      </c>
      <c r="P15">
        <v>93.302540415704385</v>
      </c>
      <c r="S15" t="s">
        <v>354</v>
      </c>
      <c r="T15">
        <v>156</v>
      </c>
      <c r="U15">
        <v>10</v>
      </c>
      <c r="V15">
        <v>166</v>
      </c>
      <c r="W15">
        <v>93.975903614457835</v>
      </c>
      <c r="Z15" t="s">
        <v>356</v>
      </c>
      <c r="AA15">
        <v>32</v>
      </c>
      <c r="AB15">
        <v>233</v>
      </c>
      <c r="AC15">
        <v>265</v>
      </c>
      <c r="AD15">
        <v>12.075471698113208</v>
      </c>
      <c r="AG15" t="s">
        <v>359</v>
      </c>
      <c r="AH15">
        <v>161</v>
      </c>
      <c r="AI15">
        <v>10</v>
      </c>
      <c r="AJ15">
        <v>171</v>
      </c>
      <c r="AK15">
        <v>94.152046783625735</v>
      </c>
    </row>
    <row r="16" spans="1:38" x14ac:dyDescent="0.3">
      <c r="E16" t="s">
        <v>360</v>
      </c>
      <c r="F16">
        <v>203.83333333333334</v>
      </c>
      <c r="G16">
        <v>48</v>
      </c>
      <c r="H16">
        <v>251.83333333333334</v>
      </c>
      <c r="I16">
        <v>76.530612244897952</v>
      </c>
      <c r="L16" t="s">
        <v>361</v>
      </c>
      <c r="M16">
        <v>232</v>
      </c>
      <c r="N16">
        <v>16.5</v>
      </c>
      <c r="O16">
        <v>248.5</v>
      </c>
      <c r="P16">
        <v>93.360160965794776</v>
      </c>
      <c r="S16" t="s">
        <v>365</v>
      </c>
      <c r="T16">
        <v>117</v>
      </c>
      <c r="U16">
        <v>9</v>
      </c>
      <c r="V16">
        <v>126</v>
      </c>
      <c r="W16">
        <v>92.857142857142861</v>
      </c>
      <c r="Z16" t="s">
        <v>367</v>
      </c>
      <c r="AA16">
        <v>16</v>
      </c>
      <c r="AB16">
        <v>229.5</v>
      </c>
      <c r="AC16">
        <v>245.5</v>
      </c>
      <c r="AD16">
        <v>6.517311608961303</v>
      </c>
      <c r="AG16" t="s">
        <v>370</v>
      </c>
      <c r="AH16">
        <v>136.5</v>
      </c>
      <c r="AI16">
        <v>6.5</v>
      </c>
      <c r="AJ16">
        <v>143</v>
      </c>
      <c r="AK16">
        <v>95.454545454545453</v>
      </c>
    </row>
    <row r="17" spans="2:38" s="10" customFormat="1" x14ac:dyDescent="0.3">
      <c r="B17"/>
      <c r="C17"/>
      <c r="E17" s="10" t="s">
        <v>371</v>
      </c>
      <c r="H17" s="10">
        <v>0</v>
      </c>
      <c r="I17" s="10">
        <v>69.359342504547172</v>
      </c>
      <c r="J17" s="10">
        <v>3.9168220408296714</v>
      </c>
      <c r="L17" s="10" t="s">
        <v>372</v>
      </c>
      <c r="O17" s="10">
        <v>0</v>
      </c>
      <c r="P17" s="10">
        <v>92.359069717839972</v>
      </c>
      <c r="Q17" s="10">
        <v>0.97242324509347944</v>
      </c>
      <c r="S17" s="10" t="s">
        <v>376</v>
      </c>
      <c r="V17" s="10">
        <v>0</v>
      </c>
      <c r="W17" s="10">
        <v>93.413213292731371</v>
      </c>
      <c r="X17" s="10">
        <v>0.32297537325950665</v>
      </c>
      <c r="Z17" s="10" t="s">
        <v>378</v>
      </c>
      <c r="AC17" s="10">
        <v>0</v>
      </c>
      <c r="AD17" s="10">
        <v>9.0895274646108337</v>
      </c>
      <c r="AE17" s="10">
        <v>1.6177828729613073</v>
      </c>
      <c r="AG17" s="10" t="s">
        <v>381</v>
      </c>
      <c r="AJ17" s="10">
        <v>0</v>
      </c>
      <c r="AK17" s="10">
        <v>95.086255383738219</v>
      </c>
      <c r="AL17" s="10">
        <v>0.47057536884654266</v>
      </c>
    </row>
    <row r="18" spans="2:38" x14ac:dyDescent="0.3">
      <c r="E18" t="s">
        <v>467</v>
      </c>
      <c r="F18">
        <v>220.16666666666666</v>
      </c>
      <c r="G18">
        <v>13</v>
      </c>
      <c r="H18">
        <v>233.16666666666666</v>
      </c>
      <c r="I18">
        <v>94.424588992137231</v>
      </c>
      <c r="L18" t="s">
        <v>468</v>
      </c>
      <c r="M18">
        <v>277</v>
      </c>
      <c r="N18">
        <v>30</v>
      </c>
      <c r="O18">
        <v>307</v>
      </c>
      <c r="P18">
        <v>90.22801302931596</v>
      </c>
      <c r="S18" t="s">
        <v>472</v>
      </c>
      <c r="T18">
        <v>263</v>
      </c>
      <c r="U18">
        <v>19</v>
      </c>
      <c r="V18">
        <v>282</v>
      </c>
      <c r="W18">
        <v>93.262411347517727</v>
      </c>
      <c r="Z18" t="s">
        <v>474</v>
      </c>
      <c r="AA18">
        <v>239</v>
      </c>
      <c r="AB18">
        <v>6</v>
      </c>
      <c r="AC18">
        <v>245</v>
      </c>
      <c r="AD18">
        <v>97.551020408163268</v>
      </c>
      <c r="AG18" t="s">
        <v>477</v>
      </c>
      <c r="AH18">
        <v>0</v>
      </c>
      <c r="AI18">
        <v>203</v>
      </c>
      <c r="AJ18">
        <v>203</v>
      </c>
      <c r="AK18">
        <v>0</v>
      </c>
    </row>
    <row r="19" spans="2:38" x14ac:dyDescent="0.3">
      <c r="E19" t="s">
        <v>478</v>
      </c>
      <c r="F19">
        <v>230.83333333333334</v>
      </c>
      <c r="G19">
        <v>15</v>
      </c>
      <c r="H19">
        <v>245.83333333333334</v>
      </c>
      <c r="I19">
        <v>93.898305084745758</v>
      </c>
      <c r="L19" t="s">
        <v>479</v>
      </c>
      <c r="M19">
        <v>211</v>
      </c>
      <c r="N19">
        <v>18</v>
      </c>
      <c r="O19">
        <v>229</v>
      </c>
      <c r="P19">
        <v>92.139737991266372</v>
      </c>
      <c r="S19" t="s">
        <v>483</v>
      </c>
      <c r="T19">
        <v>207</v>
      </c>
      <c r="U19">
        <v>13</v>
      </c>
      <c r="V19">
        <v>220</v>
      </c>
      <c r="W19">
        <v>94.090909090909093</v>
      </c>
      <c r="Z19" t="s">
        <v>485</v>
      </c>
      <c r="AA19">
        <v>258.5</v>
      </c>
      <c r="AB19">
        <v>8.5</v>
      </c>
      <c r="AC19">
        <v>267</v>
      </c>
      <c r="AD19">
        <v>96.816479400749074</v>
      </c>
      <c r="AG19" t="s">
        <v>488</v>
      </c>
      <c r="AH19">
        <v>0</v>
      </c>
      <c r="AI19">
        <v>168</v>
      </c>
      <c r="AJ19">
        <v>168</v>
      </c>
      <c r="AK19">
        <v>0</v>
      </c>
    </row>
    <row r="20" spans="2:38" x14ac:dyDescent="0.3">
      <c r="E20" t="s">
        <v>489</v>
      </c>
      <c r="F20">
        <v>201.5</v>
      </c>
      <c r="G20">
        <v>11.166666666666666</v>
      </c>
      <c r="H20">
        <v>212.66666666666666</v>
      </c>
      <c r="I20">
        <v>94.749216300940446</v>
      </c>
      <c r="L20" t="s">
        <v>490</v>
      </c>
      <c r="M20">
        <v>158</v>
      </c>
      <c r="N20">
        <v>18</v>
      </c>
      <c r="O20">
        <v>176</v>
      </c>
      <c r="P20">
        <v>89.772727272727266</v>
      </c>
      <c r="S20" t="s">
        <v>494</v>
      </c>
      <c r="T20">
        <v>132</v>
      </c>
      <c r="U20">
        <v>8</v>
      </c>
      <c r="V20">
        <v>140</v>
      </c>
      <c r="W20">
        <v>94.285714285714278</v>
      </c>
      <c r="Z20" t="s">
        <v>496</v>
      </c>
      <c r="AA20">
        <v>252</v>
      </c>
      <c r="AB20">
        <v>17</v>
      </c>
      <c r="AC20">
        <v>269</v>
      </c>
      <c r="AD20">
        <v>93.680297397769522</v>
      </c>
      <c r="AG20" t="s">
        <v>499</v>
      </c>
      <c r="AH20">
        <v>1</v>
      </c>
      <c r="AI20">
        <v>246</v>
      </c>
      <c r="AJ20">
        <v>247</v>
      </c>
      <c r="AK20">
        <v>0.40485829959514169</v>
      </c>
    </row>
    <row r="21" spans="2:38" s="10" customFormat="1" x14ac:dyDescent="0.3">
      <c r="B21"/>
      <c r="C21"/>
      <c r="E21" s="10" t="s">
        <v>456</v>
      </c>
      <c r="I21" s="10">
        <v>94.357370125941145</v>
      </c>
      <c r="J21" s="10">
        <v>0.24792556439450167</v>
      </c>
      <c r="L21" s="10" t="s">
        <v>500</v>
      </c>
      <c r="O21" s="10">
        <v>0</v>
      </c>
      <c r="P21" s="10">
        <v>90.713492764436523</v>
      </c>
      <c r="Q21" s="10">
        <v>0.72513283043621513</v>
      </c>
      <c r="S21" s="10" t="s">
        <v>461</v>
      </c>
      <c r="V21" s="10">
        <v>0</v>
      </c>
      <c r="W21" s="10">
        <v>93.879678241380361</v>
      </c>
      <c r="X21" s="10">
        <v>0.31371488099594219</v>
      </c>
      <c r="Z21" s="10" t="s">
        <v>463</v>
      </c>
      <c r="AC21" s="10">
        <v>0</v>
      </c>
      <c r="AD21" s="10">
        <v>96.015932402227278</v>
      </c>
      <c r="AE21" s="10">
        <v>1.1869120689741632</v>
      </c>
      <c r="AG21" s="10" t="s">
        <v>503</v>
      </c>
      <c r="AJ21" s="10">
        <v>0</v>
      </c>
      <c r="AK21" s="10">
        <v>0.1349527665317139</v>
      </c>
      <c r="AL21" s="10">
        <v>0.1349527665317139</v>
      </c>
    </row>
    <row r="24" spans="2:38" x14ac:dyDescent="0.3">
      <c r="F24" t="s">
        <v>504</v>
      </c>
      <c r="G24" s="5">
        <v>297</v>
      </c>
      <c r="H24">
        <v>43</v>
      </c>
      <c r="I24">
        <v>340</v>
      </c>
      <c r="J24">
        <v>87.352941176470594</v>
      </c>
    </row>
    <row r="25" spans="2:38" x14ac:dyDescent="0.3">
      <c r="F25" t="s">
        <v>505</v>
      </c>
      <c r="G25" s="5">
        <v>344</v>
      </c>
      <c r="H25">
        <v>32</v>
      </c>
      <c r="I25">
        <v>376</v>
      </c>
      <c r="J25">
        <v>91.489361702127653</v>
      </c>
    </row>
    <row r="26" spans="2:38" x14ac:dyDescent="0.3">
      <c r="F26" t="s">
        <v>506</v>
      </c>
      <c r="G26" s="5">
        <v>326</v>
      </c>
      <c r="H26">
        <v>29</v>
      </c>
      <c r="I26">
        <v>355</v>
      </c>
      <c r="J26">
        <v>91.83098591549296</v>
      </c>
    </row>
    <row r="27" spans="2:38" x14ac:dyDescent="0.3">
      <c r="F27" s="10" t="s">
        <v>507</v>
      </c>
      <c r="G27" s="19"/>
      <c r="H27" s="10"/>
      <c r="I27" s="10">
        <v>0</v>
      </c>
      <c r="J27" s="10">
        <v>90.224429598030397</v>
      </c>
      <c r="K27">
        <v>1.4391271767004465</v>
      </c>
    </row>
    <row r="80" ht="17.5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8-22-2019</vt:lpstr>
      <vt:lpstr>8-23-2019</vt:lpstr>
      <vt:lpstr>8-17-2022 </vt:lpstr>
      <vt:lpstr>8-17-2022 - No Clones</vt:lpstr>
    </vt:vector>
  </TitlesOfParts>
  <Company>College of Charleston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Parsons, Emily Emily (Student)</dc:creator>
  <cp:lastModifiedBy>Emily Parsons</cp:lastModifiedBy>
  <dcterms:created xsi:type="dcterms:W3CDTF">2022-11-08T03:03:50Z</dcterms:created>
  <dcterms:modified xsi:type="dcterms:W3CDTF">2023-01-31T18:04:44Z</dcterms:modified>
</cp:coreProperties>
</file>